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11865" activeTab="0"/>
  </bookViews>
  <sheets>
    <sheet name="Schválené položky" sheetId="1" r:id="rId1"/>
  </sheets>
  <definedNames/>
  <calcPr fullCalcOnLoad="1"/>
</workbook>
</file>

<file path=xl/sharedStrings.xml><?xml version="1.0" encoding="utf-8"?>
<sst xmlns="http://schemas.openxmlformats.org/spreadsheetml/2006/main" count="3311" uniqueCount="654">
  <si>
    <t xml:space="preserve">
        Kategorie: DRZ 003-2018 - Drogistické zboží, sběr do: 31.03.2018, dodání od: 02.05.2018, vygenerováno: 10.04.2018 10:45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</si>
  <si>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</si>
  <si>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</si>
  <si>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</si>
  <si>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</si>
  <si>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</si>
  <si>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</si>
  <si>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</si>
  <si>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Název položky</t>
  </si>
  <si>
    <t>Identifikace nabízené věci                                     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</si>
  <si>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</si>
  <si>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</si>
  <si>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</si>
  <si>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</si>
  <si>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</si>
  <si>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</si>
  <si>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</si>
  <si>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</si>
  <si>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</si>
  <si>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</si>
  <si>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</si>
  <si>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</si>
  <si>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</si>
  <si>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</si>
  <si>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</si>
  <si>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</si>
  <si>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Celková cena za položku (bez DPH) v Kč = požadované množství * jednotková cena bez DPH</t>
  </si>
  <si>
    <t>33761000-2</t>
  </si>
  <si>
    <t>33761000-2-7</t>
  </si>
  <si>
    <t>Toaletní papír, 23 cm, 2-vrstvý, 100% celulóza</t>
  </si>
  <si>
    <t>Toaletní papír, materiál: 100% celulóza, počet vrstev: 2-vrstvý, průměr role: 22,5-23,5 cm, 
průměr dutinky: 6 cm, šířka role: 9,5 cm, délka návinu: min.230 m, baleno po 6 ks.</t>
  </si>
  <si>
    <t>bal (6 rolí)</t>
  </si>
  <si>
    <t>Právnická fakulta</t>
  </si>
  <si>
    <t>PrF, Veveří 70</t>
  </si>
  <si>
    <t>Veveří 158/70, 61180 Brno</t>
  </si>
  <si>
    <t xml:space="preserve"> </t>
  </si>
  <si>
    <t xml:space="preserve">Maťašová Zdeňka  </t>
  </si>
  <si>
    <t>1175@mail.muni.cz</t>
  </si>
  <si>
    <t>Prosím o telefonické upozornění den před dodáním zboží tel. pí Hlubučková 605 536 142  ,mobil  734 826 879  nebo pí.Maťašová  549 49 6396 ,mobil 728 247 714
Děkuji Maťašová</t>
  </si>
  <si>
    <t>33741100-7</t>
  </si>
  <si>
    <t>33741100-7-1</t>
  </si>
  <si>
    <t>Čistící a mycí pasta na ruce</t>
  </si>
  <si>
    <t>Profesionální čistící a mycí pasta na ruce</t>
  </si>
  <si>
    <t>ks (375 g)</t>
  </si>
  <si>
    <t>18141000-9</t>
  </si>
  <si>
    <t>18141000-9-8</t>
  </si>
  <si>
    <t>Rukavice úklidové, latex, vel. L</t>
  </si>
  <si>
    <t>Rukavice pětiprsté, materiál: vysoce kvalitní přírodní latex, vnější úprava: protiskluzová úprava na dlani a na prstech, vnitřní úprava: velurová vrstva pro snadné navlékání a svlékání, velikost: L, rukavice určené pro běžný úklid, práci s vodou a ředěnými čistícími prostředky, baleno po 1 páru rukavic.</t>
  </si>
  <si>
    <t>pár</t>
  </si>
  <si>
    <t>19640000-4</t>
  </si>
  <si>
    <t>19640000-4-4</t>
  </si>
  <si>
    <t>Pytle na odpad, 120 l, LDPE, 40-50 mic, černé</t>
  </si>
  <si>
    <t>Pytel na odpad v roli, nezatahovací, objem: 120 l, rozměr (š x v): 70 x 110 cm, materiál: LDPE folie (igelit), síla materiálu: 40-50 mic, barva: černá, 25 ks v trhací roličce.</t>
  </si>
  <si>
    <t>role (25 ks)</t>
  </si>
  <si>
    <t>Vystavit fakturu za soubor položek výše: ve faktruře uvést ID žádanky</t>
  </si>
  <si>
    <t>Celkem za fakturu</t>
  </si>
  <si>
    <t>provozní čisticí prostředky IBA LF</t>
  </si>
  <si>
    <t>39830000-9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</si>
  <si>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</si>
  <si>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</si>
  <si>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</si>
  <si>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ks (750 ml)</t>
  </si>
  <si>
    <t>Inst.biostatistiky a analýz LF</t>
  </si>
  <si>
    <t>UKB, Kamenice 3, budova 1</t>
  </si>
  <si>
    <t>Kamenice 126/3, 62500 Brno</t>
  </si>
  <si>
    <t>bud. 1/617</t>
  </si>
  <si>
    <t xml:space="preserve">Schneiderová Simona  </t>
  </si>
  <si>
    <t>111812@mail.muni.cz</t>
  </si>
  <si>
    <t>39514200-0</t>
  </si>
  <si>
    <t>39514200-0-3</t>
  </si>
  <si>
    <t>Houbová utěrka, 16 x 18 cm</t>
  </si>
  <si>
    <t>Houbová utěrka, vysoká savost, rozměry cca 16 x 18 cm</t>
  </si>
  <si>
    <t>bal (5 ks)</t>
  </si>
  <si>
    <t>39525810-9</t>
  </si>
  <si>
    <t>39525810-9-1</t>
  </si>
  <si>
    <t>Leštící utěrka, 80 x 50 cm</t>
  </si>
  <si>
    <t>Leštící utěrka, pro leštění oken, skleněných ploch a keramických obkladů, cca 80 x 50 cm</t>
  </si>
  <si>
    <t>ks</t>
  </si>
  <si>
    <t>39832000-3</t>
  </si>
  <si>
    <t>39832000-3-1</t>
  </si>
  <si>
    <t>Čistící prostředek na mytí nádobí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</si>
  <si>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</si>
  <si>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ks (500 ml)</t>
  </si>
  <si>
    <t>39832000-3-6</t>
  </si>
  <si>
    <t>Houbičky na nádobí s abrazivní vrstvou</t>
  </si>
  <si>
    <t>Houbičky na mytí nádobí, s abrazivní vrstvou, rozměr cca 8 x 5 x 2,5 cm.</t>
  </si>
  <si>
    <t>bal (10 ks)</t>
  </si>
  <si>
    <t>19640000-4-15</t>
  </si>
  <si>
    <t>Sáčky do odpadkového koše, 60-70 l, LDPE, 40 mic, zatahovací</t>
  </si>
  <si>
    <t>Sáčky do odpadkového koše v roli, zatahovací, objem: 60-70 l, rozměr (š x v): 60-65 x 74-80 cm, materiál: LDPE folie (igelit), síla materiálu: 40 mic, barva: černá, 10 ks v trhací roličce.</t>
  </si>
  <si>
    <t>role (10 ks)</t>
  </si>
  <si>
    <t>18937100-7</t>
  </si>
  <si>
    <t>18937100-7-4</t>
  </si>
  <si>
    <t>Sáčky mikrotenové, 20 x 30 cm</t>
  </si>
  <si>
    <t>Mikrotenové sáčky, rozměr: 20 x 30 cm, materiál: HDPE folie (mikroten), síla materiálu: min. 10 mic, barva: transparentní, 50 ks v odtrhovacím bloku.</t>
  </si>
  <si>
    <t>bal (50 ks)</t>
  </si>
  <si>
    <t>39812400-1</t>
  </si>
  <si>
    <t>39812400-1-3</t>
  </si>
  <si>
    <t>Smeták a násada se závitem</t>
  </si>
  <si>
    <t>Smeták a násada se závitem, plast, smeták cca 30 cm, násada cca 130 cm</t>
  </si>
  <si>
    <t>kpl</t>
  </si>
  <si>
    <t>33711900-6</t>
  </si>
  <si>
    <t>33711900-6-6</t>
  </si>
  <si>
    <t>Mýdlo tekuté na ruce, s dávkovačem</t>
  </si>
  <si>
    <t>Tekuté mýdlo na ruce, s dávkovačem</t>
  </si>
  <si>
    <t>33711900-6-7</t>
  </si>
  <si>
    <t>Mýdlo tekuté na ruce s antibakteriální složkou</t>
  </si>
  <si>
    <t>Tekuté mýdlo na ruce s účinnou antibakteriální složkou v dávkovači s pumpičkou</t>
  </si>
  <si>
    <t>ks (300 ml)</t>
  </si>
  <si>
    <t>39830000-9-9</t>
  </si>
  <si>
    <t>Odstraňovač vodního kamene pro varné konvice a kávovary</t>
  </si>
  <si>
    <t>Odstraňovač vodního kamene, pro varné konvice, kávovary</t>
  </si>
  <si>
    <t>ks (250 g)</t>
  </si>
  <si>
    <t>19640000-4-8</t>
  </si>
  <si>
    <t>Sáčky do odpadkového koše, 30-35 l, LDPE, 25-40 mic</t>
  </si>
  <si>
    <t>Sáčky do odpadkového koše v roli, nezatahovací, objem: 30-35 l, rozměr (š x v): 50 x 60 cm, materiál: LDPE folie (igelit), síla materiálu 25-40 mic, barva: černá, 25 ks v trhací roličce.</t>
  </si>
  <si>
    <t>Prosím o telefonické upozornění den před dodáním zboží tel. pí Hlubučková 605 536 142  ,mobil  734 826 879  nebo</t>
  </si>
  <si>
    <t>30237250-6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</si>
  <si>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</si>
  <si>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</si>
  <si>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</si>
  <si>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</si>
  <si>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39514200-0-6</t>
  </si>
  <si>
    <t>Utěrka z netkané textilie, modrá, délka 152 m</t>
  </si>
  <si>
    <t>Utěrka z netkané textílie, víceúčelová, pevná, pro opakované použití, vysoká absorbční schopnost, modrá barva, balení role. Rozměr útržku 38x32cm, 400 útržků v roli, délka 152m, průměr role 25cm, váha 3,03 kg</t>
  </si>
  <si>
    <t>role (400 útržků)</t>
  </si>
  <si>
    <t>Stomatologická klinika</t>
  </si>
  <si>
    <t>LF, FNUSA, Pekařská 53, pavilon S2</t>
  </si>
  <si>
    <t>Pekařská 664/53, 65691 Brno</t>
  </si>
  <si>
    <t>pav. S2/507</t>
  </si>
  <si>
    <t xml:space="preserve">Marková Ludmila  </t>
  </si>
  <si>
    <t>215181@mail.muni.cz</t>
  </si>
  <si>
    <t>33711900-6-9</t>
  </si>
  <si>
    <t>Mýdlo tekuté na ruce obsahující substance na bázi kolagenu</t>
  </si>
  <si>
    <t>Tekuté mýdlo obsahující substance na bázi kolagenu, příznivě působící na pokožku</t>
  </si>
  <si>
    <t>ks (5 l)</t>
  </si>
  <si>
    <t>33711900-6-10</t>
  </si>
  <si>
    <t>Mýdlo tekuté na ruce s glycerinem</t>
  </si>
  <si>
    <t>Tekuté mýdlo s vysokým účinkem na ruce a celé tělo s glycerinem a parfémovou složkou.</t>
  </si>
  <si>
    <t>33711900-6-5</t>
  </si>
  <si>
    <t>Mýdlo na ruce s antibakteriální složkou, tuhé</t>
  </si>
  <si>
    <t>Toaletní mýdlo na ruce s antibakteriální a vonnou složkou, tuhé, balené, hmotnost min. 90 g.</t>
  </si>
  <si>
    <t>ks (100 g)</t>
  </si>
  <si>
    <t>39832000-3-9</t>
  </si>
  <si>
    <t>Kartáček na ruce s úchytem</t>
  </si>
  <si>
    <t>Kartáček na ruce s úchytem, jednostranný, materiál: plast, délka: 9 - 10 cm.</t>
  </si>
  <si>
    <t>39222100-5</t>
  </si>
  <si>
    <t>39222100-5-26</t>
  </si>
  <si>
    <t>Hliníková folie v roli, 30 cm x 10 m</t>
  </si>
  <si>
    <t>Hliníková folie v roli (alobal), šíře: 30 cm, návin: 10 m, síla folie: cca: 10 mic.</t>
  </si>
  <si>
    <t>role</t>
  </si>
  <si>
    <t>33763000-6</t>
  </si>
  <si>
    <t>33763000-6-2</t>
  </si>
  <si>
    <t>Papírové ručníky, skládané, Z/Z, 2-vrstvé, bílé</t>
  </si>
  <si>
    <t>Papírové ručníky, skládané, Z/Z, materiál: 100% celulóza, barva: bílá, 
počet vrstev: 2-vstvé, rozměr ručníku: 25 x 23 cm, 
balení obsahuje 20 balíčků po 200 ks ručníků (celkem 4000 ks ručníků).</t>
  </si>
  <si>
    <t>bal (20 balíčků po 200 ks)</t>
  </si>
  <si>
    <t>39222100-5-20</t>
  </si>
  <si>
    <t>Hliníková folie v roli, 30 cm x 150 m</t>
  </si>
  <si>
    <t>Hliníková folie v roli (alobal), šíře: 30 cm, návin: 150 m, síla folie: cca: 10 mic.</t>
  </si>
  <si>
    <t>39224340-3</t>
  </si>
  <si>
    <t>39224340-3-8</t>
  </si>
  <si>
    <t>Odpadkový koš, stolní, 2l</t>
  </si>
  <si>
    <t>Nádoba stolní na odpadky s výkyvným poklopem, objem 2l.</t>
  </si>
  <si>
    <t>18141000-9-4</t>
  </si>
  <si>
    <t>Rukavice jednorázové, latex, vel. L</t>
  </si>
  <si>
    <t>Jednorázové pětiprsté rukavice, materiál: latex, hodnota AQL: 1,5, vnitřní úprava: pudrovaná, barva: bílá, velikost: L, baleno po 100 ks rukavic.</t>
  </si>
  <si>
    <t>bal (100 ks)</t>
  </si>
  <si>
    <t>24455000-8</t>
  </si>
  <si>
    <t>24455000-8-7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</si>
  <si>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</si>
  <si>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</si>
  <si>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ks (1 l)</t>
  </si>
  <si>
    <t>VS Pavla Plevky</t>
  </si>
  <si>
    <t>UKB, Kamenice 5, budova A35</t>
  </si>
  <si>
    <t>Kamenice 753/5, 62500 Brno</t>
  </si>
  <si>
    <t xml:space="preserve">Londýnová Markéta Mgr. </t>
  </si>
  <si>
    <t>268667@mail.muni.cz</t>
  </si>
  <si>
    <t>pav. A35, místnost - 2S049</t>
  </si>
  <si>
    <t>VEV-Drogérie</t>
  </si>
  <si>
    <t>18937100-7-8</t>
  </si>
  <si>
    <t>Sáčky papírové svačinové, 1 kg</t>
  </si>
  <si>
    <t>Sáčky papírové svačinové, rozměr (š x v): 11+6 x 24 cm, nosnost sáčku: 1 kg, baleno po 100 ks.</t>
  </si>
  <si>
    <t>Provoz stravovacích služeb</t>
  </si>
  <si>
    <t xml:space="preserve">Hrozková Veronika Ing. </t>
  </si>
  <si>
    <t>235640@mail.muni.cz</t>
  </si>
  <si>
    <t>19640000-4-3</t>
  </si>
  <si>
    <t>Sáčky do odpadkového koše, 60 l, HDPE,10-15 mic</t>
  </si>
  <si>
    <t>Sáčky do odpadkového koše v roli, nezatahovací, objem: 60 l, rozměr (š x v): 60-65 x 74-80 cm, materiál: HDPE folie (mikroten), síla materiálu: 10-15 mic, barva: transparentní, 50 ks v trhací roličce.</t>
  </si>
  <si>
    <t>role (50 ks)</t>
  </si>
  <si>
    <t>33763000-6-1</t>
  </si>
  <si>
    <t>Papírové ručníky, skládané, Z/Z, 1-vrstvé, šedé</t>
  </si>
  <si>
    <t>Papírové ručníky, skládané, Z/Z, materiál: recyklovaný papír, barva: šedá, 
počet vrstev: 1-vstvé, rozměr ručníku: 25 x 23 cm, 
balení obsahuje 20 balíčků po 250 ks ručníků (celkem 5000 ks ručníků).</t>
  </si>
  <si>
    <t>bal (20 balíčků po 250 ks)</t>
  </si>
  <si>
    <t>33763000-6-11</t>
  </si>
  <si>
    <t>Papírové ručníky, středové odvíjení, 2-vrstvé, bílé, 100% celulóza</t>
  </si>
  <si>
    <t>Papírové ručníky, středové odvíjení, materiál: 100% celulóza, 
barva: bílá, počet vrstev: 2-vrstvé, délka návinu: 100-120 m, průměr role: 19-20 cm, 
šířka role: 19-20 cm, balení obsahuje 6 rolí.</t>
  </si>
  <si>
    <t>33764000-3</t>
  </si>
  <si>
    <t>33764000-3-1</t>
  </si>
  <si>
    <t>Papírové ubrousky do zásobníků, 1-vrstvé</t>
  </si>
  <si>
    <t>Papírové ubrousky do zásobníků Tork, barva: bílá, počet vrstev: 1-vrstvé, rozměr ubrousku: 25 x 30 cm, balení v kartonu obsahuje 36 balení po 250 ks (celkem 9000 ks).</t>
  </si>
  <si>
    <t>krab (36 balení)</t>
  </si>
  <si>
    <t>39222100-5-17</t>
  </si>
  <si>
    <t>Potravinářská folie, šíře 45 cm</t>
  </si>
  <si>
    <t>Potravinářská folie, role, šíře: 45 cm, návin: 300 m, cca 9 mic.</t>
  </si>
  <si>
    <t>39222100-5-21</t>
  </si>
  <si>
    <t>Papír na pečení</t>
  </si>
  <si>
    <t>Papír na pečení v roli, nelepivý, hnědý, šíře: 38 cm, návin: 8 m.</t>
  </si>
  <si>
    <t>39222100-5-24</t>
  </si>
  <si>
    <t>Sáček kupecký, 5 kg</t>
  </si>
  <si>
    <t>Kupecký sáček papírový, hnědý, rozměr: cca 31 x 49 cm, nosnost sáčku: 5 kg.</t>
  </si>
  <si>
    <t>krab (15 kg)</t>
  </si>
  <si>
    <t>39525800-6</t>
  </si>
  <si>
    <t>39525800-6-1</t>
  </si>
  <si>
    <t>Zemovka, 60 x 70 cm</t>
  </si>
  <si>
    <t>Zemovka, netkaná s vysokou sací schopností, pro vytírání hladkých povrchů, pracovních ploch a stolů, cca 60 x 70 cm.</t>
  </si>
  <si>
    <t>18937100-7-2</t>
  </si>
  <si>
    <t>Taška mikrotenová, nosnost 5 kg</t>
  </si>
  <si>
    <t>Taška mikrotenová s uchy, materiál: HDPE folie (mikroten), barva: transparentní, nosnost 5 kg, 200 ks v roli.</t>
  </si>
  <si>
    <t>role (200 ks)</t>
  </si>
  <si>
    <t>39222100-5-3</t>
  </si>
  <si>
    <t>Špejle hrocené</t>
  </si>
  <si>
    <t>Špejle hrocené, materiál: lipové dřevo, délka: 20 cm, baleno po 100 ks.</t>
  </si>
  <si>
    <t>39831600-2</t>
  </si>
  <si>
    <t>39831600-2-1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</si>
  <si>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</si>
  <si>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</si>
  <si>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VIN-Drogérie</t>
  </si>
  <si>
    <t>18141000-9-6</t>
  </si>
  <si>
    <t>Rukavice úklidové, latex, vel. S</t>
  </si>
  <si>
    <t>Rukavice pětiprsté, materiál: vysoce kvalitní přírodní latex, vnější úprava: protiskluzová úprava na dlani a na prstech, vnitřní úprava: velurová vrstva pro snadné navlékání a svlékání, velikost: S, rukavice určené pro běžný úklid, práci s vodou a ředěnými čistícími prostředky, baleno po 1 páru rukavic.</t>
  </si>
  <si>
    <t>SKM, Vinařská 5, blok E, F</t>
  </si>
  <si>
    <t>Vinařská 499/5, 65913 Brno</t>
  </si>
  <si>
    <t>18141000-9-14</t>
  </si>
  <si>
    <t>Rukavice jednorázové, latex, vel. S</t>
  </si>
  <si>
    <t>Jednorázové pětiprsté rukavice, materiál: latex, hodnota AQL: 1,5, vnitřní úprava: pudrovaná, barva: bílá, velikost: S, baleno po 100 ks rukavic.</t>
  </si>
  <si>
    <t>33761000-2-13</t>
  </si>
  <si>
    <t>Toaletní papír, 10 cm, 3-vrstvý, parfémovaný, 100% celulóza</t>
  </si>
  <si>
    <t>Toaletní papír parfémovaný, materiál: 100% celulóza, počet vrstev: 3-vrstvý, průměr role: 9,5-10,5 cm, délka návinu: min. 18 m, počet útržků: 150-160, baleno po 8 ks.</t>
  </si>
  <si>
    <t>bal (8 rolí)</t>
  </si>
  <si>
    <t>16160000-4</t>
  </si>
  <si>
    <t>16160000-4-1</t>
  </si>
  <si>
    <t>Rozprašovač 1 l</t>
  </si>
  <si>
    <t>Ruční mechanický plastový rozprašovač se šroubovacím uzávěrem, obsah nádržky 1 l.</t>
  </si>
  <si>
    <t>18141000-9-3</t>
  </si>
  <si>
    <t>Rukavice jednorázové, latex, vel. M</t>
  </si>
  <si>
    <t>Jednorázové pětiprsté rukavice, materiál: latex, hodnota AQL: 1,5, vnitřní úprava: pudrovaná, barva: bílá, velikost: M, baleno po 100 ks rukavic.</t>
  </si>
  <si>
    <t>24311500-2</t>
  </si>
  <si>
    <t>24311500-2-1</t>
  </si>
  <si>
    <t>Hydroxid sodný</t>
  </si>
  <si>
    <t>Hydroxid sodný (Louh sodný), perličky/granulky.</t>
  </si>
  <si>
    <t>ks (1 kg)</t>
  </si>
  <si>
    <t>24455000-8-5</t>
  </si>
  <si>
    <t>Dezinfekční práškový čistící prostředek na bázi aktivního chlóru</t>
  </si>
  <si>
    <t>Univerzální práškový dezinfekční prostředek na bázi aktivního chloru vhodný k denní dezinfekci. Složení: obsah aktivního chloru 25%, tosylchloramide sodium . Spektrum účinnosti: baktericidní, fungicidní, virucidní.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</si>
  <si>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</si>
  <si>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</si>
  <si>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</si>
  <si>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33761000-2-8</t>
  </si>
  <si>
    <t>Toaletní papír, 28 cm, 1-vrstvý, recyklovaný</t>
  </si>
  <si>
    <t>Toaletní papír, materiál: recyklovaný papír, barva: šedá, počet vrstev: 1-vrtsvý, 
průměr role 27,5- 28,5 cm, průměr dutinky: 6 cm, délka návinu: min. 350 m, baleno po 6 ks.</t>
  </si>
  <si>
    <t>33763000-6-3</t>
  </si>
  <si>
    <t>Papírové ručníky, skládané, Z/Z, 1-vrstvé, zelené</t>
  </si>
  <si>
    <t>Papírové ručníky, skládané, Z/Z, materiál: recyklovaný papír, barva: zelená, 
počet vrstev: 1-vstvé, rozměr ručníku: 25 x 23 cm, 
balení obsahuje 20 balíčků po 250 ks ručníků (celkem 5000 ks ručníků).</t>
  </si>
  <si>
    <t>33764000-3-4</t>
  </si>
  <si>
    <t>Papírové ubrousky, bílé, 1-vrstvé, 33 x 33 cm</t>
  </si>
  <si>
    <t>Papírové ubrousky, bílé, 1-vrstvé, rozměry cca 33 x 33 cm</t>
  </si>
  <si>
    <t>33764000-3-6a</t>
  </si>
  <si>
    <t>Papírové ubrousky, bordó, 2-vrstvé, 33 x 33 cm</t>
  </si>
  <si>
    <t>Papírové ubrousky, bordó, 2-vrstvé, rozměry cca 33 x 33 cm.</t>
  </si>
  <si>
    <t>33764000-3-6c</t>
  </si>
  <si>
    <t>Papírové ubrousky, modré, 2-vrstvé, 33 x 33 cm</t>
  </si>
  <si>
    <t>Papírové ubrousky, modré, 2-vrstvé, rozměry cca 33 x 33 cm.</t>
  </si>
  <si>
    <t>39514200-0-5</t>
  </si>
  <si>
    <t>Utěrka z netkané textilie, bílá</t>
  </si>
  <si>
    <t>Utěrka z netkané textilie pro univerzální opakované použití, pevná, vysoká absorbční schopnost, bílá barva, balení role. Rozměr útržku 32x38cm, 300 útržků v roli.</t>
  </si>
  <si>
    <t>role (300 útržků)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</si>
  <si>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</si>
  <si>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</si>
  <si>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</si>
  <si>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</si>
  <si>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</si>
  <si>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</si>
  <si>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</si>
  <si>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</si>
  <si>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</si>
  <si>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39831000-6</t>
  </si>
  <si>
    <t>39831000-6-2</t>
  </si>
  <si>
    <t>Tablety na praní</t>
  </si>
  <si>
    <t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Počet pracích dávek: 32.</t>
  </si>
  <si>
    <t>bal (32 ks)</t>
  </si>
  <si>
    <t>39831210-1</t>
  </si>
  <si>
    <t>39831210-1-1</t>
  </si>
  <si>
    <t>Sůl do myčky</t>
  </si>
  <si>
    <t>Speciální sůl do myčky, změkčující vodu, zabraňující usazování vodního kamene</t>
  </si>
  <si>
    <t>ks (1,5 kg)</t>
  </si>
  <si>
    <t>39831210-1-5</t>
  </si>
  <si>
    <t>Prášek do myčky</t>
  </si>
  <si>
    <t>Prášek do myčky vhodný pro všechny typy myček na nádobí, 2,5 kg.</t>
  </si>
  <si>
    <t>ks (2,5 kg)</t>
  </si>
  <si>
    <t>39831300-9</t>
  </si>
  <si>
    <t>39831300-9-3</t>
  </si>
  <si>
    <t>Mop - násada na třásňový mop, 130 cm</t>
  </si>
  <si>
    <t>Násada (tyč) na třásňový mop s hrubým závitem, materiál hliník. Délka násady cca 130cm.</t>
  </si>
  <si>
    <t>39831300-9-5</t>
  </si>
  <si>
    <t>Mop třásňový</t>
  </si>
  <si>
    <t>Extra silný provázkový třásňový mop z kvalitní bavlny, Délka třásní 35 cm. Možno opakovaně prát až při 60st. Uchycení násady mopu - hrubý závit.</t>
  </si>
  <si>
    <t>39831600-2-11</t>
  </si>
  <si>
    <t>Tekutý čistící gelový prostředek na WC mísy s vonnou složkou, odstraňuje vodní kámen, rez a nečistoty. Obsahuje kyselinu mravenčí 5-10 hm.%. Dodat bezpečnostní list.</t>
  </si>
  <si>
    <t>39832000-3-4</t>
  </si>
  <si>
    <t>Drátěnka na nádobí, nerezová, 15 g/ks</t>
  </si>
  <si>
    <t>Nerezová drátěnka na mytí nádobí, gramáž 15 g/ks</t>
  </si>
  <si>
    <t>bal (3 ks)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</si>
  <si>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</si>
  <si>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</si>
  <si>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</si>
  <si>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AR-Drogérie</t>
  </si>
  <si>
    <t xml:space="preserve">SKM, Netroufalky 14, ACADEMIC restaurant </t>
  </si>
  <si>
    <t>Netroufalky 14, 62500 Brno</t>
  </si>
  <si>
    <t>33764000-3-5a</t>
  </si>
  <si>
    <t>Papírové ubrousky, bordó, 1-vrstvé, 33 x 33 cm</t>
  </si>
  <si>
    <t>Papírové ubrousky, bordó, 1-vrstvé, rozměry cca 33 x 33 cm.</t>
  </si>
  <si>
    <t>18141000-9-12</t>
  </si>
  <si>
    <t>Rukavice jednorázové, vinyl, vel. L</t>
  </si>
  <si>
    <t>Jednorázové pětiprsté rukavice, materiál: vinyl, hodnota AQL: 1,5, vnitřní úprava: pudrovaná, barva: bílá, velikost: L, baleno po 1 páru rukavic.</t>
  </si>
  <si>
    <t>18937100-7-10</t>
  </si>
  <si>
    <t>Taška mikrotenová, nosnost 10 kg</t>
  </si>
  <si>
    <t>Taška mikrotenová s uchy, rozměr: 30+15 x 53 cm, materiál: HDPE folie (mikroten), barva: bílo-červené pruhy, nosnost: 10 kg, 100 ks v odtrhovacím bloku.</t>
  </si>
  <si>
    <t>19640000-4-10</t>
  </si>
  <si>
    <t>Pytle na odpad, 120 l, LDPE, 50-60 mic, transparentní</t>
  </si>
  <si>
    <t>Pytle na odpad v roli, zatahovací, objem 120 l, rozměr (š x v): 70 x 100 cm, materiál: LDPE folie (igelit), síla materiálu: 50-60 mic, barva: transparentní, 25 ks v trhací roličce.</t>
  </si>
  <si>
    <t>19640000-4-12</t>
  </si>
  <si>
    <t>Pytle na odpad, 120 l, LDPE, 50-60 mic, zatahovací</t>
  </si>
  <si>
    <t>Pytle na odpad v roli, zatahovací, objem: 120 l, rozměr (š x v): 70 x 100 cm, materiál: LDPE folie (igelit), síla materiálu: 50-60 mic, barva: modrá, 25 ks v trhací roličce.</t>
  </si>
  <si>
    <t>24455000-8-8</t>
  </si>
  <si>
    <t>33711900-6-2</t>
  </si>
  <si>
    <t>Mýdlo k mytí podlah, mazlavé</t>
  </si>
  <si>
    <t>Mazlavé mýdlo k mytí podlah, chodeb, hygienických zařízení, k odstraňování hrubších nečistot a k průmyslovým účelům.</t>
  </si>
  <si>
    <t>ks (9 kg)</t>
  </si>
  <si>
    <t>33761000-2-4</t>
  </si>
  <si>
    <t>Toaletní papír, 19 cm, 1-vrstvý, recyklovaný</t>
  </si>
  <si>
    <t>Toaletní papír, materiál: recyklovaný papír, počet vrstev: 1-vrtsvý, průměr role: 18,5-19,5 cm, 
průměr dutinky: 6 cm, délka návinu: min. 160 m, baleno po 6 ks.</t>
  </si>
  <si>
    <t>33763000-6-8</t>
  </si>
  <si>
    <t>Papírové ručníky, vnější odvíjení, 3-vrstvé, bílé, 100% celulóza</t>
  </si>
  <si>
    <t>Papírové ručníky, vnější odvíjení, materiál: 100% celulóza, 
barva: bílá, počet vrstev: 3-vrstvé, délka návinu: 90-110m, průměr role: 18-20 cm, 
šířka role: 18-20 cm, balení obsahuje 6 rolí.</t>
  </si>
  <si>
    <t>39222100-5-7</t>
  </si>
  <si>
    <t>Párátka, hygienicky balená</t>
  </si>
  <si>
    <t>Párátka kulatá, dřevěná, hygienicky balená v papíru, délka: 65 mm, baleno po 1000 ks.</t>
  </si>
  <si>
    <t>bal (1000 ks)</t>
  </si>
  <si>
    <t>39222100-5-19</t>
  </si>
  <si>
    <t>Zástěra jednorázová</t>
  </si>
  <si>
    <t>Jednorázová zástěra z polyethylenové fólie vhodná do potravinářství a gastronomie, rozměr 71 x 136 cm. Barva bílá (modrá). Balení 100 ks</t>
  </si>
  <si>
    <t>39514200-0-4</t>
  </si>
  <si>
    <t>Utěrka bavlněná, 50 x 70 cm</t>
  </si>
  <si>
    <t>Kuchyňská utěrka na nádobí s poutkem, 100% bavlna, hustá příze, min. 200 g/m2, vysoká sací schopnost, možnost praní při teplotách nad 60oC. Rozměr 50 x 70 cm</t>
  </si>
  <si>
    <t>39812400-1-2</t>
  </si>
  <si>
    <t>Smetáček+lopatka, plastová s gumovou hranou</t>
  </si>
  <si>
    <t>Souprava smetáček + lopatka, plastová s gumovou hranou.</t>
  </si>
  <si>
    <t>39831000-6-5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</si>
  <si>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</si>
  <si>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</si>
  <si>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ks (3,5 l)</t>
  </si>
  <si>
    <t>39831300-9-10</t>
  </si>
  <si>
    <t>Vědro, 12 l</t>
  </si>
  <si>
    <t>Vědro, plastové, pevné, 12 l</t>
  </si>
  <si>
    <t>39831300-9-20</t>
  </si>
  <si>
    <t>Držák padu s kloubem, 25 x 12 cm, alu tyč</t>
  </si>
  <si>
    <t>Držák padu s kloubem + alu tyč. Určeno na obdélníkový pad rozměru 25x12cm zelené barvy.</t>
  </si>
  <si>
    <t>39831300-9-21</t>
  </si>
  <si>
    <t>Pad obdélníkový - zelený, 25 x 12 cm</t>
  </si>
  <si>
    <t>Pad obdélníkový, rozměr 25x12cm, barva zelená (určuje tvrdost vyrovnávací paměti). Určený k odstranění odolných nečistot z povrchů.</t>
  </si>
  <si>
    <t>39832000-3-5</t>
  </si>
  <si>
    <t>Drátěnka na nádobí, nerezová, 40 g/ks</t>
  </si>
  <si>
    <t>Nerezová drátěnka na mytí nádobí pro profesionální použití, gramáž 40 g/ks</t>
  </si>
  <si>
    <t>AM-Drogérie</t>
  </si>
  <si>
    <t>18141000-9-1</t>
  </si>
  <si>
    <t>Rukavice, jednorázové, polyetylen, vel. L</t>
  </si>
  <si>
    <t>Jednorázové pětiprsté rukavice, materiál: tenká polyetylénová folie, barva: čirá, velikost: pánská L, baleno po 100 ks. Určené pro ochranu rukou před nečistotami v suchém i vlhkém prostředí, proti minimálním rizikům, vhodné pro krátkodobý styk s potravinami.</t>
  </si>
  <si>
    <t>RMU, Žerotínovo nám. 9</t>
  </si>
  <si>
    <t>Žerotínovo nám. 617/9, 60177 Brno</t>
  </si>
  <si>
    <t>18937100-7-9</t>
  </si>
  <si>
    <t>Sáčky mikrotenové, 25 x 40 cm</t>
  </si>
  <si>
    <t>Mikrotenové sáčky, rozměr: 25 x 40 cm, materiál: HDPE folie (mikroten), síla materiálu: min. 6 mic, barva: transparentní, 500 ks v roli.</t>
  </si>
  <si>
    <t>role (500 ks)</t>
  </si>
  <si>
    <t>24455000-8-3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</si>
  <si>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</si>
  <si>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</si>
  <si>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ks (5 kg)</t>
  </si>
  <si>
    <t>39222100-5-18</t>
  </si>
  <si>
    <t>Potravinářská folie, šíře 60 cm</t>
  </si>
  <si>
    <t>Potravinářská folie, role, šíře: 60 cm, návin: 300 m, cca 9 mic.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</si>
  <si>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</si>
  <si>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</si>
  <si>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</si>
  <si>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</si>
  <si>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39830000-9-1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</si>
  <si>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</si>
  <si>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</si>
  <si>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ks (500 g)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</si>
  <si>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</si>
  <si>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</si>
  <si>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</si>
  <si>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g)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</si>
  <si>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</si>
  <si>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</si>
  <si>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</si>
  <si>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39832000-3-2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</si>
  <si>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</si>
  <si>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Kat.biologie</t>
  </si>
  <si>
    <t>PedF, Poříčí 7, budova B</t>
  </si>
  <si>
    <t>Poříčí 623/7, 60300 Brno</t>
  </si>
  <si>
    <t xml:space="preserve">Čtvrtníčková Renata  </t>
  </si>
  <si>
    <t>2693@mail.muni.cz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</si>
  <si>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</si>
  <si>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</si>
  <si>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šířka role: 22-23 cm, baleno po 2 ks.</t>
  </si>
  <si>
    <t>bal (2 role)</t>
  </si>
  <si>
    <t>16160000-4-2</t>
  </si>
  <si>
    <t>Rozprašovač 500 ml</t>
  </si>
  <si>
    <t>Ruční mechanický plastový rozprašovač se šroubovacím uzávěrem, obsah nádržky 500 ml.</t>
  </si>
  <si>
    <t>18141000-9-7</t>
  </si>
  <si>
    <t>Rukavice úklidové, latex, vel. M</t>
  </si>
  <si>
    <t>Rukavice pětiprsté, materiál: vysoce kvalitní přírodní latex, vnější úprava: protiskluzová úprava na dlani a na prstech, vnitřní úprava: velurová vrstva pro snadné navlékání a svlékání, velikost: M, rukavice určené pro běžný úklid, práci s vodou a ředěnými čistícími prostředky, baleno po 1 páru rukavic.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</si>
  <si>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</si>
  <si>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</si>
  <si>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</si>
  <si>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</si>
  <si>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39225300-8</t>
  </si>
  <si>
    <t>39225300-8-1</t>
  </si>
  <si>
    <t>Zápalky</t>
  </si>
  <si>
    <t>Zápalky velké pro domácnost, balení 240ks</t>
  </si>
  <si>
    <t>bal (240 ks)</t>
  </si>
  <si>
    <t>33710000-0</t>
  </si>
  <si>
    <t>33710000-0-3</t>
  </si>
  <si>
    <t>Žiletky do holícího strojku</t>
  </si>
  <si>
    <t>Náhradní plátkové žiletky do holícího strojku, baleno po 5 ks.</t>
  </si>
  <si>
    <t>15911100-8</t>
  </si>
  <si>
    <t>15911100-8-1</t>
  </si>
  <si>
    <t>Technický líh</t>
  </si>
  <si>
    <t>Technický líh o min. lihovitosti 95%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</si>
  <si>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</si>
  <si>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</si>
  <si>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</si>
  <si>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</si>
  <si>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</si>
  <si>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drogistické zboží</t>
  </si>
  <si>
    <t>Ústav geologických věd</t>
  </si>
  <si>
    <t>PřF, Kotlářská 2, pavilon 11</t>
  </si>
  <si>
    <t>Kotlářská 267/2, 61137 Brno</t>
  </si>
  <si>
    <t>pav. 11/02014</t>
  </si>
  <si>
    <t xml:space="preserve">Svobodová Kateřina  </t>
  </si>
  <si>
    <t>134048@mail.muni.cz</t>
  </si>
  <si>
    <t>39831300-9-2</t>
  </si>
  <si>
    <t>Mop - kbelík, plastový, 12 l + ždímač</t>
  </si>
  <si>
    <t>Pevné plastové vědro z PVC s výlevkou a ždímačem na třásňový mop.Objem 12l.</t>
  </si>
  <si>
    <t>19640000-4-16</t>
  </si>
  <si>
    <t>Sáčky do odpadkového koše, 60-70 l, LDPE, 25-40 mic</t>
  </si>
  <si>
    <t>Sáčky do odpadkového koše v roli, nezatahovací, objem: 60-70 l, rozměr (š x v): 60-65 x 74-80 cm, materiál: LDPE folie (igelit), síla materiálu: 25-40 mic, barva: černá, 10 ks v trhací roličce.</t>
  </si>
  <si>
    <t>19640000-4-13</t>
  </si>
  <si>
    <t>Pytle na odpad, 140l, LDPE, 60-70 mic</t>
  </si>
  <si>
    <t>Pytle na odpad v roli, nezatahovací, objem: 140 l, rozměr (š x v): 90 x 110 cm, materiál: LDPE folie (igelit), síla materiálu: 60-70 mic, barva: černá, 25 ks v trhací roličce.</t>
  </si>
  <si>
    <t>39831600-2-3</t>
  </si>
  <si>
    <t>WC štětka, set s miskou</t>
  </si>
  <si>
    <t>Plastová WC souprava, vysoká (miska + závěsná štětka).</t>
  </si>
  <si>
    <t>39831600-2-4</t>
  </si>
  <si>
    <t>WC štětka</t>
  </si>
  <si>
    <t>WC štětka jednoduchá 70mm, plastová rukojeť</t>
  </si>
  <si>
    <t>33761000-2-10</t>
  </si>
  <si>
    <t>Toaletní papír, 10 cm, 2-vrstvý, 100% celulóza</t>
  </si>
  <si>
    <t>Toaletní papír, materiál: 100% celulóza, barva: bílá, počet vrstev: 2-vrstvý, průměr role: 9,5-10,5 cm, délka návinu: min 19 m, počet útržků: min. 180, baleno po 8 ks.</t>
  </si>
  <si>
    <t>Ubytovací provoz III.</t>
  </si>
  <si>
    <t>SKM, bří Žůrků 5, koleje, hotel</t>
  </si>
  <si>
    <t>bří. Žůrků 591/5, 61700 Brno</t>
  </si>
  <si>
    <t xml:space="preserve">Rozsypalová Yveta  </t>
  </si>
  <si>
    <t>34709@mail.muni.cz</t>
  </si>
  <si>
    <t>39222100-5-11</t>
  </si>
  <si>
    <t>Rozetky, průměr 9 cm</t>
  </si>
  <si>
    <t>Rozetky papírové, kulaté s vlnitým okrajem, bílé bez potisku, průměr 9 cm, baleno po 1 000 ks.</t>
  </si>
  <si>
    <t>24452000-7</t>
  </si>
  <si>
    <t>24452000-7-1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</si>
  <si>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</si>
  <si>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</si>
  <si>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ks (200 ml)</t>
  </si>
  <si>
    <t>33711900-6-3</t>
  </si>
  <si>
    <t>Mýdlo toaletní, hotelové balení</t>
  </si>
  <si>
    <t>Mýdlo toaletní, hotelové balení, 15g.</t>
  </si>
  <si>
    <t>ks (15 g)</t>
  </si>
  <si>
    <t>33711610-6</t>
  </si>
  <si>
    <t>33711610-6-1</t>
  </si>
  <si>
    <t>Šampon, hotelové balení</t>
  </si>
  <si>
    <t>Šampon, hotelové balení - polštářek, objem min. 10ml.</t>
  </si>
  <si>
    <t>ks (10 ml)</t>
  </si>
  <si>
    <t>39811100-1</t>
  </si>
  <si>
    <t>39811100-1-3</t>
  </si>
  <si>
    <t>Osvěžovač vzduchu, spray</t>
  </si>
  <si>
    <t>Osvěžovač vzduchu, sprej 300 ml.</t>
  </si>
  <si>
    <t>39831600-2-5</t>
  </si>
  <si>
    <t>WC závěsné tablety do mís, závěs + náplň</t>
  </si>
  <si>
    <t>WC závěsné tablety do mís, válečky/kuličky, s vůní, závěs + náplň</t>
  </si>
  <si>
    <t>39224340-3-4</t>
  </si>
  <si>
    <t>Odpadkový koš, výklopný, 18l</t>
  </si>
  <si>
    <t>Odpadkový koš, z odolného plastu, výklopné víko, objem 18l.</t>
  </si>
  <si>
    <t>39224340-3-2</t>
  </si>
  <si>
    <t>Odpadkový koš, výklopný, 15l</t>
  </si>
  <si>
    <t>Odpadkový koš, z odolného plastu, výklopné víko, odnímatelná horní část koše, objem 15l.</t>
  </si>
  <si>
    <t>Biofyzikální ústav</t>
  </si>
  <si>
    <t>bud. 1/325</t>
  </si>
  <si>
    <t xml:space="preserve">Vágnerová Marta  </t>
  </si>
  <si>
    <t>250@mail.muni.cz</t>
  </si>
  <si>
    <t>39831210-1-6</t>
  </si>
  <si>
    <t>Lesk do myčky na nádobí</t>
  </si>
  <si>
    <t>Leštidlo do myčky nádobí, zanechává suché nádobí beze skvrn a vápenatých usazenin, dodává nádobí lesk.</t>
  </si>
  <si>
    <t>39224340-3-6</t>
  </si>
  <si>
    <t>Odpadkový koš, drátěný, černý</t>
  </si>
  <si>
    <t>39525800-6-2</t>
  </si>
  <si>
    <t>Zemovka, 50 x 60 cm</t>
  </si>
  <si>
    <t>Zemovka, netkaná s vysokou sací schopností, pro vytírání hladkých povrchů, pracovních ploch a stolů, cca 50 x 60 cm</t>
  </si>
  <si>
    <t>39514100-9</t>
  </si>
  <si>
    <t>39514100-9-2</t>
  </si>
  <si>
    <t>Ručník pracovní vaflový</t>
  </si>
  <si>
    <t>Pracovní vaflový ručník, rozměr 50 x 90 cm, 100% bavlna</t>
  </si>
  <si>
    <t>Historický ústav</t>
  </si>
  <si>
    <t>FF, Gorkého 14, budova A</t>
  </si>
  <si>
    <t>Arna Nováka 1/1, 60200 Brno</t>
  </si>
  <si>
    <t>bud. A/A.414</t>
  </si>
  <si>
    <t xml:space="preserve">Homolová Eva  </t>
  </si>
  <si>
    <t>169732@mail.muni.cz</t>
  </si>
  <si>
    <t>39832000-3-8</t>
  </si>
  <si>
    <t>Kartáč na nádobí</t>
  </si>
  <si>
    <t>Kartáč na nádobí, plastová rukojeť, syntetické štětiny.</t>
  </si>
  <si>
    <t>33764000-3-9</t>
  </si>
  <si>
    <t>Papírové kapesníčky, krabička</t>
  </si>
  <si>
    <t>Papírové kapesníčky, bílé, dvouvrstvé, balení v krabičce po 100 ks.</t>
  </si>
  <si>
    <t>Ústav antropologie</t>
  </si>
  <si>
    <t>PřF, Kotlářská 2, pavilon 02</t>
  </si>
  <si>
    <t xml:space="preserve">Zelenáková Dana  </t>
  </si>
  <si>
    <t>25504@mail.muni.cz</t>
  </si>
  <si>
    <t>papírové ručníky</t>
  </si>
  <si>
    <t>Ústav experimentální biologie</t>
  </si>
  <si>
    <t>UKB, Kamenice 5, budova A25</t>
  </si>
  <si>
    <t xml:space="preserve">Tihlaříková Jitka  </t>
  </si>
  <si>
    <t>104121@mail.muni.cz</t>
  </si>
  <si>
    <t>DRZ - květen 2018</t>
  </si>
  <si>
    <t>Ústřední knihovna</t>
  </si>
  <si>
    <t>FF, Arna Nováka 1, budova F</t>
  </si>
  <si>
    <t>bud. F/01004</t>
  </si>
  <si>
    <t xml:space="preserve">Kunc Martin Mgr. </t>
  </si>
  <si>
    <t>57620@mail.muni.cz</t>
  </si>
  <si>
    <t>drogistické zboží - propedeutika</t>
  </si>
  <si>
    <t>39224340-3-5</t>
  </si>
  <si>
    <t>Odpadkový koš, výklopný, 50l</t>
  </si>
  <si>
    <t>Odpadkový koš, z odolného plastu, výklopné víko, odnímatelná horní část koše, objem 50l.</t>
  </si>
  <si>
    <t>Odd.pro rozvoj a projektovou podporu</t>
  </si>
  <si>
    <t>UKB, Kamenice 5, budova A15</t>
  </si>
  <si>
    <t>bud. A15/325</t>
  </si>
  <si>
    <t xml:space="preserve">Doubravská Silvie  </t>
  </si>
  <si>
    <t>109233@mail.muni.cz</t>
  </si>
  <si>
    <t>RMU, Komenského nám. 2</t>
  </si>
  <si>
    <t>Komenského nám. 220/2, 66243 Brno</t>
  </si>
  <si>
    <t>bud. K2/329</t>
  </si>
  <si>
    <t xml:space="preserve">Nekvapilová Milada  </t>
  </si>
  <si>
    <t>203293@mail.muni.cz</t>
  </si>
  <si>
    <t>39222110-8</t>
  </si>
  <si>
    <t>39222110-8-9</t>
  </si>
  <si>
    <t>Kelímky, 0,2l, plast, bílé</t>
  </si>
  <si>
    <t>Kelímky na nápoje, materiál: plast, barva: bílá, objem: 0,2l, baleno po 100 ks.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</si>
  <si>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</si>
  <si>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</si>
  <si>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</si>
  <si>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</si>
  <si>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</si>
  <si>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</si>
  <si>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33741200-8-2</t>
  </si>
  <si>
    <t>Ochranný desinfekční krém na ruce</t>
  </si>
  <si>
    <t>Krém na ruce obsahující silikonový olej a desinfekční přísady</t>
  </si>
  <si>
    <t>Anatomický ústav</t>
  </si>
  <si>
    <t xml:space="preserve">Procházková Dana  </t>
  </si>
  <si>
    <t>2616@mail.muni.cz</t>
  </si>
  <si>
    <t>Ústřední knihovna- drogerie</t>
  </si>
  <si>
    <t>FSS, Joštova 10</t>
  </si>
  <si>
    <t>Joštova 218/10, 60200 Brno</t>
  </si>
  <si>
    <t>Kuchtíčková Fišerová Lucie Mgr. DiS.</t>
  </si>
  <si>
    <t>35947@mail.muni.cz</t>
  </si>
  <si>
    <t>39831210-1-2</t>
  </si>
  <si>
    <t>Čistič myčky</t>
  </si>
  <si>
    <t>Čistič myčky zabraňující usazování mastnoty a vodního kamene</t>
  </si>
  <si>
    <t>ks (250 ml)</t>
  </si>
  <si>
    <t>Centrum pro výzkum toxických látek</t>
  </si>
  <si>
    <t>UKB, Kamenice 5, budova A29</t>
  </si>
  <si>
    <t>bud. A29/417</t>
  </si>
  <si>
    <t xml:space="preserve">Žaludová Jaroslava Bc. </t>
  </si>
  <si>
    <t>69121@mail.muni.cz</t>
  </si>
  <si>
    <t>39811100-1-2</t>
  </si>
  <si>
    <t>Osvěžovač vzduchu, mini spray, náhradní náplň</t>
  </si>
  <si>
    <t>Náhradní náplň do koncentrovaného aerosolového osvěžovače vzduchu - Brise One Touch Mini Spray. Obsah náplně 10ml.</t>
  </si>
  <si>
    <t>39831210-1-4</t>
  </si>
  <si>
    <t>Tablety do myčky, &gt;30% fosforečnany</t>
  </si>
  <si>
    <t>Tablety do myčky obsahující mycí prostředek, leštidlo, sůl, ochranu skla a odstraňovač připečených zbytků jídel. Obsahuje více jak 30% fosforečnanů.</t>
  </si>
  <si>
    <t>bal (16 tablet)</t>
  </si>
  <si>
    <t>33761000-2-6</t>
  </si>
  <si>
    <t>Toaletní papír, 19 cm, 2-vrstvý, 100% celulóza</t>
  </si>
  <si>
    <t>Toaletní papír, materiál: 100% celulóza, počet vrstev: 2-vrstvý, průměr role: 18,5-19,5 cm, 
průměr dutinky: 6 cm, délka návinu: 140 m, baleno po 6 ks.</t>
  </si>
  <si>
    <t>VS Šárky Pospíšilové</t>
  </si>
  <si>
    <t>bud. A35/256</t>
  </si>
  <si>
    <t xml:space="preserve">Adamová Lucie Ing. </t>
  </si>
  <si>
    <t>11378@mail.muni.cz</t>
  </si>
  <si>
    <t>ŘEÚ</t>
  </si>
  <si>
    <t>Ředitelství</t>
  </si>
  <si>
    <t>SKM, Vinařská 5, blok A1</t>
  </si>
  <si>
    <t xml:space="preserve">Dvořáková Eva  </t>
  </si>
  <si>
    <t>35891@mail.muni.cz</t>
  </si>
  <si>
    <t>33764000-3-7</t>
  </si>
  <si>
    <t>Papírové ubrousky, bílé, 2-vrstvé, 33 x 33 cm</t>
  </si>
  <si>
    <t>Papírové ubrousky, bílé, 2-vrstvé, rozměry cca 33 x 33 cm</t>
  </si>
  <si>
    <t>Provozní odbor</t>
  </si>
  <si>
    <t>bud. K2/198</t>
  </si>
  <si>
    <t xml:space="preserve">Herník Libor  </t>
  </si>
  <si>
    <t>159@mail.muni.cz</t>
  </si>
  <si>
    <t xml:space="preserve">Junková Renata  </t>
  </si>
  <si>
    <t>107268@mail.muni.cz</t>
  </si>
  <si>
    <t>drogerie</t>
  </si>
  <si>
    <t>Univerzitní centrum Šlapanice</t>
  </si>
  <si>
    <t>UCS, Nádražní 58, Šlapanice, ubytovací objekt</t>
  </si>
  <si>
    <t>Nádražní 465/58, 66451 Šlapanice</t>
  </si>
  <si>
    <t xml:space="preserve">Horáček Jiří  </t>
  </si>
  <si>
    <t>207@mail.muni.cz</t>
  </si>
  <si>
    <t>7,00 - 14,00</t>
  </si>
  <si>
    <t>39830000-9-25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</si>
  <si>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</si>
  <si>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</si>
  <si>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39830000-9-5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</si>
  <si>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</si>
  <si>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</si>
  <si>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19640000-4-5</t>
  </si>
  <si>
    <t>Pytle na odpad, 120 l, LDPE, 40-50 mic,  modré</t>
  </si>
  <si>
    <t>Pytel na odpad v roli, nezatahovací, objem: 120 l, rozměr (š x v): 70 x 110 cm, materiál: LDPE folie (igelit), síla materiálu: 40-50 mic, barva: modrá, 25 ks v trhací roličce.</t>
  </si>
  <si>
    <t>39222100-5-14</t>
  </si>
  <si>
    <t>Papírový tácek, 13 x 20 cm</t>
  </si>
  <si>
    <t>Papírový tácek, barva: bílá, rozměr: 13 x 20 cm, baleno po 100 ks.</t>
  </si>
  <si>
    <t>39222100-5-13</t>
  </si>
  <si>
    <t>Papírový tácek, 10 x 16 cm</t>
  </si>
  <si>
    <t>Papírový tácek, barva: bílá, rozměr: 10 x 16 cm, baleno po 100 ks.</t>
  </si>
  <si>
    <t>18937100-7-6</t>
  </si>
  <si>
    <t>Sáčky mikrotenové, 30 x 40 cm</t>
  </si>
  <si>
    <t>Mikrotenové sáčky, rozměr: 30 x 40 cm, materiál: HDPE folie (mikroten), síla materiálu: min. 10 mic, barva: transparentní, 50 ks v odtrhovacím bloku.</t>
  </si>
  <si>
    <t>33763000-6-5</t>
  </si>
  <si>
    <t>Papírové ručníky, vnější odvíjení, 2-vrstvé, bílé, 100% celulóza</t>
  </si>
  <si>
    <t>Papírové ručníky, vnější odvíjení, materiál: 100% celulóza, barva: bílá, počet vrstev: 2-vrstvé, délka návinu: 140-150 m, průměr role: 18,5-19,5 cm, průměr dutinky: 4,5 cm, šířka role: 25 cm, technologie HydraTek, počet útržků: 710-720 ks.</t>
  </si>
  <si>
    <t>19640000-4-2</t>
  </si>
  <si>
    <t>Sáčky do odpadkového koše, 30-35 l, HDPE, 8-10 mic</t>
  </si>
  <si>
    <t>Sáčky do odpadkového koše v roli, nezatahovací, objem: 30-35 l, rozměr (š x v): 50 x 60 cm, materiál: HDPE folie (mikroten), síla materiálu: 8-10 mic, barva: černá, 50 ks v trhací roličce.</t>
  </si>
  <si>
    <t>Celkem</t>
  </si>
  <si>
    <t>CPV KÓD MU položky</t>
  </si>
  <si>
    <t>Předpokládaná cena - jednotková (bez DPH) v Kč</t>
  </si>
  <si>
    <t>Předpokládaná cena - celkem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</si>
</sst>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34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4" fontId="0" fillId="35" borderId="13" xfId="0" applyNumberFormat="1" applyFont="1" applyFill="1" applyBorder="1" applyAlignment="1" applyProtection="1">
      <alignment horizontal="right" vertical="top"/>
      <protection locked="0"/>
    </xf>
    <xf numFmtId="0" fontId="1" fillId="36" borderId="14" xfId="0" applyFont="1" applyFill="1" applyBorder="1" applyAlignment="1">
      <alignment horizontal="left" vertical="top"/>
    </xf>
    <xf numFmtId="4" fontId="1" fillId="36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4" fontId="1" fillId="37" borderId="0" xfId="0" applyNumberFormat="1" applyFont="1" applyFill="1" applyAlignment="1">
      <alignment horizontal="right" vertical="top"/>
    </xf>
    <xf numFmtId="0" fontId="1" fillId="36" borderId="14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39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20.00390625" style="0" bestFit="1" customWidth="1"/>
    <col min="4" max="4" width="21.140625" style="0" hidden="1" customWidth="1"/>
    <col min="5" max="5" width="16.57421875" style="0" customWidth="1"/>
    <col min="6" max="6" width="50.421875" style="0" customWidth="1"/>
    <col min="7" max="7" width="52.7109375" style="0" customWidth="1"/>
    <col min="8" max="8" width="65.57421875" style="0" customWidth="1"/>
    <col min="9" max="9" width="46.8515625" style="0" hidden="1" customWidth="1"/>
    <col min="10" max="10" width="24.00390625" style="0" bestFit="1" customWidth="1"/>
    <col min="11" max="11" width="6.421875" style="0" bestFit="1" customWidth="1"/>
    <col min="12" max="12" width="16.7109375" style="0" bestFit="1" customWidth="1"/>
    <col min="13" max="13" width="34.421875" style="0" bestFit="1" customWidth="1"/>
    <col min="14" max="14" width="43.421875" style="0" bestFit="1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hidden="1" customWidth="1"/>
    <col min="19" max="19" width="37.421875" style="0" hidden="1" customWidth="1"/>
    <col min="20" max="20" width="49.28125" style="0" hidden="1" customWidth="1"/>
    <col min="21" max="21" width="37.421875" style="0" hidden="1" customWidth="1"/>
    <col min="22" max="22" width="69.140625" style="0" customWidth="1"/>
    <col min="23" max="23" width="21.140625" style="0" customWidth="1"/>
    <col min="24" max="24" width="27.00390625" style="0" customWidth="1"/>
    <col min="25" max="25" width="23.421875" style="0" customWidth="1"/>
    <col min="26" max="27" width="17.57421875" style="0" customWidth="1"/>
  </cols>
  <sheetData>
    <row r="1" spans="1:24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17" t="s">
        <v>1</v>
      </c>
      <c r="B3" s="17"/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0" t="s">
        <v>3</v>
      </c>
      <c r="M4" s="20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</row>
    <row r="5" spans="1:27" ht="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651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  <c r="Q5" s="2" t="s">
        <v>19</v>
      </c>
      <c r="R5" s="2" t="s">
        <v>20</v>
      </c>
      <c r="S5" s="2" t="s">
        <v>21</v>
      </c>
      <c r="T5" s="2" t="s">
        <v>22</v>
      </c>
      <c r="U5" s="2" t="s">
        <v>23</v>
      </c>
      <c r="V5" s="2" t="s">
        <v>24</v>
      </c>
      <c r="W5" s="2" t="s">
        <v>25</v>
      </c>
      <c r="X5" s="2" t="s">
        <v>26</v>
      </c>
      <c r="Z5" s="2" t="s">
        <v>652</v>
      </c>
      <c r="AA5" s="2" t="s">
        <v>653</v>
      </c>
    </row>
    <row r="6" spans="1:27" ht="51">
      <c r="A6" s="3">
        <v>71936</v>
      </c>
      <c r="B6" s="4"/>
      <c r="C6" s="3">
        <v>224298</v>
      </c>
      <c r="D6" s="4" t="s">
        <v>27</v>
      </c>
      <c r="E6" s="4" t="s">
        <v>28</v>
      </c>
      <c r="F6" s="4" t="s">
        <v>29</v>
      </c>
      <c r="G6" s="5"/>
      <c r="H6" s="4" t="s">
        <v>30</v>
      </c>
      <c r="I6" s="4"/>
      <c r="J6" s="4" t="s">
        <v>31</v>
      </c>
      <c r="K6" s="6">
        <v>100</v>
      </c>
      <c r="L6" s="4">
        <v>220000</v>
      </c>
      <c r="M6" s="4" t="s">
        <v>32</v>
      </c>
      <c r="N6" s="4" t="s">
        <v>33</v>
      </c>
      <c r="O6" s="4" t="s">
        <v>34</v>
      </c>
      <c r="P6" s="4">
        <v>0</v>
      </c>
      <c r="Q6" s="4" t="s">
        <v>35</v>
      </c>
      <c r="R6" s="3">
        <v>1175</v>
      </c>
      <c r="S6" s="4" t="s">
        <v>36</v>
      </c>
      <c r="T6" s="4" t="s">
        <v>37</v>
      </c>
      <c r="U6" s="4">
        <v>549496396</v>
      </c>
      <c r="V6" s="4" t="s">
        <v>38</v>
      </c>
      <c r="W6" s="7"/>
      <c r="X6" s="8">
        <f>ROUND($K$6*ROUND($W$6,2),2)</f>
        <v>0</v>
      </c>
      <c r="Z6" s="9">
        <v>240.49586776859505</v>
      </c>
      <c r="AA6" s="9">
        <f>Z6*K6</f>
        <v>24049.586776859505</v>
      </c>
    </row>
    <row r="7" spans="1:27" ht="51">
      <c r="A7" s="3">
        <v>71936</v>
      </c>
      <c r="B7" s="4"/>
      <c r="C7" s="3">
        <v>224299</v>
      </c>
      <c r="D7" s="4" t="s">
        <v>39</v>
      </c>
      <c r="E7" s="4" t="s">
        <v>40</v>
      </c>
      <c r="F7" s="4" t="s">
        <v>41</v>
      </c>
      <c r="G7" s="5"/>
      <c r="H7" s="4" t="s">
        <v>42</v>
      </c>
      <c r="I7" s="4"/>
      <c r="J7" s="4" t="s">
        <v>43</v>
      </c>
      <c r="K7" s="6">
        <v>10</v>
      </c>
      <c r="L7" s="4">
        <v>220000</v>
      </c>
      <c r="M7" s="4" t="s">
        <v>32</v>
      </c>
      <c r="N7" s="4" t="s">
        <v>33</v>
      </c>
      <c r="O7" s="4" t="s">
        <v>34</v>
      </c>
      <c r="P7" s="4">
        <v>0</v>
      </c>
      <c r="Q7" s="4" t="s">
        <v>35</v>
      </c>
      <c r="R7" s="3">
        <v>1175</v>
      </c>
      <c r="S7" s="4" t="s">
        <v>36</v>
      </c>
      <c r="T7" s="4" t="s">
        <v>37</v>
      </c>
      <c r="U7" s="4">
        <v>549496396</v>
      </c>
      <c r="V7" s="4" t="s">
        <v>38</v>
      </c>
      <c r="W7" s="7"/>
      <c r="X7" s="8">
        <f>ROUND($K$7*ROUND($W$7,2),2)</f>
        <v>0</v>
      </c>
      <c r="Z7" s="9">
        <v>10.743801652892563</v>
      </c>
      <c r="AA7" s="9">
        <f>Z7*K7</f>
        <v>107.43801652892563</v>
      </c>
    </row>
    <row r="8" spans="1:27" ht="51">
      <c r="A8" s="3">
        <v>71936</v>
      </c>
      <c r="B8" s="4"/>
      <c r="C8" s="3">
        <v>224886</v>
      </c>
      <c r="D8" s="4" t="s">
        <v>44</v>
      </c>
      <c r="E8" s="4" t="s">
        <v>45</v>
      </c>
      <c r="F8" s="4" t="s">
        <v>46</v>
      </c>
      <c r="G8" s="5"/>
      <c r="H8" s="4" t="s">
        <v>47</v>
      </c>
      <c r="I8" s="4"/>
      <c r="J8" s="4" t="s">
        <v>48</v>
      </c>
      <c r="K8" s="6">
        <v>30</v>
      </c>
      <c r="L8" s="4">
        <v>220000</v>
      </c>
      <c r="M8" s="4" t="s">
        <v>32</v>
      </c>
      <c r="N8" s="4" t="s">
        <v>33</v>
      </c>
      <c r="O8" s="4" t="s">
        <v>34</v>
      </c>
      <c r="P8" s="4">
        <v>0</v>
      </c>
      <c r="Q8" s="4" t="s">
        <v>35</v>
      </c>
      <c r="R8" s="3">
        <v>1175</v>
      </c>
      <c r="S8" s="4" t="s">
        <v>36</v>
      </c>
      <c r="T8" s="4" t="s">
        <v>37</v>
      </c>
      <c r="U8" s="4">
        <v>549496396</v>
      </c>
      <c r="V8" s="4" t="s">
        <v>38</v>
      </c>
      <c r="W8" s="7"/>
      <c r="X8" s="8">
        <f>ROUND($K$8*ROUND($W$8,2),2)</f>
        <v>0</v>
      </c>
      <c r="Z8" s="9">
        <v>14.87603305785124</v>
      </c>
      <c r="AA8" s="9">
        <f>Z8*K8</f>
        <v>446.2809917355372</v>
      </c>
    </row>
    <row r="9" spans="1:27" ht="51.75" thickBot="1">
      <c r="A9" s="3">
        <v>71936</v>
      </c>
      <c r="B9" s="4"/>
      <c r="C9" s="3">
        <v>225919</v>
      </c>
      <c r="D9" s="4" t="s">
        <v>49</v>
      </c>
      <c r="E9" s="4" t="s">
        <v>50</v>
      </c>
      <c r="F9" s="4" t="s">
        <v>51</v>
      </c>
      <c r="G9" s="5"/>
      <c r="H9" s="4" t="s">
        <v>52</v>
      </c>
      <c r="I9" s="4"/>
      <c r="J9" s="4" t="s">
        <v>53</v>
      </c>
      <c r="K9" s="6">
        <v>10</v>
      </c>
      <c r="L9" s="4">
        <v>220000</v>
      </c>
      <c r="M9" s="4" t="s">
        <v>32</v>
      </c>
      <c r="N9" s="4" t="s">
        <v>33</v>
      </c>
      <c r="O9" s="4" t="s">
        <v>34</v>
      </c>
      <c r="P9" s="4">
        <v>0</v>
      </c>
      <c r="Q9" s="4" t="s">
        <v>35</v>
      </c>
      <c r="R9" s="3">
        <v>1175</v>
      </c>
      <c r="S9" s="4" t="s">
        <v>36</v>
      </c>
      <c r="T9" s="4" t="s">
        <v>37</v>
      </c>
      <c r="U9" s="4">
        <v>549496396</v>
      </c>
      <c r="V9" s="4" t="s">
        <v>38</v>
      </c>
      <c r="W9" s="7"/>
      <c r="X9" s="8">
        <f>ROUND($K$9*ROUND($W$9,2),2)</f>
        <v>0</v>
      </c>
      <c r="Z9" s="9">
        <v>50.413223140495866</v>
      </c>
      <c r="AA9" s="9">
        <f>Z9*K9</f>
        <v>504.13223140495865</v>
      </c>
    </row>
    <row r="10" spans="1:27" ht="13.5" customHeight="1" thickTop="1">
      <c r="A10" s="15" t="s">
        <v>54</v>
      </c>
      <c r="B10" s="15"/>
      <c r="C10" s="1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 t="s">
        <v>55</v>
      </c>
      <c r="X10" s="11">
        <f>SUM($X$6:$X$9)</f>
        <v>0</v>
      </c>
      <c r="Z10" s="11"/>
      <c r="AA10" s="11">
        <f>SUM($AA$6:$AA$9)</f>
        <v>25107.438016528926</v>
      </c>
    </row>
    <row r="11" spans="1:2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7" ht="51">
      <c r="A12" s="3">
        <v>72381</v>
      </c>
      <c r="B12" s="4" t="s">
        <v>56</v>
      </c>
      <c r="C12" s="3">
        <v>225135</v>
      </c>
      <c r="D12" s="4" t="s">
        <v>57</v>
      </c>
      <c r="E12" s="4" t="s">
        <v>58</v>
      </c>
      <c r="F12" s="4" t="s">
        <v>59</v>
      </c>
      <c r="G12" s="5"/>
      <c r="H12" s="4" t="s">
        <v>60</v>
      </c>
      <c r="I12" s="4"/>
      <c r="J12" s="4" t="s">
        <v>61</v>
      </c>
      <c r="K12" s="6">
        <v>1</v>
      </c>
      <c r="L12" s="4">
        <v>119612</v>
      </c>
      <c r="M12" s="4" t="s">
        <v>62</v>
      </c>
      <c r="N12" s="4" t="s">
        <v>63</v>
      </c>
      <c r="O12" s="4" t="s">
        <v>64</v>
      </c>
      <c r="P12" s="4">
        <v>7</v>
      </c>
      <c r="Q12" s="4" t="s">
        <v>65</v>
      </c>
      <c r="R12" s="3">
        <v>111812</v>
      </c>
      <c r="S12" s="4" t="s">
        <v>66</v>
      </c>
      <c r="T12" s="4" t="s">
        <v>67</v>
      </c>
      <c r="U12" s="4">
        <v>549494203</v>
      </c>
      <c r="V12" s="4"/>
      <c r="W12" s="7"/>
      <c r="X12" s="8">
        <f>ROUND($K$12*ROUND($W$12,2),2)</f>
        <v>0</v>
      </c>
      <c r="Z12" s="9">
        <v>30.578512396694215</v>
      </c>
      <c r="AA12" s="9">
        <f aca="true" t="shared" si="0" ref="AA12:AA23">Z12*K12</f>
        <v>30.578512396694215</v>
      </c>
    </row>
    <row r="13" spans="1:27" ht="12.75">
      <c r="A13" s="3">
        <v>72381</v>
      </c>
      <c r="B13" s="4" t="s">
        <v>56</v>
      </c>
      <c r="C13" s="3">
        <v>225136</v>
      </c>
      <c r="D13" s="4" t="s">
        <v>68</v>
      </c>
      <c r="E13" s="4" t="s">
        <v>69</v>
      </c>
      <c r="F13" s="4" t="s">
        <v>70</v>
      </c>
      <c r="G13" s="5"/>
      <c r="H13" s="4" t="s">
        <v>71</v>
      </c>
      <c r="I13" s="4"/>
      <c r="J13" s="4" t="s">
        <v>72</v>
      </c>
      <c r="K13" s="6">
        <v>5</v>
      </c>
      <c r="L13" s="4">
        <v>119612</v>
      </c>
      <c r="M13" s="4" t="s">
        <v>62</v>
      </c>
      <c r="N13" s="4" t="s">
        <v>63</v>
      </c>
      <c r="O13" s="4" t="s">
        <v>64</v>
      </c>
      <c r="P13" s="4">
        <v>7</v>
      </c>
      <c r="Q13" s="4" t="s">
        <v>65</v>
      </c>
      <c r="R13" s="3">
        <v>111812</v>
      </c>
      <c r="S13" s="4" t="s">
        <v>66</v>
      </c>
      <c r="T13" s="4" t="s">
        <v>67</v>
      </c>
      <c r="U13" s="4">
        <v>549494203</v>
      </c>
      <c r="V13" s="4"/>
      <c r="W13" s="7"/>
      <c r="X13" s="8">
        <f>ROUND($K$13*ROUND($W$13,2),2)</f>
        <v>0</v>
      </c>
      <c r="Z13" s="9">
        <v>15.702479338842975</v>
      </c>
      <c r="AA13" s="9">
        <f t="shared" si="0"/>
        <v>78.51239669421487</v>
      </c>
    </row>
    <row r="14" spans="1:27" ht="25.5">
      <c r="A14" s="3">
        <v>72381</v>
      </c>
      <c r="B14" s="4" t="s">
        <v>56</v>
      </c>
      <c r="C14" s="3">
        <v>225137</v>
      </c>
      <c r="D14" s="4" t="s">
        <v>73</v>
      </c>
      <c r="E14" s="4" t="s">
        <v>74</v>
      </c>
      <c r="F14" s="4" t="s">
        <v>75</v>
      </c>
      <c r="G14" s="5"/>
      <c r="H14" s="4" t="s">
        <v>76</v>
      </c>
      <c r="I14" s="4"/>
      <c r="J14" s="4" t="s">
        <v>77</v>
      </c>
      <c r="K14" s="6">
        <v>1</v>
      </c>
      <c r="L14" s="4">
        <v>119612</v>
      </c>
      <c r="M14" s="4" t="s">
        <v>62</v>
      </c>
      <c r="N14" s="4" t="s">
        <v>63</v>
      </c>
      <c r="O14" s="4" t="s">
        <v>64</v>
      </c>
      <c r="P14" s="4">
        <v>7</v>
      </c>
      <c r="Q14" s="4" t="s">
        <v>65</v>
      </c>
      <c r="R14" s="3">
        <v>111812</v>
      </c>
      <c r="S14" s="4" t="s">
        <v>66</v>
      </c>
      <c r="T14" s="4" t="s">
        <v>67</v>
      </c>
      <c r="U14" s="4">
        <v>549494203</v>
      </c>
      <c r="V14" s="4"/>
      <c r="W14" s="7"/>
      <c r="X14" s="8">
        <f>ROUND($K$14*ROUND($W$14,2),2)</f>
        <v>0</v>
      </c>
      <c r="Z14" s="9">
        <v>31.40495867768595</v>
      </c>
      <c r="AA14" s="9">
        <f t="shared" si="0"/>
        <v>31.40495867768595</v>
      </c>
    </row>
    <row r="15" spans="1:27" ht="51">
      <c r="A15" s="3">
        <v>72381</v>
      </c>
      <c r="B15" s="4" t="s">
        <v>56</v>
      </c>
      <c r="C15" s="3">
        <v>225161</v>
      </c>
      <c r="D15" s="4" t="s">
        <v>78</v>
      </c>
      <c r="E15" s="4" t="s">
        <v>79</v>
      </c>
      <c r="F15" s="4" t="s">
        <v>80</v>
      </c>
      <c r="G15" s="5"/>
      <c r="H15" s="4" t="s">
        <v>81</v>
      </c>
      <c r="I15" s="4"/>
      <c r="J15" s="4" t="s">
        <v>82</v>
      </c>
      <c r="K15" s="6">
        <v>2</v>
      </c>
      <c r="L15" s="4">
        <v>119612</v>
      </c>
      <c r="M15" s="4" t="s">
        <v>62</v>
      </c>
      <c r="N15" s="4" t="s">
        <v>63</v>
      </c>
      <c r="O15" s="4" t="s">
        <v>64</v>
      </c>
      <c r="P15" s="4">
        <v>7</v>
      </c>
      <c r="Q15" s="4" t="s">
        <v>65</v>
      </c>
      <c r="R15" s="3">
        <v>111812</v>
      </c>
      <c r="S15" s="4" t="s">
        <v>66</v>
      </c>
      <c r="T15" s="4" t="s">
        <v>67</v>
      </c>
      <c r="U15" s="4">
        <v>549494203</v>
      </c>
      <c r="V15" s="4"/>
      <c r="W15" s="7"/>
      <c r="X15" s="8">
        <f>ROUND($K$15*ROUND($W$15,2),2)</f>
        <v>0</v>
      </c>
      <c r="Z15" s="9">
        <v>11.570247933884298</v>
      </c>
      <c r="AA15" s="9">
        <f t="shared" si="0"/>
        <v>23.140495867768596</v>
      </c>
    </row>
    <row r="16" spans="1:27" ht="12.75">
      <c r="A16" s="3">
        <v>72381</v>
      </c>
      <c r="B16" s="4" t="s">
        <v>56</v>
      </c>
      <c r="C16" s="3">
        <v>225162</v>
      </c>
      <c r="D16" s="4" t="s">
        <v>78</v>
      </c>
      <c r="E16" s="4" t="s">
        <v>83</v>
      </c>
      <c r="F16" s="4" t="s">
        <v>84</v>
      </c>
      <c r="G16" s="5"/>
      <c r="H16" s="4" t="s">
        <v>85</v>
      </c>
      <c r="I16" s="4"/>
      <c r="J16" s="4" t="s">
        <v>86</v>
      </c>
      <c r="K16" s="6">
        <v>2</v>
      </c>
      <c r="L16" s="4">
        <v>119612</v>
      </c>
      <c r="M16" s="4" t="s">
        <v>62</v>
      </c>
      <c r="N16" s="4" t="s">
        <v>63</v>
      </c>
      <c r="O16" s="4" t="s">
        <v>64</v>
      </c>
      <c r="P16" s="4">
        <v>7</v>
      </c>
      <c r="Q16" s="4" t="s">
        <v>65</v>
      </c>
      <c r="R16" s="3">
        <v>111812</v>
      </c>
      <c r="S16" s="4" t="s">
        <v>66</v>
      </c>
      <c r="T16" s="4" t="s">
        <v>67</v>
      </c>
      <c r="U16" s="4">
        <v>549494203</v>
      </c>
      <c r="V16" s="4"/>
      <c r="W16" s="7"/>
      <c r="X16" s="8">
        <f>ROUND($K$16*ROUND($W$16,2),2)</f>
        <v>0</v>
      </c>
      <c r="Z16" s="9">
        <v>7.43801652892562</v>
      </c>
      <c r="AA16" s="9">
        <f t="shared" si="0"/>
        <v>14.87603305785124</v>
      </c>
    </row>
    <row r="17" spans="1:27" ht="38.25">
      <c r="A17" s="3">
        <v>72381</v>
      </c>
      <c r="B17" s="4" t="s">
        <v>56</v>
      </c>
      <c r="C17" s="3">
        <v>225163</v>
      </c>
      <c r="D17" s="4" t="s">
        <v>49</v>
      </c>
      <c r="E17" s="4" t="s">
        <v>87</v>
      </c>
      <c r="F17" s="4" t="s">
        <v>88</v>
      </c>
      <c r="G17" s="5"/>
      <c r="H17" s="4" t="s">
        <v>89</v>
      </c>
      <c r="I17" s="4"/>
      <c r="J17" s="4" t="s">
        <v>90</v>
      </c>
      <c r="K17" s="6">
        <v>1</v>
      </c>
      <c r="L17" s="4">
        <v>119612</v>
      </c>
      <c r="M17" s="4" t="s">
        <v>62</v>
      </c>
      <c r="N17" s="4" t="s">
        <v>63</v>
      </c>
      <c r="O17" s="4" t="s">
        <v>64</v>
      </c>
      <c r="P17" s="4">
        <v>7</v>
      </c>
      <c r="Q17" s="4" t="s">
        <v>65</v>
      </c>
      <c r="R17" s="3">
        <v>111812</v>
      </c>
      <c r="S17" s="4" t="s">
        <v>66</v>
      </c>
      <c r="T17" s="4" t="s">
        <v>67</v>
      </c>
      <c r="U17" s="4">
        <v>549494203</v>
      </c>
      <c r="V17" s="4"/>
      <c r="W17" s="7"/>
      <c r="X17" s="8">
        <f>ROUND($K$17*ROUND($W$17,2),2)</f>
        <v>0</v>
      </c>
      <c r="Z17" s="9">
        <v>18.181818181818183</v>
      </c>
      <c r="AA17" s="9">
        <f t="shared" si="0"/>
        <v>18.181818181818183</v>
      </c>
    </row>
    <row r="18" spans="1:27" ht="25.5">
      <c r="A18" s="3">
        <v>72381</v>
      </c>
      <c r="B18" s="4" t="s">
        <v>56</v>
      </c>
      <c r="C18" s="3">
        <v>225164</v>
      </c>
      <c r="D18" s="4" t="s">
        <v>91</v>
      </c>
      <c r="E18" s="4" t="s">
        <v>92</v>
      </c>
      <c r="F18" s="4" t="s">
        <v>93</v>
      </c>
      <c r="G18" s="5"/>
      <c r="H18" s="4" t="s">
        <v>94</v>
      </c>
      <c r="I18" s="4"/>
      <c r="J18" s="4" t="s">
        <v>95</v>
      </c>
      <c r="K18" s="6">
        <v>1</v>
      </c>
      <c r="L18" s="4">
        <v>119612</v>
      </c>
      <c r="M18" s="4" t="s">
        <v>62</v>
      </c>
      <c r="N18" s="4" t="s">
        <v>63</v>
      </c>
      <c r="O18" s="4" t="s">
        <v>64</v>
      </c>
      <c r="P18" s="4">
        <v>7</v>
      </c>
      <c r="Q18" s="4" t="s">
        <v>65</v>
      </c>
      <c r="R18" s="3">
        <v>111812</v>
      </c>
      <c r="S18" s="4" t="s">
        <v>66</v>
      </c>
      <c r="T18" s="4" t="s">
        <v>67</v>
      </c>
      <c r="U18" s="4">
        <v>549494203</v>
      </c>
      <c r="V18" s="4"/>
      <c r="W18" s="7"/>
      <c r="X18" s="8">
        <f>ROUND($K$18*ROUND($W$18,2),2)</f>
        <v>0</v>
      </c>
      <c r="Z18" s="9">
        <v>9.090909090909092</v>
      </c>
      <c r="AA18" s="9">
        <f t="shared" si="0"/>
        <v>9.090909090909092</v>
      </c>
    </row>
    <row r="19" spans="1:27" ht="25.5">
      <c r="A19" s="3">
        <v>72381</v>
      </c>
      <c r="B19" s="4" t="s">
        <v>56</v>
      </c>
      <c r="C19" s="3">
        <v>225165</v>
      </c>
      <c r="D19" s="4" t="s">
        <v>96</v>
      </c>
      <c r="E19" s="4" t="s">
        <v>97</v>
      </c>
      <c r="F19" s="4" t="s">
        <v>98</v>
      </c>
      <c r="G19" s="5"/>
      <c r="H19" s="4" t="s">
        <v>99</v>
      </c>
      <c r="I19" s="4"/>
      <c r="J19" s="4" t="s">
        <v>100</v>
      </c>
      <c r="K19" s="6">
        <v>1</v>
      </c>
      <c r="L19" s="4">
        <v>119612</v>
      </c>
      <c r="M19" s="4" t="s">
        <v>62</v>
      </c>
      <c r="N19" s="4" t="s">
        <v>63</v>
      </c>
      <c r="O19" s="4" t="s">
        <v>64</v>
      </c>
      <c r="P19" s="4">
        <v>7</v>
      </c>
      <c r="Q19" s="4" t="s">
        <v>65</v>
      </c>
      <c r="R19" s="3">
        <v>111812</v>
      </c>
      <c r="S19" s="4" t="s">
        <v>66</v>
      </c>
      <c r="T19" s="4" t="s">
        <v>67</v>
      </c>
      <c r="U19" s="4">
        <v>549494203</v>
      </c>
      <c r="V19" s="4"/>
      <c r="W19" s="7"/>
      <c r="X19" s="8">
        <f>ROUND($K$19*ROUND($W$19,2),2)</f>
        <v>0</v>
      </c>
      <c r="Z19" s="9">
        <v>33.88429752066116</v>
      </c>
      <c r="AA19" s="9">
        <f t="shared" si="0"/>
        <v>33.88429752066116</v>
      </c>
    </row>
    <row r="20" spans="1:27" ht="12.75">
      <c r="A20" s="3">
        <v>72381</v>
      </c>
      <c r="B20" s="4" t="s">
        <v>56</v>
      </c>
      <c r="C20" s="3">
        <v>225178</v>
      </c>
      <c r="D20" s="4" t="s">
        <v>101</v>
      </c>
      <c r="E20" s="4" t="s">
        <v>102</v>
      </c>
      <c r="F20" s="4" t="s">
        <v>103</v>
      </c>
      <c r="G20" s="5"/>
      <c r="H20" s="4" t="s">
        <v>104</v>
      </c>
      <c r="I20" s="4"/>
      <c r="J20" s="4" t="s">
        <v>82</v>
      </c>
      <c r="K20" s="6">
        <v>2</v>
      </c>
      <c r="L20" s="4">
        <v>119612</v>
      </c>
      <c r="M20" s="4" t="s">
        <v>62</v>
      </c>
      <c r="N20" s="4" t="s">
        <v>63</v>
      </c>
      <c r="O20" s="4" t="s">
        <v>64</v>
      </c>
      <c r="P20" s="4">
        <v>7</v>
      </c>
      <c r="Q20" s="4" t="s">
        <v>65</v>
      </c>
      <c r="R20" s="3">
        <v>111812</v>
      </c>
      <c r="S20" s="4" t="s">
        <v>66</v>
      </c>
      <c r="T20" s="4" t="s">
        <v>67</v>
      </c>
      <c r="U20" s="4">
        <v>549494203</v>
      </c>
      <c r="V20" s="4"/>
      <c r="W20" s="7"/>
      <c r="X20" s="8">
        <f>ROUND($K$20*ROUND($W$20,2),2)</f>
        <v>0</v>
      </c>
      <c r="Z20" s="9">
        <v>12.396694214876034</v>
      </c>
      <c r="AA20" s="9">
        <f t="shared" si="0"/>
        <v>24.793388429752067</v>
      </c>
    </row>
    <row r="21" spans="1:27" ht="25.5">
      <c r="A21" s="3">
        <v>72381</v>
      </c>
      <c r="B21" s="4" t="s">
        <v>56</v>
      </c>
      <c r="C21" s="3">
        <v>225179</v>
      </c>
      <c r="D21" s="4" t="s">
        <v>101</v>
      </c>
      <c r="E21" s="4" t="s">
        <v>105</v>
      </c>
      <c r="F21" s="4" t="s">
        <v>106</v>
      </c>
      <c r="G21" s="5"/>
      <c r="H21" s="4" t="s">
        <v>107</v>
      </c>
      <c r="I21" s="4"/>
      <c r="J21" s="4" t="s">
        <v>108</v>
      </c>
      <c r="K21" s="6">
        <v>1</v>
      </c>
      <c r="L21" s="4">
        <v>119612</v>
      </c>
      <c r="M21" s="4" t="s">
        <v>62</v>
      </c>
      <c r="N21" s="4" t="s">
        <v>63</v>
      </c>
      <c r="O21" s="4" t="s">
        <v>64</v>
      </c>
      <c r="P21" s="4">
        <v>7</v>
      </c>
      <c r="Q21" s="4" t="s">
        <v>65</v>
      </c>
      <c r="R21" s="3">
        <v>111812</v>
      </c>
      <c r="S21" s="4" t="s">
        <v>66</v>
      </c>
      <c r="T21" s="4" t="s">
        <v>67</v>
      </c>
      <c r="U21" s="4">
        <v>549494203</v>
      </c>
      <c r="V21" s="4"/>
      <c r="W21" s="7"/>
      <c r="X21" s="8">
        <f>ROUND($K$21*ROUND($W$21,2),2)</f>
        <v>0</v>
      </c>
      <c r="Z21" s="9">
        <v>47.93388429752066</v>
      </c>
      <c r="AA21" s="9">
        <f t="shared" si="0"/>
        <v>47.93388429752066</v>
      </c>
    </row>
    <row r="22" spans="1:27" ht="12.75">
      <c r="A22" s="3">
        <v>72381</v>
      </c>
      <c r="B22" s="4" t="s">
        <v>56</v>
      </c>
      <c r="C22" s="3">
        <v>225180</v>
      </c>
      <c r="D22" s="4" t="s">
        <v>57</v>
      </c>
      <c r="E22" s="4" t="s">
        <v>109</v>
      </c>
      <c r="F22" s="4" t="s">
        <v>110</v>
      </c>
      <c r="G22" s="5"/>
      <c r="H22" s="4" t="s">
        <v>111</v>
      </c>
      <c r="I22" s="4"/>
      <c r="J22" s="4" t="s">
        <v>112</v>
      </c>
      <c r="K22" s="6">
        <v>5</v>
      </c>
      <c r="L22" s="4">
        <v>119612</v>
      </c>
      <c r="M22" s="4" t="s">
        <v>62</v>
      </c>
      <c r="N22" s="4" t="s">
        <v>63</v>
      </c>
      <c r="O22" s="4" t="s">
        <v>64</v>
      </c>
      <c r="P22" s="4">
        <v>7</v>
      </c>
      <c r="Q22" s="4" t="s">
        <v>65</v>
      </c>
      <c r="R22" s="3">
        <v>111812</v>
      </c>
      <c r="S22" s="4" t="s">
        <v>66</v>
      </c>
      <c r="T22" s="4" t="s">
        <v>67</v>
      </c>
      <c r="U22" s="4">
        <v>549494203</v>
      </c>
      <c r="V22" s="4"/>
      <c r="W22" s="7"/>
      <c r="X22" s="8">
        <f>ROUND($K$22*ROUND($W$22,2),2)</f>
        <v>0</v>
      </c>
      <c r="Z22" s="9">
        <v>31.40495867768595</v>
      </c>
      <c r="AA22" s="9">
        <f t="shared" si="0"/>
        <v>157.02479338842974</v>
      </c>
    </row>
    <row r="23" spans="1:27" ht="39" thickBot="1">
      <c r="A23" s="3">
        <v>72381</v>
      </c>
      <c r="B23" s="4" t="s">
        <v>56</v>
      </c>
      <c r="C23" s="3">
        <v>225181</v>
      </c>
      <c r="D23" s="4" t="s">
        <v>49</v>
      </c>
      <c r="E23" s="4" t="s">
        <v>113</v>
      </c>
      <c r="F23" s="4" t="s">
        <v>114</v>
      </c>
      <c r="G23" s="5"/>
      <c r="H23" s="4" t="s">
        <v>115</v>
      </c>
      <c r="I23" s="4"/>
      <c r="J23" s="4" t="s">
        <v>53</v>
      </c>
      <c r="K23" s="6">
        <v>2</v>
      </c>
      <c r="L23" s="4">
        <v>119612</v>
      </c>
      <c r="M23" s="4" t="s">
        <v>62</v>
      </c>
      <c r="N23" s="4" t="s">
        <v>63</v>
      </c>
      <c r="O23" s="4" t="s">
        <v>64</v>
      </c>
      <c r="P23" s="4">
        <v>7</v>
      </c>
      <c r="Q23" s="4" t="s">
        <v>65</v>
      </c>
      <c r="R23" s="3">
        <v>111812</v>
      </c>
      <c r="S23" s="4" t="s">
        <v>66</v>
      </c>
      <c r="T23" s="4" t="s">
        <v>67</v>
      </c>
      <c r="U23" s="4">
        <v>549494203</v>
      </c>
      <c r="V23" s="4"/>
      <c r="W23" s="7"/>
      <c r="X23" s="8">
        <f>ROUND($K$23*ROUND($W$23,2),2)</f>
        <v>0</v>
      </c>
      <c r="Z23" s="9">
        <v>21.487603305785125</v>
      </c>
      <c r="AA23" s="9">
        <f t="shared" si="0"/>
        <v>42.97520661157025</v>
      </c>
    </row>
    <row r="24" spans="1:27" ht="13.5" customHeight="1" thickTop="1">
      <c r="A24" s="15" t="s">
        <v>54</v>
      </c>
      <c r="B24" s="15"/>
      <c r="C24" s="1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 t="s">
        <v>55</v>
      </c>
      <c r="X24" s="11">
        <f>SUM($X$12:$X$23)</f>
        <v>0</v>
      </c>
      <c r="Z24" s="11"/>
      <c r="AA24" s="11">
        <f>SUM($AA$12:$AA$23)</f>
        <v>512.396694214876</v>
      </c>
    </row>
    <row r="25" spans="1:2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7" ht="51">
      <c r="A26" s="3">
        <v>72535</v>
      </c>
      <c r="B26" s="4"/>
      <c r="C26" s="3">
        <v>225918</v>
      </c>
      <c r="D26" s="4" t="s">
        <v>49</v>
      </c>
      <c r="E26" s="4" t="s">
        <v>50</v>
      </c>
      <c r="F26" s="4" t="s">
        <v>51</v>
      </c>
      <c r="G26" s="5"/>
      <c r="H26" s="4" t="s">
        <v>52</v>
      </c>
      <c r="I26" s="4"/>
      <c r="J26" s="4" t="s">
        <v>53</v>
      </c>
      <c r="K26" s="6">
        <v>20</v>
      </c>
      <c r="L26" s="4">
        <v>220000</v>
      </c>
      <c r="M26" s="4" t="s">
        <v>32</v>
      </c>
      <c r="N26" s="4" t="s">
        <v>33</v>
      </c>
      <c r="O26" s="4" t="s">
        <v>34</v>
      </c>
      <c r="P26" s="4">
        <v>0</v>
      </c>
      <c r="Q26" s="4" t="s">
        <v>35</v>
      </c>
      <c r="R26" s="3">
        <v>1175</v>
      </c>
      <c r="S26" s="4" t="s">
        <v>36</v>
      </c>
      <c r="T26" s="4" t="s">
        <v>37</v>
      </c>
      <c r="U26" s="4">
        <v>549496396</v>
      </c>
      <c r="V26" s="4" t="s">
        <v>38</v>
      </c>
      <c r="W26" s="7"/>
      <c r="X26" s="8">
        <f>ROUND($K$26*ROUND($W$26,2),2)</f>
        <v>0</v>
      </c>
      <c r="Z26" s="9">
        <v>50.413223140495866</v>
      </c>
      <c r="AA26" s="9">
        <f>Z26*K26</f>
        <v>1008.2644628099173</v>
      </c>
    </row>
    <row r="27" spans="1:27" ht="51">
      <c r="A27" s="3">
        <v>72535</v>
      </c>
      <c r="B27" s="4"/>
      <c r="C27" s="3">
        <v>227557</v>
      </c>
      <c r="D27" s="4" t="s">
        <v>27</v>
      </c>
      <c r="E27" s="4" t="s">
        <v>28</v>
      </c>
      <c r="F27" s="4" t="s">
        <v>29</v>
      </c>
      <c r="G27" s="5"/>
      <c r="H27" s="4" t="s">
        <v>30</v>
      </c>
      <c r="I27" s="4"/>
      <c r="J27" s="4" t="s">
        <v>31</v>
      </c>
      <c r="K27" s="6">
        <v>20</v>
      </c>
      <c r="L27" s="4">
        <v>220000</v>
      </c>
      <c r="M27" s="4" t="s">
        <v>32</v>
      </c>
      <c r="N27" s="4" t="s">
        <v>33</v>
      </c>
      <c r="O27" s="4" t="s">
        <v>34</v>
      </c>
      <c r="P27" s="4">
        <v>0</v>
      </c>
      <c r="Q27" s="4" t="s">
        <v>35</v>
      </c>
      <c r="R27" s="3">
        <v>1175</v>
      </c>
      <c r="S27" s="4" t="s">
        <v>36</v>
      </c>
      <c r="T27" s="4" t="s">
        <v>37</v>
      </c>
      <c r="U27" s="4">
        <v>549496396</v>
      </c>
      <c r="V27" s="4" t="s">
        <v>116</v>
      </c>
      <c r="W27" s="7"/>
      <c r="X27" s="8">
        <f>ROUND($K$27*ROUND($W$27,2),2)</f>
        <v>0</v>
      </c>
      <c r="Z27" s="9">
        <v>241.3223140495868</v>
      </c>
      <c r="AA27" s="9">
        <f>Z27*K27</f>
        <v>4826.446280991736</v>
      </c>
    </row>
    <row r="28" spans="1:27" ht="39" thickBot="1">
      <c r="A28" s="3">
        <v>72535</v>
      </c>
      <c r="B28" s="4"/>
      <c r="C28" s="3">
        <v>227578</v>
      </c>
      <c r="D28" s="4" t="s">
        <v>117</v>
      </c>
      <c r="E28" s="4" t="s">
        <v>118</v>
      </c>
      <c r="F28" s="4" t="s">
        <v>119</v>
      </c>
      <c r="G28" s="5"/>
      <c r="H28" s="4" t="s">
        <v>120</v>
      </c>
      <c r="I28" s="4"/>
      <c r="J28" s="4" t="s">
        <v>121</v>
      </c>
      <c r="K28" s="6">
        <v>10</v>
      </c>
      <c r="L28" s="4">
        <v>220000</v>
      </c>
      <c r="M28" s="4" t="s">
        <v>32</v>
      </c>
      <c r="N28" s="4" t="s">
        <v>33</v>
      </c>
      <c r="O28" s="4" t="s">
        <v>34</v>
      </c>
      <c r="P28" s="4">
        <v>0</v>
      </c>
      <c r="Q28" s="4" t="s">
        <v>35</v>
      </c>
      <c r="R28" s="3">
        <v>1175</v>
      </c>
      <c r="S28" s="4" t="s">
        <v>36</v>
      </c>
      <c r="T28" s="4" t="s">
        <v>37</v>
      </c>
      <c r="U28" s="4">
        <v>549496396</v>
      </c>
      <c r="V28" s="4" t="s">
        <v>116</v>
      </c>
      <c r="W28" s="7"/>
      <c r="X28" s="8">
        <f>ROUND($K$28*ROUND($W$28,2),2)</f>
        <v>0</v>
      </c>
      <c r="Z28" s="9">
        <v>125.6198347107438</v>
      </c>
      <c r="AA28" s="9">
        <f>Z28*K28</f>
        <v>1256.198347107438</v>
      </c>
    </row>
    <row r="29" spans="1:27" ht="13.5" customHeight="1" thickTop="1">
      <c r="A29" s="15" t="s">
        <v>54</v>
      </c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 t="s">
        <v>55</v>
      </c>
      <c r="X29" s="11">
        <f>SUM($X$26:$X$28)</f>
        <v>0</v>
      </c>
      <c r="Z29" s="11"/>
      <c r="AA29" s="11">
        <f>SUM($AA$26:$AA$28)</f>
        <v>7090.909090909091</v>
      </c>
    </row>
    <row r="30" spans="1:2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7" ht="38.25">
      <c r="A31" s="3">
        <v>72636</v>
      </c>
      <c r="B31" s="4"/>
      <c r="C31" s="3">
        <v>225994</v>
      </c>
      <c r="D31" s="4" t="s">
        <v>68</v>
      </c>
      <c r="E31" s="4" t="s">
        <v>122</v>
      </c>
      <c r="F31" s="4" t="s">
        <v>123</v>
      </c>
      <c r="G31" s="5"/>
      <c r="H31" s="4" t="s">
        <v>124</v>
      </c>
      <c r="I31" s="4"/>
      <c r="J31" s="4" t="s">
        <v>125</v>
      </c>
      <c r="K31" s="6">
        <v>1</v>
      </c>
      <c r="L31" s="4">
        <v>110130</v>
      </c>
      <c r="M31" s="4" t="s">
        <v>126</v>
      </c>
      <c r="N31" s="4" t="s">
        <v>127</v>
      </c>
      <c r="O31" s="4" t="s">
        <v>128</v>
      </c>
      <c r="P31" s="4">
        <v>5</v>
      </c>
      <c r="Q31" s="4" t="s">
        <v>129</v>
      </c>
      <c r="R31" s="3">
        <v>215181</v>
      </c>
      <c r="S31" s="4" t="s">
        <v>130</v>
      </c>
      <c r="T31" s="4" t="s">
        <v>131</v>
      </c>
      <c r="U31" s="4">
        <v>543183407</v>
      </c>
      <c r="V31" s="4"/>
      <c r="W31" s="7"/>
      <c r="X31" s="8">
        <f>ROUND($K$31*ROUND($W$31,2),2)</f>
        <v>0</v>
      </c>
      <c r="Z31" s="9">
        <v>763.6363636363636</v>
      </c>
      <c r="AA31" s="9">
        <f aca="true" t="shared" si="1" ref="AA31:AA41">Z31*K31</f>
        <v>763.6363636363636</v>
      </c>
    </row>
    <row r="32" spans="1:27" ht="25.5">
      <c r="A32" s="3">
        <v>72636</v>
      </c>
      <c r="B32" s="4"/>
      <c r="C32" s="3">
        <v>225995</v>
      </c>
      <c r="D32" s="4" t="s">
        <v>101</v>
      </c>
      <c r="E32" s="4" t="s">
        <v>132</v>
      </c>
      <c r="F32" s="4" t="s">
        <v>133</v>
      </c>
      <c r="G32" s="5"/>
      <c r="H32" s="4" t="s">
        <v>134</v>
      </c>
      <c r="I32" s="4"/>
      <c r="J32" s="4" t="s">
        <v>135</v>
      </c>
      <c r="K32" s="6">
        <v>2</v>
      </c>
      <c r="L32" s="4">
        <v>110130</v>
      </c>
      <c r="M32" s="4" t="s">
        <v>126</v>
      </c>
      <c r="N32" s="4" t="s">
        <v>127</v>
      </c>
      <c r="O32" s="4" t="s">
        <v>128</v>
      </c>
      <c r="P32" s="4">
        <v>5</v>
      </c>
      <c r="Q32" s="4" t="s">
        <v>129</v>
      </c>
      <c r="R32" s="3">
        <v>215181</v>
      </c>
      <c r="S32" s="4" t="s">
        <v>130</v>
      </c>
      <c r="T32" s="4" t="s">
        <v>131</v>
      </c>
      <c r="U32" s="4">
        <v>543183407</v>
      </c>
      <c r="V32" s="4"/>
      <c r="W32" s="7"/>
      <c r="X32" s="8">
        <f>ROUND($K$32*ROUND($W$32,2),2)</f>
        <v>0</v>
      </c>
      <c r="Z32" s="9">
        <v>52.892561983471076</v>
      </c>
      <c r="AA32" s="9">
        <f t="shared" si="1"/>
        <v>105.78512396694215</v>
      </c>
    </row>
    <row r="33" spans="1:27" ht="25.5">
      <c r="A33" s="3">
        <v>72636</v>
      </c>
      <c r="B33" s="4"/>
      <c r="C33" s="3">
        <v>225996</v>
      </c>
      <c r="D33" s="4" t="s">
        <v>101</v>
      </c>
      <c r="E33" s="4" t="s">
        <v>136</v>
      </c>
      <c r="F33" s="4" t="s">
        <v>137</v>
      </c>
      <c r="G33" s="5"/>
      <c r="H33" s="4" t="s">
        <v>138</v>
      </c>
      <c r="I33" s="4"/>
      <c r="J33" s="4" t="s">
        <v>135</v>
      </c>
      <c r="K33" s="6">
        <v>2</v>
      </c>
      <c r="L33" s="4">
        <v>110130</v>
      </c>
      <c r="M33" s="4" t="s">
        <v>126</v>
      </c>
      <c r="N33" s="4" t="s">
        <v>127</v>
      </c>
      <c r="O33" s="4" t="s">
        <v>128</v>
      </c>
      <c r="P33" s="4">
        <v>5</v>
      </c>
      <c r="Q33" s="4" t="s">
        <v>129</v>
      </c>
      <c r="R33" s="3">
        <v>215181</v>
      </c>
      <c r="S33" s="4" t="s">
        <v>130</v>
      </c>
      <c r="T33" s="4" t="s">
        <v>131</v>
      </c>
      <c r="U33" s="4">
        <v>543183407</v>
      </c>
      <c r="V33" s="4"/>
      <c r="W33" s="7"/>
      <c r="X33" s="8">
        <f>ROUND($K$33*ROUND($W$33,2),2)</f>
        <v>0</v>
      </c>
      <c r="Z33" s="9">
        <v>52.892561983471076</v>
      </c>
      <c r="AA33" s="9">
        <f t="shared" si="1"/>
        <v>105.78512396694215</v>
      </c>
    </row>
    <row r="34" spans="1:27" ht="25.5">
      <c r="A34" s="3">
        <v>72636</v>
      </c>
      <c r="B34" s="4"/>
      <c r="C34" s="3">
        <v>225997</v>
      </c>
      <c r="D34" s="4" t="s">
        <v>101</v>
      </c>
      <c r="E34" s="4" t="s">
        <v>139</v>
      </c>
      <c r="F34" s="4" t="s">
        <v>140</v>
      </c>
      <c r="G34" s="5"/>
      <c r="H34" s="4" t="s">
        <v>141</v>
      </c>
      <c r="I34" s="4"/>
      <c r="J34" s="4" t="s">
        <v>142</v>
      </c>
      <c r="K34" s="6">
        <v>20</v>
      </c>
      <c r="L34" s="4">
        <v>110130</v>
      </c>
      <c r="M34" s="4" t="s">
        <v>126</v>
      </c>
      <c r="N34" s="4" t="s">
        <v>127</v>
      </c>
      <c r="O34" s="4" t="s">
        <v>128</v>
      </c>
      <c r="P34" s="4">
        <v>5</v>
      </c>
      <c r="Q34" s="4" t="s">
        <v>129</v>
      </c>
      <c r="R34" s="3">
        <v>215181</v>
      </c>
      <c r="S34" s="4" t="s">
        <v>130</v>
      </c>
      <c r="T34" s="4" t="s">
        <v>131</v>
      </c>
      <c r="U34" s="4">
        <v>543183407</v>
      </c>
      <c r="V34" s="4"/>
      <c r="W34" s="7"/>
      <c r="X34" s="8">
        <f>ROUND($K$34*ROUND($W$34,2),2)</f>
        <v>0</v>
      </c>
      <c r="Z34" s="9">
        <v>14.87603305785124</v>
      </c>
      <c r="AA34" s="9">
        <f t="shared" si="1"/>
        <v>297.5206611570248</v>
      </c>
    </row>
    <row r="35" spans="1:27" ht="25.5">
      <c r="A35" s="3">
        <v>72636</v>
      </c>
      <c r="B35" s="4"/>
      <c r="C35" s="3">
        <v>226042</v>
      </c>
      <c r="D35" s="4" t="s">
        <v>78</v>
      </c>
      <c r="E35" s="4" t="s">
        <v>143</v>
      </c>
      <c r="F35" s="4" t="s">
        <v>144</v>
      </c>
      <c r="G35" s="5"/>
      <c r="H35" s="4" t="s">
        <v>145</v>
      </c>
      <c r="I35" s="4"/>
      <c r="J35" s="4" t="s">
        <v>77</v>
      </c>
      <c r="K35" s="6">
        <v>5</v>
      </c>
      <c r="L35" s="4">
        <v>110130</v>
      </c>
      <c r="M35" s="4" t="s">
        <v>126</v>
      </c>
      <c r="N35" s="4" t="s">
        <v>127</v>
      </c>
      <c r="O35" s="4" t="s">
        <v>128</v>
      </c>
      <c r="P35" s="4">
        <v>5</v>
      </c>
      <c r="Q35" s="4" t="s">
        <v>129</v>
      </c>
      <c r="R35" s="3">
        <v>215181</v>
      </c>
      <c r="S35" s="4" t="s">
        <v>130</v>
      </c>
      <c r="T35" s="4" t="s">
        <v>131</v>
      </c>
      <c r="U35" s="4">
        <v>543183407</v>
      </c>
      <c r="V35" s="4"/>
      <c r="W35" s="7"/>
      <c r="X35" s="8">
        <f>ROUND($K$35*ROUND($W$35,2),2)</f>
        <v>0</v>
      </c>
      <c r="Z35" s="9">
        <v>11.570247933884298</v>
      </c>
      <c r="AA35" s="9">
        <f t="shared" si="1"/>
        <v>57.85123966942149</v>
      </c>
    </row>
    <row r="36" spans="1:27" ht="12.75">
      <c r="A36" s="3">
        <v>72636</v>
      </c>
      <c r="B36" s="4"/>
      <c r="C36" s="3">
        <v>226043</v>
      </c>
      <c r="D36" s="4" t="s">
        <v>146</v>
      </c>
      <c r="E36" s="4" t="s">
        <v>147</v>
      </c>
      <c r="F36" s="4" t="s">
        <v>148</v>
      </c>
      <c r="G36" s="5"/>
      <c r="H36" s="4" t="s">
        <v>149</v>
      </c>
      <c r="I36" s="4"/>
      <c r="J36" s="4" t="s">
        <v>150</v>
      </c>
      <c r="K36" s="6">
        <v>4</v>
      </c>
      <c r="L36" s="4">
        <v>110130</v>
      </c>
      <c r="M36" s="4" t="s">
        <v>126</v>
      </c>
      <c r="N36" s="4" t="s">
        <v>127</v>
      </c>
      <c r="O36" s="4" t="s">
        <v>128</v>
      </c>
      <c r="P36" s="4">
        <v>5</v>
      </c>
      <c r="Q36" s="4" t="s">
        <v>129</v>
      </c>
      <c r="R36" s="3">
        <v>215181</v>
      </c>
      <c r="S36" s="4" t="s">
        <v>130</v>
      </c>
      <c r="T36" s="4" t="s">
        <v>131</v>
      </c>
      <c r="U36" s="4">
        <v>543183407</v>
      </c>
      <c r="V36" s="4"/>
      <c r="W36" s="7"/>
      <c r="X36" s="8">
        <f>ROUND($K$36*ROUND($W$36,2),2)</f>
        <v>0</v>
      </c>
      <c r="Z36" s="9">
        <v>12.396694214876034</v>
      </c>
      <c r="AA36" s="9">
        <f t="shared" si="1"/>
        <v>49.586776859504134</v>
      </c>
    </row>
    <row r="37" spans="1:27" ht="38.25">
      <c r="A37" s="3">
        <v>72636</v>
      </c>
      <c r="B37" s="4"/>
      <c r="C37" s="3">
        <v>226058</v>
      </c>
      <c r="D37" s="4" t="s">
        <v>151</v>
      </c>
      <c r="E37" s="4" t="s">
        <v>152</v>
      </c>
      <c r="F37" s="4" t="s">
        <v>153</v>
      </c>
      <c r="G37" s="5"/>
      <c r="H37" s="4" t="s">
        <v>154</v>
      </c>
      <c r="I37" s="4"/>
      <c r="J37" s="4" t="s">
        <v>155</v>
      </c>
      <c r="K37" s="6">
        <v>2</v>
      </c>
      <c r="L37" s="4">
        <v>110130</v>
      </c>
      <c r="M37" s="4" t="s">
        <v>126</v>
      </c>
      <c r="N37" s="4" t="s">
        <v>127</v>
      </c>
      <c r="O37" s="4" t="s">
        <v>128</v>
      </c>
      <c r="P37" s="4">
        <v>5</v>
      </c>
      <c r="Q37" s="4" t="s">
        <v>129</v>
      </c>
      <c r="R37" s="3">
        <v>215181</v>
      </c>
      <c r="S37" s="4" t="s">
        <v>130</v>
      </c>
      <c r="T37" s="4" t="s">
        <v>131</v>
      </c>
      <c r="U37" s="4">
        <v>543183407</v>
      </c>
      <c r="V37" s="4"/>
      <c r="W37" s="7"/>
      <c r="X37" s="8">
        <f>ROUND($K$37*ROUND($W$37,2),2)</f>
        <v>0</v>
      </c>
      <c r="Z37" s="9">
        <v>437.1900826446281</v>
      </c>
      <c r="AA37" s="9">
        <f t="shared" si="1"/>
        <v>874.3801652892562</v>
      </c>
    </row>
    <row r="38" spans="1:27" ht="12.75">
      <c r="A38" s="3">
        <v>72636</v>
      </c>
      <c r="B38" s="4"/>
      <c r="C38" s="3">
        <v>226059</v>
      </c>
      <c r="D38" s="4" t="s">
        <v>57</v>
      </c>
      <c r="E38" s="4" t="s">
        <v>109</v>
      </c>
      <c r="F38" s="4" t="s">
        <v>110</v>
      </c>
      <c r="G38" s="5"/>
      <c r="H38" s="4" t="s">
        <v>111</v>
      </c>
      <c r="I38" s="4"/>
      <c r="J38" s="4" t="s">
        <v>112</v>
      </c>
      <c r="K38" s="6">
        <v>4</v>
      </c>
      <c r="L38" s="4">
        <v>110130</v>
      </c>
      <c r="M38" s="4" t="s">
        <v>126</v>
      </c>
      <c r="N38" s="4" t="s">
        <v>127</v>
      </c>
      <c r="O38" s="4" t="s">
        <v>128</v>
      </c>
      <c r="P38" s="4">
        <v>5</v>
      </c>
      <c r="Q38" s="4" t="s">
        <v>129</v>
      </c>
      <c r="R38" s="3">
        <v>215181</v>
      </c>
      <c r="S38" s="4" t="s">
        <v>130</v>
      </c>
      <c r="T38" s="4" t="s">
        <v>131</v>
      </c>
      <c r="U38" s="4">
        <v>543183407</v>
      </c>
      <c r="V38" s="4"/>
      <c r="W38" s="7"/>
      <c r="X38" s="8">
        <f>ROUND($K$38*ROUND($W$38,2),2)</f>
        <v>0</v>
      </c>
      <c r="Z38" s="9">
        <v>31.40495867768595</v>
      </c>
      <c r="AA38" s="9">
        <f t="shared" si="1"/>
        <v>125.6198347107438</v>
      </c>
    </row>
    <row r="39" spans="1:27" ht="25.5">
      <c r="A39" s="3">
        <v>72636</v>
      </c>
      <c r="B39" s="4"/>
      <c r="C39" s="3">
        <v>226060</v>
      </c>
      <c r="D39" s="4" t="s">
        <v>146</v>
      </c>
      <c r="E39" s="4" t="s">
        <v>156</v>
      </c>
      <c r="F39" s="4" t="s">
        <v>157</v>
      </c>
      <c r="G39" s="5"/>
      <c r="H39" s="4" t="s">
        <v>158</v>
      </c>
      <c r="I39" s="4"/>
      <c r="J39" s="4" t="s">
        <v>150</v>
      </c>
      <c r="K39" s="6">
        <v>1</v>
      </c>
      <c r="L39" s="4">
        <v>110130</v>
      </c>
      <c r="M39" s="4" t="s">
        <v>126</v>
      </c>
      <c r="N39" s="4" t="s">
        <v>127</v>
      </c>
      <c r="O39" s="4" t="s">
        <v>128</v>
      </c>
      <c r="P39" s="4">
        <v>5</v>
      </c>
      <c r="Q39" s="4" t="s">
        <v>129</v>
      </c>
      <c r="R39" s="3">
        <v>215181</v>
      </c>
      <c r="S39" s="4" t="s">
        <v>130</v>
      </c>
      <c r="T39" s="4" t="s">
        <v>131</v>
      </c>
      <c r="U39" s="4">
        <v>543183407</v>
      </c>
      <c r="V39" s="4"/>
      <c r="W39" s="7"/>
      <c r="X39" s="8">
        <f>ROUND($K$39*ROUND($W$39,2),2)</f>
        <v>0</v>
      </c>
      <c r="Z39" s="9">
        <v>178.51239669421489</v>
      </c>
      <c r="AA39" s="9">
        <f t="shared" si="1"/>
        <v>178.51239669421489</v>
      </c>
    </row>
    <row r="40" spans="1:27" ht="12.75">
      <c r="A40" s="3">
        <v>72636</v>
      </c>
      <c r="B40" s="4"/>
      <c r="C40" s="3">
        <v>226061</v>
      </c>
      <c r="D40" s="4" t="s">
        <v>159</v>
      </c>
      <c r="E40" s="4" t="s">
        <v>160</v>
      </c>
      <c r="F40" s="4" t="s">
        <v>161</v>
      </c>
      <c r="G40" s="5"/>
      <c r="H40" s="4" t="s">
        <v>162</v>
      </c>
      <c r="I40" s="4"/>
      <c r="J40" s="4" t="s">
        <v>77</v>
      </c>
      <c r="K40" s="6">
        <v>2</v>
      </c>
      <c r="L40" s="4">
        <v>110130</v>
      </c>
      <c r="M40" s="4" t="s">
        <v>126</v>
      </c>
      <c r="N40" s="4" t="s">
        <v>127</v>
      </c>
      <c r="O40" s="4" t="s">
        <v>128</v>
      </c>
      <c r="P40" s="4">
        <v>5</v>
      </c>
      <c r="Q40" s="4" t="s">
        <v>129</v>
      </c>
      <c r="R40" s="3">
        <v>215181</v>
      </c>
      <c r="S40" s="4" t="s">
        <v>130</v>
      </c>
      <c r="T40" s="4" t="s">
        <v>131</v>
      </c>
      <c r="U40" s="4">
        <v>543183407</v>
      </c>
      <c r="V40" s="4"/>
      <c r="W40" s="7"/>
      <c r="X40" s="8">
        <f>ROUND($K$40*ROUND($W$40,2),2)</f>
        <v>0</v>
      </c>
      <c r="Z40" s="9">
        <v>57.02479338842976</v>
      </c>
      <c r="AA40" s="9">
        <f t="shared" si="1"/>
        <v>114.04958677685951</v>
      </c>
    </row>
    <row r="41" spans="1:27" ht="26.25" thickBot="1">
      <c r="A41" s="3">
        <v>72636</v>
      </c>
      <c r="B41" s="4"/>
      <c r="C41" s="3">
        <v>226062</v>
      </c>
      <c r="D41" s="4" t="s">
        <v>44</v>
      </c>
      <c r="E41" s="4" t="s">
        <v>163</v>
      </c>
      <c r="F41" s="4" t="s">
        <v>164</v>
      </c>
      <c r="G41" s="5"/>
      <c r="H41" s="4" t="s">
        <v>165</v>
      </c>
      <c r="I41" s="4"/>
      <c r="J41" s="4" t="s">
        <v>166</v>
      </c>
      <c r="K41" s="6">
        <v>2</v>
      </c>
      <c r="L41" s="4">
        <v>110130</v>
      </c>
      <c r="M41" s="4" t="s">
        <v>126</v>
      </c>
      <c r="N41" s="4" t="s">
        <v>127</v>
      </c>
      <c r="O41" s="4" t="s">
        <v>128</v>
      </c>
      <c r="P41" s="4">
        <v>5</v>
      </c>
      <c r="Q41" s="4" t="s">
        <v>129</v>
      </c>
      <c r="R41" s="3">
        <v>215181</v>
      </c>
      <c r="S41" s="4" t="s">
        <v>130</v>
      </c>
      <c r="T41" s="4" t="s">
        <v>131</v>
      </c>
      <c r="U41" s="4">
        <v>543183407</v>
      </c>
      <c r="V41" s="4"/>
      <c r="W41" s="7"/>
      <c r="X41" s="8">
        <f>ROUND($K$41*ROUND($W$41,2),2)</f>
        <v>0</v>
      </c>
      <c r="Z41" s="9">
        <v>81.81818181818183</v>
      </c>
      <c r="AA41" s="9">
        <f t="shared" si="1"/>
        <v>163.63636363636365</v>
      </c>
    </row>
    <row r="42" spans="1:27" ht="13.5" customHeight="1" thickTop="1">
      <c r="A42" s="15" t="s">
        <v>54</v>
      </c>
      <c r="B42" s="15"/>
      <c r="C42" s="15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 t="s">
        <v>55</v>
      </c>
      <c r="X42" s="11">
        <f>SUM($X$31:$X$41)</f>
        <v>0</v>
      </c>
      <c r="Z42" s="11"/>
      <c r="AA42" s="11">
        <f>SUM($AA$31:$AA$41)</f>
        <v>2836.3636363636365</v>
      </c>
    </row>
    <row r="43" spans="1:2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7" ht="64.5" thickBot="1">
      <c r="A44" s="3">
        <v>72715</v>
      </c>
      <c r="B44" s="4"/>
      <c r="C44" s="3">
        <v>226102</v>
      </c>
      <c r="D44" s="4" t="s">
        <v>167</v>
      </c>
      <c r="E44" s="4" t="s">
        <v>168</v>
      </c>
      <c r="F44" s="4" t="s">
        <v>169</v>
      </c>
      <c r="G44" s="5"/>
      <c r="H44" s="4" t="s">
        <v>170</v>
      </c>
      <c r="I44" s="4"/>
      <c r="J44" s="4" t="s">
        <v>171</v>
      </c>
      <c r="K44" s="6">
        <v>10</v>
      </c>
      <c r="L44" s="4">
        <v>711013</v>
      </c>
      <c r="M44" s="4" t="s">
        <v>172</v>
      </c>
      <c r="N44" s="4" t="s">
        <v>173</v>
      </c>
      <c r="O44" s="4" t="s">
        <v>174</v>
      </c>
      <c r="P44" s="4">
        <v>-2</v>
      </c>
      <c r="Q44" s="4" t="s">
        <v>35</v>
      </c>
      <c r="R44" s="3">
        <v>268667</v>
      </c>
      <c r="S44" s="4" t="s">
        <v>175</v>
      </c>
      <c r="T44" s="4" t="s">
        <v>176</v>
      </c>
      <c r="U44" s="4"/>
      <c r="V44" s="4" t="s">
        <v>177</v>
      </c>
      <c r="W44" s="7"/>
      <c r="X44" s="8">
        <f>ROUND($K$44*ROUND($W$44,2),2)</f>
        <v>0</v>
      </c>
      <c r="Z44" s="9">
        <v>16.528925619834713</v>
      </c>
      <c r="AA44" s="9">
        <f>Z44*K44</f>
        <v>165.28925619834712</v>
      </c>
    </row>
    <row r="45" spans="1:27" ht="13.5" customHeight="1" thickTop="1">
      <c r="A45" s="15" t="s">
        <v>54</v>
      </c>
      <c r="B45" s="15"/>
      <c r="C45" s="15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 t="s">
        <v>55</v>
      </c>
      <c r="X45" s="11">
        <f>SUM($X$44:$X$44)</f>
        <v>0</v>
      </c>
      <c r="Z45" s="11"/>
      <c r="AA45" s="11">
        <f>SUM($AA$44:$AA$44)</f>
        <v>165.28925619834712</v>
      </c>
    </row>
    <row r="46" spans="1:2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7" ht="25.5">
      <c r="A47" s="3">
        <v>72757</v>
      </c>
      <c r="B47" s="4" t="s">
        <v>178</v>
      </c>
      <c r="C47" s="3">
        <v>226120</v>
      </c>
      <c r="D47" s="4" t="s">
        <v>91</v>
      </c>
      <c r="E47" s="4" t="s">
        <v>179</v>
      </c>
      <c r="F47" s="4" t="s">
        <v>180</v>
      </c>
      <c r="G47" s="5"/>
      <c r="H47" s="4" t="s">
        <v>181</v>
      </c>
      <c r="I47" s="4"/>
      <c r="J47" s="4" t="s">
        <v>166</v>
      </c>
      <c r="K47" s="6">
        <v>10</v>
      </c>
      <c r="L47" s="4">
        <v>815000</v>
      </c>
      <c r="M47" s="4" t="s">
        <v>182</v>
      </c>
      <c r="N47" s="4" t="s">
        <v>33</v>
      </c>
      <c r="O47" s="4" t="s">
        <v>34</v>
      </c>
      <c r="P47" s="4"/>
      <c r="Q47" s="4" t="s">
        <v>35</v>
      </c>
      <c r="R47" s="3">
        <v>235640</v>
      </c>
      <c r="S47" s="4" t="s">
        <v>183</v>
      </c>
      <c r="T47" s="4" t="s">
        <v>184</v>
      </c>
      <c r="U47" s="4">
        <v>549496574</v>
      </c>
      <c r="V47" s="4"/>
      <c r="W47" s="7"/>
      <c r="X47" s="8">
        <f>ROUND($K$47*ROUND($W$47,2),2)</f>
        <v>0</v>
      </c>
      <c r="Z47" s="9">
        <v>28.09917355371901</v>
      </c>
      <c r="AA47" s="9">
        <f aca="true" t="shared" si="2" ref="AA47:AA62">Z47*K47</f>
        <v>280.9917355371901</v>
      </c>
    </row>
    <row r="48" spans="1:27" ht="38.25">
      <c r="A48" s="3">
        <v>72757</v>
      </c>
      <c r="B48" s="4" t="s">
        <v>178</v>
      </c>
      <c r="C48" s="3">
        <v>226121</v>
      </c>
      <c r="D48" s="4" t="s">
        <v>49</v>
      </c>
      <c r="E48" s="4" t="s">
        <v>185</v>
      </c>
      <c r="F48" s="4" t="s">
        <v>186</v>
      </c>
      <c r="G48" s="5"/>
      <c r="H48" s="4" t="s">
        <v>187</v>
      </c>
      <c r="I48" s="4"/>
      <c r="J48" s="4" t="s">
        <v>188</v>
      </c>
      <c r="K48" s="6">
        <v>60</v>
      </c>
      <c r="L48" s="4">
        <v>815000</v>
      </c>
      <c r="M48" s="4" t="s">
        <v>182</v>
      </c>
      <c r="N48" s="4" t="s">
        <v>33</v>
      </c>
      <c r="O48" s="4" t="s">
        <v>34</v>
      </c>
      <c r="P48" s="4"/>
      <c r="Q48" s="4" t="s">
        <v>35</v>
      </c>
      <c r="R48" s="3">
        <v>235640</v>
      </c>
      <c r="S48" s="4" t="s">
        <v>183</v>
      </c>
      <c r="T48" s="4" t="s">
        <v>184</v>
      </c>
      <c r="U48" s="4">
        <v>549496574</v>
      </c>
      <c r="V48" s="4"/>
      <c r="W48" s="7"/>
      <c r="X48" s="8">
        <f>ROUND($K$48*ROUND($W$48,2),2)</f>
        <v>0</v>
      </c>
      <c r="Z48" s="9">
        <v>14.87603305785124</v>
      </c>
      <c r="AA48" s="9">
        <f t="shared" si="2"/>
        <v>892.5619834710744</v>
      </c>
    </row>
    <row r="49" spans="1:27" ht="38.25">
      <c r="A49" s="3">
        <v>72757</v>
      </c>
      <c r="B49" s="4" t="s">
        <v>178</v>
      </c>
      <c r="C49" s="3">
        <v>226122</v>
      </c>
      <c r="D49" s="4" t="s">
        <v>49</v>
      </c>
      <c r="E49" s="4" t="s">
        <v>50</v>
      </c>
      <c r="F49" s="4" t="s">
        <v>51</v>
      </c>
      <c r="G49" s="5"/>
      <c r="H49" s="4" t="s">
        <v>52</v>
      </c>
      <c r="I49" s="4"/>
      <c r="J49" s="4" t="s">
        <v>53</v>
      </c>
      <c r="K49" s="6">
        <v>50</v>
      </c>
      <c r="L49" s="4">
        <v>815000</v>
      </c>
      <c r="M49" s="4" t="s">
        <v>182</v>
      </c>
      <c r="N49" s="4" t="s">
        <v>33</v>
      </c>
      <c r="O49" s="4" t="s">
        <v>34</v>
      </c>
      <c r="P49" s="4"/>
      <c r="Q49" s="4" t="s">
        <v>35</v>
      </c>
      <c r="R49" s="3">
        <v>235640</v>
      </c>
      <c r="S49" s="4" t="s">
        <v>183</v>
      </c>
      <c r="T49" s="4" t="s">
        <v>184</v>
      </c>
      <c r="U49" s="4">
        <v>549496574</v>
      </c>
      <c r="V49" s="4"/>
      <c r="W49" s="7"/>
      <c r="X49" s="8">
        <f>ROUND($K$49*ROUND($W$49,2),2)</f>
        <v>0</v>
      </c>
      <c r="Z49" s="9">
        <v>50.413223140495866</v>
      </c>
      <c r="AA49" s="9">
        <f t="shared" si="2"/>
        <v>2520.6611570247933</v>
      </c>
    </row>
    <row r="50" spans="1:27" ht="38.25">
      <c r="A50" s="3">
        <v>72757</v>
      </c>
      <c r="B50" s="4" t="s">
        <v>178</v>
      </c>
      <c r="C50" s="3">
        <v>226123</v>
      </c>
      <c r="D50" s="4" t="s">
        <v>151</v>
      </c>
      <c r="E50" s="4" t="s">
        <v>189</v>
      </c>
      <c r="F50" s="4" t="s">
        <v>190</v>
      </c>
      <c r="G50" s="5"/>
      <c r="H50" s="4" t="s">
        <v>191</v>
      </c>
      <c r="I50" s="4"/>
      <c r="J50" s="4" t="s">
        <v>192</v>
      </c>
      <c r="K50" s="6">
        <v>20</v>
      </c>
      <c r="L50" s="4">
        <v>815000</v>
      </c>
      <c r="M50" s="4" t="s">
        <v>182</v>
      </c>
      <c r="N50" s="4" t="s">
        <v>33</v>
      </c>
      <c r="O50" s="4" t="s">
        <v>34</v>
      </c>
      <c r="P50" s="4"/>
      <c r="Q50" s="4" t="s">
        <v>35</v>
      </c>
      <c r="R50" s="3">
        <v>235640</v>
      </c>
      <c r="S50" s="4" t="s">
        <v>183</v>
      </c>
      <c r="T50" s="4" t="s">
        <v>184</v>
      </c>
      <c r="U50" s="4">
        <v>549496574</v>
      </c>
      <c r="V50" s="4"/>
      <c r="W50" s="7"/>
      <c r="X50" s="8">
        <f>ROUND($K$50*ROUND($W$50,2),2)</f>
        <v>0</v>
      </c>
      <c r="Z50" s="9">
        <v>214.0495867768595</v>
      </c>
      <c r="AA50" s="9">
        <f t="shared" si="2"/>
        <v>4280.99173553719</v>
      </c>
    </row>
    <row r="51" spans="1:27" ht="51">
      <c r="A51" s="3">
        <v>72757</v>
      </c>
      <c r="B51" s="4" t="s">
        <v>178</v>
      </c>
      <c r="C51" s="3">
        <v>226124</v>
      </c>
      <c r="D51" s="4" t="s">
        <v>151</v>
      </c>
      <c r="E51" s="4" t="s">
        <v>193</v>
      </c>
      <c r="F51" s="4" t="s">
        <v>194</v>
      </c>
      <c r="G51" s="5"/>
      <c r="H51" s="4" t="s">
        <v>195</v>
      </c>
      <c r="I51" s="4"/>
      <c r="J51" s="4" t="s">
        <v>31</v>
      </c>
      <c r="K51" s="6">
        <v>30</v>
      </c>
      <c r="L51" s="4">
        <v>815000</v>
      </c>
      <c r="M51" s="4" t="s">
        <v>182</v>
      </c>
      <c r="N51" s="4" t="s">
        <v>33</v>
      </c>
      <c r="O51" s="4" t="s">
        <v>34</v>
      </c>
      <c r="P51" s="4"/>
      <c r="Q51" s="4" t="s">
        <v>35</v>
      </c>
      <c r="R51" s="3">
        <v>235640</v>
      </c>
      <c r="S51" s="4" t="s">
        <v>183</v>
      </c>
      <c r="T51" s="4" t="s">
        <v>184</v>
      </c>
      <c r="U51" s="4">
        <v>549496574</v>
      </c>
      <c r="V51" s="4"/>
      <c r="W51" s="7"/>
      <c r="X51" s="8">
        <f>ROUND($K$51*ROUND($W$51,2),2)</f>
        <v>0</v>
      </c>
      <c r="Z51" s="9">
        <v>226.44628099173553</v>
      </c>
      <c r="AA51" s="9">
        <f t="shared" si="2"/>
        <v>6793.388429752066</v>
      </c>
    </row>
    <row r="52" spans="1:27" ht="38.25">
      <c r="A52" s="3">
        <v>72757</v>
      </c>
      <c r="B52" s="4" t="s">
        <v>178</v>
      </c>
      <c r="C52" s="3">
        <v>226125</v>
      </c>
      <c r="D52" s="4" t="s">
        <v>196</v>
      </c>
      <c r="E52" s="4" t="s">
        <v>197</v>
      </c>
      <c r="F52" s="4" t="s">
        <v>198</v>
      </c>
      <c r="G52" s="5"/>
      <c r="H52" s="4" t="s">
        <v>199</v>
      </c>
      <c r="I52" s="4"/>
      <c r="J52" s="4" t="s">
        <v>200</v>
      </c>
      <c r="K52" s="6">
        <v>10</v>
      </c>
      <c r="L52" s="4">
        <v>815000</v>
      </c>
      <c r="M52" s="4" t="s">
        <v>182</v>
      </c>
      <c r="N52" s="4" t="s">
        <v>33</v>
      </c>
      <c r="O52" s="4" t="s">
        <v>34</v>
      </c>
      <c r="P52" s="4"/>
      <c r="Q52" s="4" t="s">
        <v>35</v>
      </c>
      <c r="R52" s="3">
        <v>235640</v>
      </c>
      <c r="S52" s="4" t="s">
        <v>183</v>
      </c>
      <c r="T52" s="4" t="s">
        <v>184</v>
      </c>
      <c r="U52" s="4">
        <v>549496574</v>
      </c>
      <c r="V52" s="4"/>
      <c r="W52" s="7"/>
      <c r="X52" s="8">
        <f>ROUND($K$52*ROUND($W$52,2),2)</f>
        <v>0</v>
      </c>
      <c r="Z52" s="9">
        <v>1039.6694214876034</v>
      </c>
      <c r="AA52" s="9">
        <f t="shared" si="2"/>
        <v>10396.694214876034</v>
      </c>
    </row>
    <row r="53" spans="1:27" ht="12.75">
      <c r="A53" s="3">
        <v>72757</v>
      </c>
      <c r="B53" s="4" t="s">
        <v>178</v>
      </c>
      <c r="C53" s="3">
        <v>226126</v>
      </c>
      <c r="D53" s="4" t="s">
        <v>146</v>
      </c>
      <c r="E53" s="4" t="s">
        <v>201</v>
      </c>
      <c r="F53" s="4" t="s">
        <v>202</v>
      </c>
      <c r="G53" s="5"/>
      <c r="H53" s="4" t="s">
        <v>203</v>
      </c>
      <c r="I53" s="4"/>
      <c r="J53" s="4" t="s">
        <v>150</v>
      </c>
      <c r="K53" s="6">
        <v>2</v>
      </c>
      <c r="L53" s="4">
        <v>815000</v>
      </c>
      <c r="M53" s="4" t="s">
        <v>182</v>
      </c>
      <c r="N53" s="4" t="s">
        <v>33</v>
      </c>
      <c r="O53" s="4" t="s">
        <v>34</v>
      </c>
      <c r="P53" s="4"/>
      <c r="Q53" s="4" t="s">
        <v>35</v>
      </c>
      <c r="R53" s="3">
        <v>235640</v>
      </c>
      <c r="S53" s="4" t="s">
        <v>183</v>
      </c>
      <c r="T53" s="4" t="s">
        <v>184</v>
      </c>
      <c r="U53" s="4">
        <v>549496574</v>
      </c>
      <c r="V53" s="4"/>
      <c r="W53" s="7"/>
      <c r="X53" s="8">
        <f>ROUND($K$53*ROUND($W$53,2),2)</f>
        <v>0</v>
      </c>
      <c r="Z53" s="9">
        <v>95.0413223140496</v>
      </c>
      <c r="AA53" s="9">
        <f t="shared" si="2"/>
        <v>190.0826446280992</v>
      </c>
    </row>
    <row r="54" spans="1:27" ht="12.75">
      <c r="A54" s="3">
        <v>72757</v>
      </c>
      <c r="B54" s="4" t="s">
        <v>178</v>
      </c>
      <c r="C54" s="3">
        <v>226127</v>
      </c>
      <c r="D54" s="4" t="s">
        <v>146</v>
      </c>
      <c r="E54" s="4" t="s">
        <v>204</v>
      </c>
      <c r="F54" s="4" t="s">
        <v>205</v>
      </c>
      <c r="G54" s="5"/>
      <c r="H54" s="4" t="s">
        <v>206</v>
      </c>
      <c r="I54" s="4"/>
      <c r="J54" s="4" t="s">
        <v>150</v>
      </c>
      <c r="K54" s="6">
        <v>20</v>
      </c>
      <c r="L54" s="4">
        <v>815000</v>
      </c>
      <c r="M54" s="4" t="s">
        <v>182</v>
      </c>
      <c r="N54" s="4" t="s">
        <v>33</v>
      </c>
      <c r="O54" s="4" t="s">
        <v>34</v>
      </c>
      <c r="P54" s="4"/>
      <c r="Q54" s="4" t="s">
        <v>35</v>
      </c>
      <c r="R54" s="3">
        <v>235640</v>
      </c>
      <c r="S54" s="4" t="s">
        <v>183</v>
      </c>
      <c r="T54" s="4" t="s">
        <v>184</v>
      </c>
      <c r="U54" s="4">
        <v>549496574</v>
      </c>
      <c r="V54" s="4"/>
      <c r="W54" s="7"/>
      <c r="X54" s="8">
        <f>ROUND($K$54*ROUND($W$54,2),2)</f>
        <v>0</v>
      </c>
      <c r="Z54" s="9">
        <v>16.528925619834713</v>
      </c>
      <c r="AA54" s="9">
        <f t="shared" si="2"/>
        <v>330.57851239669424</v>
      </c>
    </row>
    <row r="55" spans="1:27" ht="25.5">
      <c r="A55" s="3">
        <v>72757</v>
      </c>
      <c r="B55" s="4" t="s">
        <v>178</v>
      </c>
      <c r="C55" s="3">
        <v>226128</v>
      </c>
      <c r="D55" s="4" t="s">
        <v>146</v>
      </c>
      <c r="E55" s="4" t="s">
        <v>207</v>
      </c>
      <c r="F55" s="4" t="s">
        <v>208</v>
      </c>
      <c r="G55" s="5"/>
      <c r="H55" s="4" t="s">
        <v>209</v>
      </c>
      <c r="I55" s="4"/>
      <c r="J55" s="4" t="s">
        <v>210</v>
      </c>
      <c r="K55" s="6">
        <v>1</v>
      </c>
      <c r="L55" s="4">
        <v>815000</v>
      </c>
      <c r="M55" s="4" t="s">
        <v>182</v>
      </c>
      <c r="N55" s="4" t="s">
        <v>33</v>
      </c>
      <c r="O55" s="4" t="s">
        <v>34</v>
      </c>
      <c r="P55" s="4"/>
      <c r="Q55" s="4" t="s">
        <v>35</v>
      </c>
      <c r="R55" s="3">
        <v>235640</v>
      </c>
      <c r="S55" s="4" t="s">
        <v>183</v>
      </c>
      <c r="T55" s="4" t="s">
        <v>184</v>
      </c>
      <c r="U55" s="4">
        <v>549496574</v>
      </c>
      <c r="V55" s="4"/>
      <c r="W55" s="7"/>
      <c r="X55" s="8">
        <f>ROUND($K$55*ROUND($W$55,2),2)</f>
        <v>0</v>
      </c>
      <c r="Z55" s="9">
        <v>415.702479338843</v>
      </c>
      <c r="AA55" s="9">
        <f t="shared" si="2"/>
        <v>415.702479338843</v>
      </c>
    </row>
    <row r="56" spans="1:27" ht="12.75">
      <c r="A56" s="3">
        <v>72757</v>
      </c>
      <c r="B56" s="4" t="s">
        <v>178</v>
      </c>
      <c r="C56" s="3">
        <v>226129</v>
      </c>
      <c r="D56" s="4" t="s">
        <v>68</v>
      </c>
      <c r="E56" s="4" t="s">
        <v>69</v>
      </c>
      <c r="F56" s="4" t="s">
        <v>70</v>
      </c>
      <c r="G56" s="5"/>
      <c r="H56" s="4" t="s">
        <v>71</v>
      </c>
      <c r="I56" s="4"/>
      <c r="J56" s="4" t="s">
        <v>72</v>
      </c>
      <c r="K56" s="6">
        <v>5</v>
      </c>
      <c r="L56" s="4">
        <v>815000</v>
      </c>
      <c r="M56" s="4" t="s">
        <v>182</v>
      </c>
      <c r="N56" s="4" t="s">
        <v>33</v>
      </c>
      <c r="O56" s="4" t="s">
        <v>34</v>
      </c>
      <c r="P56" s="4"/>
      <c r="Q56" s="4" t="s">
        <v>35</v>
      </c>
      <c r="R56" s="3">
        <v>235640</v>
      </c>
      <c r="S56" s="4" t="s">
        <v>183</v>
      </c>
      <c r="T56" s="4" t="s">
        <v>184</v>
      </c>
      <c r="U56" s="4">
        <v>549496574</v>
      </c>
      <c r="V56" s="4"/>
      <c r="W56" s="7"/>
      <c r="X56" s="8">
        <f>ROUND($K$56*ROUND($W$56,2),2)</f>
        <v>0</v>
      </c>
      <c r="Z56" s="9">
        <v>15.702479338842975</v>
      </c>
      <c r="AA56" s="9">
        <f t="shared" si="2"/>
        <v>78.51239669421487</v>
      </c>
    </row>
    <row r="57" spans="1:27" ht="25.5">
      <c r="A57" s="3">
        <v>72757</v>
      </c>
      <c r="B57" s="4" t="s">
        <v>178</v>
      </c>
      <c r="C57" s="3">
        <v>226130</v>
      </c>
      <c r="D57" s="4" t="s">
        <v>211</v>
      </c>
      <c r="E57" s="4" t="s">
        <v>212</v>
      </c>
      <c r="F57" s="4" t="s">
        <v>213</v>
      </c>
      <c r="G57" s="5"/>
      <c r="H57" s="4" t="s">
        <v>214</v>
      </c>
      <c r="I57" s="4"/>
      <c r="J57" s="4" t="s">
        <v>77</v>
      </c>
      <c r="K57" s="6">
        <v>20</v>
      </c>
      <c r="L57" s="4">
        <v>815000</v>
      </c>
      <c r="M57" s="4" t="s">
        <v>182</v>
      </c>
      <c r="N57" s="4" t="s">
        <v>33</v>
      </c>
      <c r="O57" s="4" t="s">
        <v>34</v>
      </c>
      <c r="P57" s="4"/>
      <c r="Q57" s="4" t="s">
        <v>35</v>
      </c>
      <c r="R57" s="3">
        <v>235640</v>
      </c>
      <c r="S57" s="4" t="s">
        <v>183</v>
      </c>
      <c r="T57" s="4" t="s">
        <v>184</v>
      </c>
      <c r="U57" s="4">
        <v>549496574</v>
      </c>
      <c r="V57" s="4"/>
      <c r="W57" s="7"/>
      <c r="X57" s="8">
        <f>ROUND($K$57*ROUND($W$57,2),2)</f>
        <v>0</v>
      </c>
      <c r="Z57" s="9">
        <v>12.396694214876034</v>
      </c>
      <c r="AA57" s="9">
        <f t="shared" si="2"/>
        <v>247.93388429752068</v>
      </c>
    </row>
    <row r="58" spans="1:27" ht="51">
      <c r="A58" s="3">
        <v>72757</v>
      </c>
      <c r="B58" s="4" t="s">
        <v>178</v>
      </c>
      <c r="C58" s="3">
        <v>226131</v>
      </c>
      <c r="D58" s="4" t="s">
        <v>57</v>
      </c>
      <c r="E58" s="4" t="s">
        <v>58</v>
      </c>
      <c r="F58" s="4" t="s">
        <v>59</v>
      </c>
      <c r="G58" s="5"/>
      <c r="H58" s="4" t="s">
        <v>60</v>
      </c>
      <c r="I58" s="4"/>
      <c r="J58" s="4" t="s">
        <v>61</v>
      </c>
      <c r="K58" s="6">
        <v>12</v>
      </c>
      <c r="L58" s="4">
        <v>815000</v>
      </c>
      <c r="M58" s="4" t="s">
        <v>182</v>
      </c>
      <c r="N58" s="4" t="s">
        <v>33</v>
      </c>
      <c r="O58" s="4" t="s">
        <v>34</v>
      </c>
      <c r="P58" s="4"/>
      <c r="Q58" s="4" t="s">
        <v>35</v>
      </c>
      <c r="R58" s="3">
        <v>235640</v>
      </c>
      <c r="S58" s="4" t="s">
        <v>183</v>
      </c>
      <c r="T58" s="4" t="s">
        <v>184</v>
      </c>
      <c r="U58" s="4">
        <v>549496574</v>
      </c>
      <c r="V58" s="4"/>
      <c r="W58" s="7"/>
      <c r="X58" s="8">
        <f>ROUND($K$58*ROUND($W$58,2),2)</f>
        <v>0</v>
      </c>
      <c r="Z58" s="9">
        <v>30.578512396694215</v>
      </c>
      <c r="AA58" s="9">
        <f t="shared" si="2"/>
        <v>366.9421487603306</v>
      </c>
    </row>
    <row r="59" spans="1:27" ht="25.5">
      <c r="A59" s="3">
        <v>72757</v>
      </c>
      <c r="B59" s="4" t="s">
        <v>178</v>
      </c>
      <c r="C59" s="3">
        <v>226139</v>
      </c>
      <c r="D59" s="4" t="s">
        <v>44</v>
      </c>
      <c r="E59" s="4" t="s">
        <v>163</v>
      </c>
      <c r="F59" s="4" t="s">
        <v>164</v>
      </c>
      <c r="G59" s="5"/>
      <c r="H59" s="4" t="s">
        <v>165</v>
      </c>
      <c r="I59" s="4"/>
      <c r="J59" s="4" t="s">
        <v>166</v>
      </c>
      <c r="K59" s="6">
        <v>5</v>
      </c>
      <c r="L59" s="4">
        <v>815000</v>
      </c>
      <c r="M59" s="4" t="s">
        <v>182</v>
      </c>
      <c r="N59" s="4" t="s">
        <v>33</v>
      </c>
      <c r="O59" s="4" t="s">
        <v>34</v>
      </c>
      <c r="P59" s="4"/>
      <c r="Q59" s="4" t="s">
        <v>35</v>
      </c>
      <c r="R59" s="3">
        <v>235640</v>
      </c>
      <c r="S59" s="4" t="s">
        <v>183</v>
      </c>
      <c r="T59" s="4" t="s">
        <v>184</v>
      </c>
      <c r="U59" s="4">
        <v>549496574</v>
      </c>
      <c r="V59" s="4"/>
      <c r="W59" s="7"/>
      <c r="X59" s="8">
        <f>ROUND($K$59*ROUND($W$59,2),2)</f>
        <v>0</v>
      </c>
      <c r="Z59" s="9">
        <v>81.81818181818183</v>
      </c>
      <c r="AA59" s="9">
        <f t="shared" si="2"/>
        <v>409.0909090909091</v>
      </c>
    </row>
    <row r="60" spans="1:27" ht="25.5">
      <c r="A60" s="3">
        <v>72757</v>
      </c>
      <c r="B60" s="4" t="s">
        <v>178</v>
      </c>
      <c r="C60" s="3">
        <v>226140</v>
      </c>
      <c r="D60" s="4" t="s">
        <v>91</v>
      </c>
      <c r="E60" s="4" t="s">
        <v>215</v>
      </c>
      <c r="F60" s="4" t="s">
        <v>216</v>
      </c>
      <c r="G60" s="5"/>
      <c r="H60" s="4" t="s">
        <v>217</v>
      </c>
      <c r="I60" s="4"/>
      <c r="J60" s="4" t="s">
        <v>218</v>
      </c>
      <c r="K60" s="6">
        <v>80</v>
      </c>
      <c r="L60" s="4">
        <v>815000</v>
      </c>
      <c r="M60" s="4" t="s">
        <v>182</v>
      </c>
      <c r="N60" s="4" t="s">
        <v>33</v>
      </c>
      <c r="O60" s="4" t="s">
        <v>34</v>
      </c>
      <c r="P60" s="4"/>
      <c r="Q60" s="4" t="s">
        <v>35</v>
      </c>
      <c r="R60" s="3">
        <v>235640</v>
      </c>
      <c r="S60" s="4" t="s">
        <v>183</v>
      </c>
      <c r="T60" s="4" t="s">
        <v>184</v>
      </c>
      <c r="U60" s="4">
        <v>549496574</v>
      </c>
      <c r="V60" s="4"/>
      <c r="W60" s="7"/>
      <c r="X60" s="8">
        <f>ROUND($K$60*ROUND($W$60,2),2)</f>
        <v>0</v>
      </c>
      <c r="Z60" s="9">
        <v>22.31404958677686</v>
      </c>
      <c r="AA60" s="9">
        <f t="shared" si="2"/>
        <v>1785.1239669421489</v>
      </c>
    </row>
    <row r="61" spans="1:27" ht="12.75">
      <c r="A61" s="3">
        <v>72757</v>
      </c>
      <c r="B61" s="4" t="s">
        <v>178</v>
      </c>
      <c r="C61" s="3">
        <v>226141</v>
      </c>
      <c r="D61" s="4" t="s">
        <v>146</v>
      </c>
      <c r="E61" s="4" t="s">
        <v>219</v>
      </c>
      <c r="F61" s="4" t="s">
        <v>220</v>
      </c>
      <c r="G61" s="5"/>
      <c r="H61" s="4" t="s">
        <v>221</v>
      </c>
      <c r="I61" s="4"/>
      <c r="J61" s="4" t="s">
        <v>166</v>
      </c>
      <c r="K61" s="6">
        <v>10</v>
      </c>
      <c r="L61" s="4">
        <v>815000</v>
      </c>
      <c r="M61" s="4" t="s">
        <v>182</v>
      </c>
      <c r="N61" s="4" t="s">
        <v>33</v>
      </c>
      <c r="O61" s="4" t="s">
        <v>34</v>
      </c>
      <c r="P61" s="4"/>
      <c r="Q61" s="4" t="s">
        <v>35</v>
      </c>
      <c r="R61" s="3">
        <v>235640</v>
      </c>
      <c r="S61" s="4" t="s">
        <v>183</v>
      </c>
      <c r="T61" s="4" t="s">
        <v>184</v>
      </c>
      <c r="U61" s="4">
        <v>549496574</v>
      </c>
      <c r="V61" s="4"/>
      <c r="W61" s="7"/>
      <c r="X61" s="8">
        <f>ROUND($K$61*ROUND($W$61,2),2)</f>
        <v>0</v>
      </c>
      <c r="Z61" s="9">
        <v>13.223140495867769</v>
      </c>
      <c r="AA61" s="9">
        <f t="shared" si="2"/>
        <v>132.2314049586777</v>
      </c>
    </row>
    <row r="62" spans="1:27" ht="39" thickBot="1">
      <c r="A62" s="3">
        <v>72757</v>
      </c>
      <c r="B62" s="4" t="s">
        <v>178</v>
      </c>
      <c r="C62" s="3">
        <v>226142</v>
      </c>
      <c r="D62" s="4" t="s">
        <v>222</v>
      </c>
      <c r="E62" s="4" t="s">
        <v>223</v>
      </c>
      <c r="F62" s="4" t="s">
        <v>224</v>
      </c>
      <c r="G62" s="5"/>
      <c r="H62" s="4" t="s">
        <v>225</v>
      </c>
      <c r="I62" s="4"/>
      <c r="J62" s="4" t="s">
        <v>82</v>
      </c>
      <c r="K62" s="6">
        <v>12</v>
      </c>
      <c r="L62" s="4">
        <v>815000</v>
      </c>
      <c r="M62" s="4" t="s">
        <v>182</v>
      </c>
      <c r="N62" s="4" t="s">
        <v>33</v>
      </c>
      <c r="O62" s="4" t="s">
        <v>34</v>
      </c>
      <c r="P62" s="4"/>
      <c r="Q62" s="4" t="s">
        <v>35</v>
      </c>
      <c r="R62" s="3">
        <v>235640</v>
      </c>
      <c r="S62" s="4" t="s">
        <v>183</v>
      </c>
      <c r="T62" s="4" t="s">
        <v>184</v>
      </c>
      <c r="U62" s="4">
        <v>549496574</v>
      </c>
      <c r="V62" s="4"/>
      <c r="W62" s="7"/>
      <c r="X62" s="8">
        <f>ROUND($K$62*ROUND($W$62,2),2)</f>
        <v>0</v>
      </c>
      <c r="Z62" s="9">
        <v>25.619834710743802</v>
      </c>
      <c r="AA62" s="9">
        <f t="shared" si="2"/>
        <v>307.43801652892563</v>
      </c>
    </row>
    <row r="63" spans="1:27" ht="13.5" customHeight="1" thickTop="1">
      <c r="A63" s="15" t="s">
        <v>54</v>
      </c>
      <c r="B63" s="15"/>
      <c r="C63" s="15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 t="s">
        <v>55</v>
      </c>
      <c r="X63" s="11">
        <f>SUM($X$47:$X$62)</f>
        <v>0</v>
      </c>
      <c r="Z63" s="11"/>
      <c r="AA63" s="11">
        <f>SUM($AA$47:$AA$62)</f>
        <v>29428.92561983471</v>
      </c>
    </row>
    <row r="64" spans="1:2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7" ht="51">
      <c r="A65" s="3">
        <v>72760</v>
      </c>
      <c r="B65" s="4" t="s">
        <v>226</v>
      </c>
      <c r="C65" s="3">
        <v>226149</v>
      </c>
      <c r="D65" s="4" t="s">
        <v>44</v>
      </c>
      <c r="E65" s="4" t="s">
        <v>227</v>
      </c>
      <c r="F65" s="4" t="s">
        <v>228</v>
      </c>
      <c r="G65" s="5"/>
      <c r="H65" s="4" t="s">
        <v>229</v>
      </c>
      <c r="I65" s="4"/>
      <c r="J65" s="4" t="s">
        <v>48</v>
      </c>
      <c r="K65" s="6">
        <v>3</v>
      </c>
      <c r="L65" s="4">
        <v>815000</v>
      </c>
      <c r="M65" s="4" t="s">
        <v>182</v>
      </c>
      <c r="N65" s="4" t="s">
        <v>230</v>
      </c>
      <c r="O65" s="4" t="s">
        <v>231</v>
      </c>
      <c r="P65" s="4"/>
      <c r="Q65" s="4" t="s">
        <v>35</v>
      </c>
      <c r="R65" s="3">
        <v>235640</v>
      </c>
      <c r="S65" s="4" t="s">
        <v>183</v>
      </c>
      <c r="T65" s="4" t="s">
        <v>184</v>
      </c>
      <c r="U65" s="4">
        <v>549496574</v>
      </c>
      <c r="V65" s="4"/>
      <c r="W65" s="7"/>
      <c r="X65" s="8">
        <f>ROUND($K$65*ROUND($W$65,2),2)</f>
        <v>0</v>
      </c>
      <c r="Z65" s="9">
        <v>14.87603305785124</v>
      </c>
      <c r="AA65" s="9">
        <f aca="true" t="shared" si="3" ref="AA65:AA99">Z65*K65</f>
        <v>44.62809917355372</v>
      </c>
    </row>
    <row r="66" spans="1:27" ht="51">
      <c r="A66" s="3">
        <v>72760</v>
      </c>
      <c r="B66" s="4" t="s">
        <v>226</v>
      </c>
      <c r="C66" s="3">
        <v>226150</v>
      </c>
      <c r="D66" s="4" t="s">
        <v>44</v>
      </c>
      <c r="E66" s="4" t="s">
        <v>45</v>
      </c>
      <c r="F66" s="4" t="s">
        <v>46</v>
      </c>
      <c r="G66" s="5"/>
      <c r="H66" s="4" t="s">
        <v>47</v>
      </c>
      <c r="I66" s="4"/>
      <c r="J66" s="4" t="s">
        <v>48</v>
      </c>
      <c r="K66" s="6">
        <v>5</v>
      </c>
      <c r="L66" s="4">
        <v>815000</v>
      </c>
      <c r="M66" s="4" t="s">
        <v>182</v>
      </c>
      <c r="N66" s="4" t="s">
        <v>230</v>
      </c>
      <c r="O66" s="4" t="s">
        <v>231</v>
      </c>
      <c r="P66" s="4"/>
      <c r="Q66" s="4" t="s">
        <v>35</v>
      </c>
      <c r="R66" s="3">
        <v>235640</v>
      </c>
      <c r="S66" s="4" t="s">
        <v>183</v>
      </c>
      <c r="T66" s="4" t="s">
        <v>184</v>
      </c>
      <c r="U66" s="4">
        <v>549496574</v>
      </c>
      <c r="V66" s="4"/>
      <c r="W66" s="7"/>
      <c r="X66" s="8">
        <f>ROUND($K$66*ROUND($W$66,2),2)</f>
        <v>0</v>
      </c>
      <c r="Z66" s="9">
        <v>14.87603305785124</v>
      </c>
      <c r="AA66" s="9">
        <f t="shared" si="3"/>
        <v>74.3801652892562</v>
      </c>
    </row>
    <row r="67" spans="1:27" ht="25.5">
      <c r="A67" s="3">
        <v>72760</v>
      </c>
      <c r="B67" s="4" t="s">
        <v>226</v>
      </c>
      <c r="C67" s="3">
        <v>226151</v>
      </c>
      <c r="D67" s="4" t="s">
        <v>44</v>
      </c>
      <c r="E67" s="4" t="s">
        <v>232</v>
      </c>
      <c r="F67" s="4" t="s">
        <v>233</v>
      </c>
      <c r="G67" s="5"/>
      <c r="H67" s="4" t="s">
        <v>234</v>
      </c>
      <c r="I67" s="4"/>
      <c r="J67" s="4" t="s">
        <v>166</v>
      </c>
      <c r="K67" s="6">
        <v>1</v>
      </c>
      <c r="L67" s="4">
        <v>815000</v>
      </c>
      <c r="M67" s="4" t="s">
        <v>182</v>
      </c>
      <c r="N67" s="4" t="s">
        <v>230</v>
      </c>
      <c r="O67" s="4" t="s">
        <v>231</v>
      </c>
      <c r="P67" s="4"/>
      <c r="Q67" s="4" t="s">
        <v>35</v>
      </c>
      <c r="R67" s="3">
        <v>235640</v>
      </c>
      <c r="S67" s="4" t="s">
        <v>183</v>
      </c>
      <c r="T67" s="4" t="s">
        <v>184</v>
      </c>
      <c r="U67" s="4">
        <v>549496574</v>
      </c>
      <c r="V67" s="4"/>
      <c r="W67" s="7"/>
      <c r="X67" s="8">
        <f>ROUND($K$67*ROUND($W$67,2),2)</f>
        <v>0</v>
      </c>
      <c r="Z67" s="9">
        <v>81.81818181818183</v>
      </c>
      <c r="AA67" s="9">
        <f t="shared" si="3"/>
        <v>81.81818181818183</v>
      </c>
    </row>
    <row r="68" spans="1:27" ht="38.25">
      <c r="A68" s="3">
        <v>72760</v>
      </c>
      <c r="B68" s="4" t="s">
        <v>226</v>
      </c>
      <c r="C68" s="3">
        <v>226152</v>
      </c>
      <c r="D68" s="4" t="s">
        <v>49</v>
      </c>
      <c r="E68" s="4" t="s">
        <v>185</v>
      </c>
      <c r="F68" s="4" t="s">
        <v>186</v>
      </c>
      <c r="G68" s="5"/>
      <c r="H68" s="4" t="s">
        <v>187</v>
      </c>
      <c r="I68" s="4"/>
      <c r="J68" s="4" t="s">
        <v>188</v>
      </c>
      <c r="K68" s="6">
        <v>25</v>
      </c>
      <c r="L68" s="4">
        <v>815000</v>
      </c>
      <c r="M68" s="4" t="s">
        <v>182</v>
      </c>
      <c r="N68" s="4" t="s">
        <v>230</v>
      </c>
      <c r="O68" s="4" t="s">
        <v>231</v>
      </c>
      <c r="P68" s="4"/>
      <c r="Q68" s="4" t="s">
        <v>35</v>
      </c>
      <c r="R68" s="3">
        <v>235640</v>
      </c>
      <c r="S68" s="4" t="s">
        <v>183</v>
      </c>
      <c r="T68" s="4" t="s">
        <v>184</v>
      </c>
      <c r="U68" s="4">
        <v>549496574</v>
      </c>
      <c r="V68" s="4"/>
      <c r="W68" s="7"/>
      <c r="X68" s="8">
        <f>ROUND($K$68*ROUND($W$68,2),2)</f>
        <v>0</v>
      </c>
      <c r="Z68" s="9">
        <v>14.87603305785124</v>
      </c>
      <c r="AA68" s="9">
        <f t="shared" si="3"/>
        <v>371.900826446281</v>
      </c>
    </row>
    <row r="69" spans="1:27" ht="38.25">
      <c r="A69" s="3">
        <v>72760</v>
      </c>
      <c r="B69" s="4" t="s">
        <v>226</v>
      </c>
      <c r="C69" s="3">
        <v>226153</v>
      </c>
      <c r="D69" s="4" t="s">
        <v>27</v>
      </c>
      <c r="E69" s="4" t="s">
        <v>235</v>
      </c>
      <c r="F69" s="4" t="s">
        <v>236</v>
      </c>
      <c r="G69" s="5"/>
      <c r="H69" s="4" t="s">
        <v>237</v>
      </c>
      <c r="I69" s="4"/>
      <c r="J69" s="4" t="s">
        <v>238</v>
      </c>
      <c r="K69" s="6">
        <v>12</v>
      </c>
      <c r="L69" s="4">
        <v>815000</v>
      </c>
      <c r="M69" s="4" t="s">
        <v>182</v>
      </c>
      <c r="N69" s="4" t="s">
        <v>230</v>
      </c>
      <c r="O69" s="4" t="s">
        <v>231</v>
      </c>
      <c r="P69" s="4"/>
      <c r="Q69" s="4" t="s">
        <v>35</v>
      </c>
      <c r="R69" s="3">
        <v>235640</v>
      </c>
      <c r="S69" s="4" t="s">
        <v>183</v>
      </c>
      <c r="T69" s="4" t="s">
        <v>184</v>
      </c>
      <c r="U69" s="4">
        <v>549496574</v>
      </c>
      <c r="V69" s="4"/>
      <c r="W69" s="7"/>
      <c r="X69" s="8">
        <f>ROUND($K$69*ROUND($W$69,2),2)</f>
        <v>0</v>
      </c>
      <c r="Z69" s="9">
        <v>41.32231404958678</v>
      </c>
      <c r="AA69" s="9">
        <f t="shared" si="3"/>
        <v>495.86776859504135</v>
      </c>
    </row>
    <row r="70" spans="1:27" ht="25.5">
      <c r="A70" s="3">
        <v>72760</v>
      </c>
      <c r="B70" s="4" t="s">
        <v>226</v>
      </c>
      <c r="C70" s="3">
        <v>226163</v>
      </c>
      <c r="D70" s="4" t="s">
        <v>239</v>
      </c>
      <c r="E70" s="4" t="s">
        <v>240</v>
      </c>
      <c r="F70" s="4" t="s">
        <v>241</v>
      </c>
      <c r="G70" s="5"/>
      <c r="H70" s="4" t="s">
        <v>242</v>
      </c>
      <c r="I70" s="4"/>
      <c r="J70" s="4" t="s">
        <v>171</v>
      </c>
      <c r="K70" s="6">
        <v>4</v>
      </c>
      <c r="L70" s="4">
        <v>815000</v>
      </c>
      <c r="M70" s="4" t="s">
        <v>182</v>
      </c>
      <c r="N70" s="4" t="s">
        <v>230</v>
      </c>
      <c r="O70" s="4" t="s">
        <v>231</v>
      </c>
      <c r="P70" s="4"/>
      <c r="Q70" s="4" t="s">
        <v>35</v>
      </c>
      <c r="R70" s="3">
        <v>235640</v>
      </c>
      <c r="S70" s="4" t="s">
        <v>183</v>
      </c>
      <c r="T70" s="4" t="s">
        <v>184</v>
      </c>
      <c r="U70" s="4">
        <v>549496574</v>
      </c>
      <c r="V70" s="4"/>
      <c r="W70" s="7"/>
      <c r="X70" s="8">
        <f>ROUND($K$70*ROUND($W$70,2),2)</f>
        <v>0</v>
      </c>
      <c r="Z70" s="9">
        <v>26.446280991735538</v>
      </c>
      <c r="AA70" s="9">
        <f t="shared" si="3"/>
        <v>105.78512396694215</v>
      </c>
    </row>
    <row r="71" spans="1:27" ht="25.5">
      <c r="A71" s="3">
        <v>72760</v>
      </c>
      <c r="B71" s="4" t="s">
        <v>226</v>
      </c>
      <c r="C71" s="3">
        <v>226164</v>
      </c>
      <c r="D71" s="4" t="s">
        <v>44</v>
      </c>
      <c r="E71" s="4" t="s">
        <v>243</v>
      </c>
      <c r="F71" s="4" t="s">
        <v>244</v>
      </c>
      <c r="G71" s="5"/>
      <c r="H71" s="4" t="s">
        <v>245</v>
      </c>
      <c r="I71" s="4"/>
      <c r="J71" s="4" t="s">
        <v>166</v>
      </c>
      <c r="K71" s="6">
        <v>1</v>
      </c>
      <c r="L71" s="4">
        <v>815000</v>
      </c>
      <c r="M71" s="4" t="s">
        <v>182</v>
      </c>
      <c r="N71" s="4" t="s">
        <v>230</v>
      </c>
      <c r="O71" s="4" t="s">
        <v>231</v>
      </c>
      <c r="P71" s="4"/>
      <c r="Q71" s="4" t="s">
        <v>35</v>
      </c>
      <c r="R71" s="3">
        <v>235640</v>
      </c>
      <c r="S71" s="4" t="s">
        <v>183</v>
      </c>
      <c r="T71" s="4" t="s">
        <v>184</v>
      </c>
      <c r="U71" s="4">
        <v>549496574</v>
      </c>
      <c r="V71" s="4"/>
      <c r="W71" s="7"/>
      <c r="X71" s="8">
        <f>ROUND($K$71*ROUND($W$71,2),2)</f>
        <v>0</v>
      </c>
      <c r="Z71" s="9">
        <v>81.81818181818183</v>
      </c>
      <c r="AA71" s="9">
        <f t="shared" si="3"/>
        <v>81.81818181818183</v>
      </c>
    </row>
    <row r="72" spans="1:27" ht="25.5">
      <c r="A72" s="3">
        <v>72760</v>
      </c>
      <c r="B72" s="4" t="s">
        <v>226</v>
      </c>
      <c r="C72" s="3">
        <v>226165</v>
      </c>
      <c r="D72" s="4" t="s">
        <v>44</v>
      </c>
      <c r="E72" s="4" t="s">
        <v>163</v>
      </c>
      <c r="F72" s="4" t="s">
        <v>164</v>
      </c>
      <c r="G72" s="5"/>
      <c r="H72" s="4" t="s">
        <v>165</v>
      </c>
      <c r="I72" s="4"/>
      <c r="J72" s="4" t="s">
        <v>166</v>
      </c>
      <c r="K72" s="6">
        <v>1</v>
      </c>
      <c r="L72" s="4">
        <v>815000</v>
      </c>
      <c r="M72" s="4" t="s">
        <v>182</v>
      </c>
      <c r="N72" s="4" t="s">
        <v>230</v>
      </c>
      <c r="O72" s="4" t="s">
        <v>231</v>
      </c>
      <c r="P72" s="4"/>
      <c r="Q72" s="4" t="s">
        <v>35</v>
      </c>
      <c r="R72" s="3">
        <v>235640</v>
      </c>
      <c r="S72" s="4" t="s">
        <v>183</v>
      </c>
      <c r="T72" s="4" t="s">
        <v>184</v>
      </c>
      <c r="U72" s="4">
        <v>549496574</v>
      </c>
      <c r="V72" s="4"/>
      <c r="W72" s="7"/>
      <c r="X72" s="8">
        <f>ROUND($K$72*ROUND($W$72,2),2)</f>
        <v>0</v>
      </c>
      <c r="Z72" s="9">
        <v>81.81818181818183</v>
      </c>
      <c r="AA72" s="9">
        <f t="shared" si="3"/>
        <v>81.81818181818183</v>
      </c>
    </row>
    <row r="73" spans="1:27" ht="38.25">
      <c r="A73" s="3">
        <v>72760</v>
      </c>
      <c r="B73" s="4" t="s">
        <v>226</v>
      </c>
      <c r="C73" s="3">
        <v>226166</v>
      </c>
      <c r="D73" s="4" t="s">
        <v>49</v>
      </c>
      <c r="E73" s="4" t="s">
        <v>50</v>
      </c>
      <c r="F73" s="4" t="s">
        <v>51</v>
      </c>
      <c r="G73" s="5"/>
      <c r="H73" s="4" t="s">
        <v>52</v>
      </c>
      <c r="I73" s="4"/>
      <c r="J73" s="4" t="s">
        <v>53</v>
      </c>
      <c r="K73" s="6">
        <v>30</v>
      </c>
      <c r="L73" s="4">
        <v>815000</v>
      </c>
      <c r="M73" s="4" t="s">
        <v>182</v>
      </c>
      <c r="N73" s="4" t="s">
        <v>230</v>
      </c>
      <c r="O73" s="4" t="s">
        <v>231</v>
      </c>
      <c r="P73" s="4"/>
      <c r="Q73" s="4" t="s">
        <v>35</v>
      </c>
      <c r="R73" s="3">
        <v>235640</v>
      </c>
      <c r="S73" s="4" t="s">
        <v>183</v>
      </c>
      <c r="T73" s="4" t="s">
        <v>184</v>
      </c>
      <c r="U73" s="4">
        <v>549496574</v>
      </c>
      <c r="V73" s="4"/>
      <c r="W73" s="7"/>
      <c r="X73" s="8">
        <f>ROUND($K$73*ROUND($W$73,2),2)</f>
        <v>0</v>
      </c>
      <c r="Z73" s="9">
        <v>50.413223140495866</v>
      </c>
      <c r="AA73" s="9">
        <f t="shared" si="3"/>
        <v>1512.3966942148759</v>
      </c>
    </row>
    <row r="74" spans="1:27" ht="12.75">
      <c r="A74" s="3">
        <v>72760</v>
      </c>
      <c r="B74" s="4" t="s">
        <v>226</v>
      </c>
      <c r="C74" s="3">
        <v>226167</v>
      </c>
      <c r="D74" s="4" t="s">
        <v>246</v>
      </c>
      <c r="E74" s="4" t="s">
        <v>247</v>
      </c>
      <c r="F74" s="4" t="s">
        <v>248</v>
      </c>
      <c r="G74" s="5"/>
      <c r="H74" s="4" t="s">
        <v>249</v>
      </c>
      <c r="I74" s="4"/>
      <c r="J74" s="4" t="s">
        <v>250</v>
      </c>
      <c r="K74" s="6">
        <v>8</v>
      </c>
      <c r="L74" s="4">
        <v>815000</v>
      </c>
      <c r="M74" s="4" t="s">
        <v>182</v>
      </c>
      <c r="N74" s="4" t="s">
        <v>230</v>
      </c>
      <c r="O74" s="4" t="s">
        <v>231</v>
      </c>
      <c r="P74" s="4"/>
      <c r="Q74" s="4" t="s">
        <v>35</v>
      </c>
      <c r="R74" s="3">
        <v>235640</v>
      </c>
      <c r="S74" s="4" t="s">
        <v>183</v>
      </c>
      <c r="T74" s="4" t="s">
        <v>184</v>
      </c>
      <c r="U74" s="4">
        <v>549496574</v>
      </c>
      <c r="V74" s="4"/>
      <c r="W74" s="7"/>
      <c r="X74" s="8">
        <f>ROUND($K$74*ROUND($W$74,2),2)</f>
        <v>0</v>
      </c>
      <c r="Z74" s="9">
        <v>41.32231404958678</v>
      </c>
      <c r="AA74" s="9">
        <f t="shared" si="3"/>
        <v>330.57851239669424</v>
      </c>
    </row>
    <row r="75" spans="1:27" ht="38.25">
      <c r="A75" s="3">
        <v>72760</v>
      </c>
      <c r="B75" s="4" t="s">
        <v>226</v>
      </c>
      <c r="C75" s="3">
        <v>226168</v>
      </c>
      <c r="D75" s="4" t="s">
        <v>167</v>
      </c>
      <c r="E75" s="4" t="s">
        <v>251</v>
      </c>
      <c r="F75" s="4" t="s">
        <v>252</v>
      </c>
      <c r="G75" s="5"/>
      <c r="H75" s="4" t="s">
        <v>253</v>
      </c>
      <c r="I75" s="4"/>
      <c r="J75" s="4" t="s">
        <v>250</v>
      </c>
      <c r="K75" s="6">
        <v>6</v>
      </c>
      <c r="L75" s="4">
        <v>815000</v>
      </c>
      <c r="M75" s="4" t="s">
        <v>182</v>
      </c>
      <c r="N75" s="4" t="s">
        <v>230</v>
      </c>
      <c r="O75" s="4" t="s">
        <v>231</v>
      </c>
      <c r="P75" s="4"/>
      <c r="Q75" s="4" t="s">
        <v>35</v>
      </c>
      <c r="R75" s="3">
        <v>235640</v>
      </c>
      <c r="S75" s="4" t="s">
        <v>183</v>
      </c>
      <c r="T75" s="4" t="s">
        <v>184</v>
      </c>
      <c r="U75" s="4">
        <v>549496574</v>
      </c>
      <c r="V75" s="4"/>
      <c r="W75" s="7"/>
      <c r="X75" s="8">
        <f>ROUND($K$75*ROUND($W$75,2),2)</f>
        <v>0</v>
      </c>
      <c r="Z75" s="9">
        <v>149.58677685950414</v>
      </c>
      <c r="AA75" s="9">
        <f t="shared" si="3"/>
        <v>897.5206611570248</v>
      </c>
    </row>
    <row r="76" spans="1:27" ht="63.75">
      <c r="A76" s="3">
        <v>72760</v>
      </c>
      <c r="B76" s="4" t="s">
        <v>226</v>
      </c>
      <c r="C76" s="3">
        <v>226169</v>
      </c>
      <c r="D76" s="4" t="s">
        <v>167</v>
      </c>
      <c r="E76" s="4" t="s">
        <v>254</v>
      </c>
      <c r="F76" s="4" t="s">
        <v>255</v>
      </c>
      <c r="G76" s="5"/>
      <c r="H76" s="4" t="s">
        <v>256</v>
      </c>
      <c r="I76" s="4"/>
      <c r="J76" s="4" t="s">
        <v>82</v>
      </c>
      <c r="K76" s="6">
        <v>3</v>
      </c>
      <c r="L76" s="4">
        <v>815000</v>
      </c>
      <c r="M76" s="4" t="s">
        <v>182</v>
      </c>
      <c r="N76" s="4" t="s">
        <v>230</v>
      </c>
      <c r="O76" s="4" t="s">
        <v>231</v>
      </c>
      <c r="P76" s="4"/>
      <c r="Q76" s="4" t="s">
        <v>35</v>
      </c>
      <c r="R76" s="3">
        <v>235640</v>
      </c>
      <c r="S76" s="4" t="s">
        <v>183</v>
      </c>
      <c r="T76" s="4" t="s">
        <v>184</v>
      </c>
      <c r="U76" s="4">
        <v>549496574</v>
      </c>
      <c r="V76" s="4"/>
      <c r="W76" s="7"/>
      <c r="X76" s="8">
        <f>ROUND($K$76*ROUND($W$76,2),2)</f>
        <v>0</v>
      </c>
      <c r="Z76" s="9">
        <v>58.67768595041323</v>
      </c>
      <c r="AA76" s="9">
        <f t="shared" si="3"/>
        <v>176.03305785123968</v>
      </c>
    </row>
    <row r="77" spans="1:27" ht="25.5">
      <c r="A77" s="3">
        <v>72760</v>
      </c>
      <c r="B77" s="4" t="s">
        <v>226</v>
      </c>
      <c r="C77" s="3">
        <v>226170</v>
      </c>
      <c r="D77" s="4" t="s">
        <v>101</v>
      </c>
      <c r="E77" s="4" t="s">
        <v>139</v>
      </c>
      <c r="F77" s="4" t="s">
        <v>140</v>
      </c>
      <c r="G77" s="5"/>
      <c r="H77" s="4" t="s">
        <v>141</v>
      </c>
      <c r="I77" s="4"/>
      <c r="J77" s="4" t="s">
        <v>142</v>
      </c>
      <c r="K77" s="6">
        <v>5</v>
      </c>
      <c r="L77" s="4">
        <v>815000</v>
      </c>
      <c r="M77" s="4" t="s">
        <v>182</v>
      </c>
      <c r="N77" s="4" t="s">
        <v>230</v>
      </c>
      <c r="O77" s="4" t="s">
        <v>231</v>
      </c>
      <c r="P77" s="4"/>
      <c r="Q77" s="4" t="s">
        <v>35</v>
      </c>
      <c r="R77" s="3">
        <v>235640</v>
      </c>
      <c r="S77" s="4" t="s">
        <v>183</v>
      </c>
      <c r="T77" s="4" t="s">
        <v>184</v>
      </c>
      <c r="U77" s="4">
        <v>549496574</v>
      </c>
      <c r="V77" s="4"/>
      <c r="W77" s="7"/>
      <c r="X77" s="8">
        <f>ROUND($K$77*ROUND($W$77,2),2)</f>
        <v>0</v>
      </c>
      <c r="Z77" s="9">
        <v>14.87603305785124</v>
      </c>
      <c r="AA77" s="9">
        <f t="shared" si="3"/>
        <v>74.3801652892562</v>
      </c>
    </row>
    <row r="78" spans="1:27" ht="25.5">
      <c r="A78" s="3">
        <v>72760</v>
      </c>
      <c r="B78" s="4" t="s">
        <v>226</v>
      </c>
      <c r="C78" s="3">
        <v>226171</v>
      </c>
      <c r="D78" s="4" t="s">
        <v>101</v>
      </c>
      <c r="E78" s="4" t="s">
        <v>136</v>
      </c>
      <c r="F78" s="4" t="s">
        <v>137</v>
      </c>
      <c r="G78" s="5"/>
      <c r="H78" s="4" t="s">
        <v>138</v>
      </c>
      <c r="I78" s="4"/>
      <c r="J78" s="4" t="s">
        <v>135</v>
      </c>
      <c r="K78" s="6">
        <v>5</v>
      </c>
      <c r="L78" s="4">
        <v>815000</v>
      </c>
      <c r="M78" s="4" t="s">
        <v>182</v>
      </c>
      <c r="N78" s="4" t="s">
        <v>230</v>
      </c>
      <c r="O78" s="4" t="s">
        <v>231</v>
      </c>
      <c r="P78" s="4"/>
      <c r="Q78" s="4" t="s">
        <v>35</v>
      </c>
      <c r="R78" s="3">
        <v>235640</v>
      </c>
      <c r="S78" s="4" t="s">
        <v>183</v>
      </c>
      <c r="T78" s="4" t="s">
        <v>184</v>
      </c>
      <c r="U78" s="4">
        <v>549496574</v>
      </c>
      <c r="V78" s="4"/>
      <c r="W78" s="7"/>
      <c r="X78" s="8">
        <f>ROUND($K$78*ROUND($W$78,2),2)</f>
        <v>0</v>
      </c>
      <c r="Z78" s="9">
        <v>52.892561983471076</v>
      </c>
      <c r="AA78" s="9">
        <f t="shared" si="3"/>
        <v>264.4628099173554</v>
      </c>
    </row>
    <row r="79" spans="1:27" ht="51">
      <c r="A79" s="3">
        <v>72760</v>
      </c>
      <c r="B79" s="4" t="s">
        <v>226</v>
      </c>
      <c r="C79" s="3">
        <v>226172</v>
      </c>
      <c r="D79" s="4" t="s">
        <v>27</v>
      </c>
      <c r="E79" s="4" t="s">
        <v>257</v>
      </c>
      <c r="F79" s="4" t="s">
        <v>258</v>
      </c>
      <c r="G79" s="5"/>
      <c r="H79" s="4" t="s">
        <v>259</v>
      </c>
      <c r="I79" s="4"/>
      <c r="J79" s="4" t="s">
        <v>31</v>
      </c>
      <c r="K79" s="6">
        <v>18</v>
      </c>
      <c r="L79" s="4">
        <v>815000</v>
      </c>
      <c r="M79" s="4" t="s">
        <v>182</v>
      </c>
      <c r="N79" s="4" t="s">
        <v>230</v>
      </c>
      <c r="O79" s="4" t="s">
        <v>231</v>
      </c>
      <c r="P79" s="4"/>
      <c r="Q79" s="4" t="s">
        <v>35</v>
      </c>
      <c r="R79" s="3">
        <v>235640</v>
      </c>
      <c r="S79" s="4" t="s">
        <v>183</v>
      </c>
      <c r="T79" s="4" t="s">
        <v>184</v>
      </c>
      <c r="U79" s="4">
        <v>549496574</v>
      </c>
      <c r="V79" s="4"/>
      <c r="W79" s="7"/>
      <c r="X79" s="8">
        <f>ROUND($K$79*ROUND($W$79,2),2)</f>
        <v>0</v>
      </c>
      <c r="Z79" s="9">
        <v>137.1900826446281</v>
      </c>
      <c r="AA79" s="9">
        <f t="shared" si="3"/>
        <v>2469.4214876033056</v>
      </c>
    </row>
    <row r="80" spans="1:27" ht="38.25">
      <c r="A80" s="3">
        <v>72760</v>
      </c>
      <c r="B80" s="4" t="s">
        <v>226</v>
      </c>
      <c r="C80" s="3">
        <v>226173</v>
      </c>
      <c r="D80" s="4" t="s">
        <v>151</v>
      </c>
      <c r="E80" s="4" t="s">
        <v>260</v>
      </c>
      <c r="F80" s="4" t="s">
        <v>261</v>
      </c>
      <c r="G80" s="5"/>
      <c r="H80" s="4" t="s">
        <v>262</v>
      </c>
      <c r="I80" s="4"/>
      <c r="J80" s="4" t="s">
        <v>192</v>
      </c>
      <c r="K80" s="6">
        <v>6</v>
      </c>
      <c r="L80" s="4">
        <v>815000</v>
      </c>
      <c r="M80" s="4" t="s">
        <v>182</v>
      </c>
      <c r="N80" s="4" t="s">
        <v>230</v>
      </c>
      <c r="O80" s="4" t="s">
        <v>231</v>
      </c>
      <c r="P80" s="4"/>
      <c r="Q80" s="4" t="s">
        <v>35</v>
      </c>
      <c r="R80" s="3">
        <v>235640</v>
      </c>
      <c r="S80" s="4" t="s">
        <v>183</v>
      </c>
      <c r="T80" s="4" t="s">
        <v>184</v>
      </c>
      <c r="U80" s="4">
        <v>549496574</v>
      </c>
      <c r="V80" s="4"/>
      <c r="W80" s="7"/>
      <c r="X80" s="8">
        <f>ROUND($K$80*ROUND($W$80,2),2)</f>
        <v>0</v>
      </c>
      <c r="Z80" s="9">
        <v>220.6611570247934</v>
      </c>
      <c r="AA80" s="9">
        <f t="shared" si="3"/>
        <v>1323.9669421487604</v>
      </c>
    </row>
    <row r="81" spans="1:27" ht="12.75">
      <c r="A81" s="3">
        <v>72760</v>
      </c>
      <c r="B81" s="4" t="s">
        <v>226</v>
      </c>
      <c r="C81" s="3">
        <v>226174</v>
      </c>
      <c r="D81" s="4" t="s">
        <v>196</v>
      </c>
      <c r="E81" s="4" t="s">
        <v>263</v>
      </c>
      <c r="F81" s="4" t="s">
        <v>264</v>
      </c>
      <c r="G81" s="5"/>
      <c r="H81" s="4" t="s">
        <v>265</v>
      </c>
      <c r="I81" s="4"/>
      <c r="J81" s="4" t="s">
        <v>166</v>
      </c>
      <c r="K81" s="6">
        <v>72</v>
      </c>
      <c r="L81" s="4">
        <v>815000</v>
      </c>
      <c r="M81" s="4" t="s">
        <v>182</v>
      </c>
      <c r="N81" s="4" t="s">
        <v>230</v>
      </c>
      <c r="O81" s="4" t="s">
        <v>231</v>
      </c>
      <c r="P81" s="4"/>
      <c r="Q81" s="4" t="s">
        <v>35</v>
      </c>
      <c r="R81" s="3">
        <v>235640</v>
      </c>
      <c r="S81" s="4" t="s">
        <v>183</v>
      </c>
      <c r="T81" s="4" t="s">
        <v>184</v>
      </c>
      <c r="U81" s="4">
        <v>549496574</v>
      </c>
      <c r="V81" s="4"/>
      <c r="W81" s="7"/>
      <c r="X81" s="8">
        <f>ROUND($K$81*ROUND($W$81,2),2)</f>
        <v>0</v>
      </c>
      <c r="Z81" s="9">
        <v>13.223140495867769</v>
      </c>
      <c r="AA81" s="9">
        <f t="shared" si="3"/>
        <v>952.0661157024794</v>
      </c>
    </row>
    <row r="82" spans="1:27" ht="12.75">
      <c r="A82" s="3">
        <v>72760</v>
      </c>
      <c r="B82" s="4" t="s">
        <v>226</v>
      </c>
      <c r="C82" s="3">
        <v>226175</v>
      </c>
      <c r="D82" s="4" t="s">
        <v>196</v>
      </c>
      <c r="E82" s="4" t="s">
        <v>266</v>
      </c>
      <c r="F82" s="4" t="s">
        <v>267</v>
      </c>
      <c r="G82" s="5"/>
      <c r="H82" s="4" t="s">
        <v>268</v>
      </c>
      <c r="I82" s="4"/>
      <c r="J82" s="4" t="s">
        <v>95</v>
      </c>
      <c r="K82" s="6">
        <v>3</v>
      </c>
      <c r="L82" s="4">
        <v>815000</v>
      </c>
      <c r="M82" s="4" t="s">
        <v>182</v>
      </c>
      <c r="N82" s="4" t="s">
        <v>230</v>
      </c>
      <c r="O82" s="4" t="s">
        <v>231</v>
      </c>
      <c r="P82" s="4"/>
      <c r="Q82" s="4" t="s">
        <v>35</v>
      </c>
      <c r="R82" s="3">
        <v>235640</v>
      </c>
      <c r="S82" s="4" t="s">
        <v>183</v>
      </c>
      <c r="T82" s="4" t="s">
        <v>184</v>
      </c>
      <c r="U82" s="4">
        <v>549496574</v>
      </c>
      <c r="V82" s="4"/>
      <c r="W82" s="7"/>
      <c r="X82" s="8">
        <f>ROUND($K$82*ROUND($W$82,2),2)</f>
        <v>0</v>
      </c>
      <c r="Z82" s="9">
        <v>21.487603305785125</v>
      </c>
      <c r="AA82" s="9">
        <f t="shared" si="3"/>
        <v>64.46280991735537</v>
      </c>
    </row>
    <row r="83" spans="1:27" ht="12.75">
      <c r="A83" s="3">
        <v>72760</v>
      </c>
      <c r="B83" s="4" t="s">
        <v>226</v>
      </c>
      <c r="C83" s="3">
        <v>226176</v>
      </c>
      <c r="D83" s="4" t="s">
        <v>196</v>
      </c>
      <c r="E83" s="4" t="s">
        <v>269</v>
      </c>
      <c r="F83" s="4" t="s">
        <v>270</v>
      </c>
      <c r="G83" s="5"/>
      <c r="H83" s="4" t="s">
        <v>271</v>
      </c>
      <c r="I83" s="4"/>
      <c r="J83" s="4" t="s">
        <v>95</v>
      </c>
      <c r="K83" s="6">
        <v>3</v>
      </c>
      <c r="L83" s="4">
        <v>815000</v>
      </c>
      <c r="M83" s="4" t="s">
        <v>182</v>
      </c>
      <c r="N83" s="4" t="s">
        <v>230</v>
      </c>
      <c r="O83" s="4" t="s">
        <v>231</v>
      </c>
      <c r="P83" s="4"/>
      <c r="Q83" s="4" t="s">
        <v>35</v>
      </c>
      <c r="R83" s="3">
        <v>235640</v>
      </c>
      <c r="S83" s="4" t="s">
        <v>183</v>
      </c>
      <c r="T83" s="4" t="s">
        <v>184</v>
      </c>
      <c r="U83" s="4">
        <v>549496574</v>
      </c>
      <c r="V83" s="4"/>
      <c r="W83" s="7"/>
      <c r="X83" s="8">
        <f>ROUND($K$83*ROUND($W$83,2),2)</f>
        <v>0</v>
      </c>
      <c r="Z83" s="9">
        <v>21.487603305785125</v>
      </c>
      <c r="AA83" s="9">
        <f t="shared" si="3"/>
        <v>64.46280991735537</v>
      </c>
    </row>
    <row r="84" spans="1:27" ht="38.25">
      <c r="A84" s="3">
        <v>72760</v>
      </c>
      <c r="B84" s="4" t="s">
        <v>226</v>
      </c>
      <c r="C84" s="3">
        <v>226177</v>
      </c>
      <c r="D84" s="4" t="s">
        <v>68</v>
      </c>
      <c r="E84" s="4" t="s">
        <v>272</v>
      </c>
      <c r="F84" s="4" t="s">
        <v>273</v>
      </c>
      <c r="G84" s="5"/>
      <c r="H84" s="4" t="s">
        <v>274</v>
      </c>
      <c r="I84" s="4"/>
      <c r="J84" s="4" t="s">
        <v>275</v>
      </c>
      <c r="K84" s="6">
        <v>1</v>
      </c>
      <c r="L84" s="4">
        <v>815000</v>
      </c>
      <c r="M84" s="4" t="s">
        <v>182</v>
      </c>
      <c r="N84" s="4" t="s">
        <v>230</v>
      </c>
      <c r="O84" s="4" t="s">
        <v>231</v>
      </c>
      <c r="P84" s="4"/>
      <c r="Q84" s="4" t="s">
        <v>35</v>
      </c>
      <c r="R84" s="3">
        <v>235640</v>
      </c>
      <c r="S84" s="4" t="s">
        <v>183</v>
      </c>
      <c r="T84" s="4" t="s">
        <v>184</v>
      </c>
      <c r="U84" s="4">
        <v>549496574</v>
      </c>
      <c r="V84" s="4"/>
      <c r="W84" s="7"/>
      <c r="X84" s="8">
        <f>ROUND($K$84*ROUND($W$84,2),2)</f>
        <v>0</v>
      </c>
      <c r="Z84" s="9">
        <v>773.5537190082645</v>
      </c>
      <c r="AA84" s="9">
        <f t="shared" si="3"/>
        <v>773.5537190082645</v>
      </c>
    </row>
    <row r="85" spans="1:27" ht="25.5">
      <c r="A85" s="3">
        <v>72760</v>
      </c>
      <c r="B85" s="4" t="s">
        <v>226</v>
      </c>
      <c r="C85" s="3">
        <v>226178</v>
      </c>
      <c r="D85" s="4" t="s">
        <v>211</v>
      </c>
      <c r="E85" s="4" t="s">
        <v>212</v>
      </c>
      <c r="F85" s="4" t="s">
        <v>213</v>
      </c>
      <c r="G85" s="5"/>
      <c r="H85" s="4" t="s">
        <v>214</v>
      </c>
      <c r="I85" s="4"/>
      <c r="J85" s="4" t="s">
        <v>77</v>
      </c>
      <c r="K85" s="6">
        <v>50</v>
      </c>
      <c r="L85" s="4">
        <v>815000</v>
      </c>
      <c r="M85" s="4" t="s">
        <v>182</v>
      </c>
      <c r="N85" s="4" t="s">
        <v>230</v>
      </c>
      <c r="O85" s="4" t="s">
        <v>231</v>
      </c>
      <c r="P85" s="4"/>
      <c r="Q85" s="4" t="s">
        <v>35</v>
      </c>
      <c r="R85" s="3">
        <v>235640</v>
      </c>
      <c r="S85" s="4" t="s">
        <v>183</v>
      </c>
      <c r="T85" s="4" t="s">
        <v>184</v>
      </c>
      <c r="U85" s="4">
        <v>549496574</v>
      </c>
      <c r="V85" s="4"/>
      <c r="W85" s="7"/>
      <c r="X85" s="8">
        <f>ROUND($K$85*ROUND($W$85,2),2)</f>
        <v>0</v>
      </c>
      <c r="Z85" s="9">
        <v>12.396694214876034</v>
      </c>
      <c r="AA85" s="9">
        <f t="shared" si="3"/>
        <v>619.8347107438017</v>
      </c>
    </row>
    <row r="86" spans="1:27" ht="25.5">
      <c r="A86" s="3">
        <v>72760</v>
      </c>
      <c r="B86" s="4" t="s">
        <v>226</v>
      </c>
      <c r="C86" s="3">
        <v>226179</v>
      </c>
      <c r="D86" s="4" t="s">
        <v>96</v>
      </c>
      <c r="E86" s="4" t="s">
        <v>97</v>
      </c>
      <c r="F86" s="4" t="s">
        <v>98</v>
      </c>
      <c r="G86" s="5"/>
      <c r="H86" s="4" t="s">
        <v>99</v>
      </c>
      <c r="I86" s="4"/>
      <c r="J86" s="4" t="s">
        <v>100</v>
      </c>
      <c r="K86" s="6">
        <v>3</v>
      </c>
      <c r="L86" s="4">
        <v>815000</v>
      </c>
      <c r="M86" s="4" t="s">
        <v>182</v>
      </c>
      <c r="N86" s="4" t="s">
        <v>230</v>
      </c>
      <c r="O86" s="4" t="s">
        <v>231</v>
      </c>
      <c r="P86" s="4"/>
      <c r="Q86" s="4" t="s">
        <v>35</v>
      </c>
      <c r="R86" s="3">
        <v>235640</v>
      </c>
      <c r="S86" s="4" t="s">
        <v>183</v>
      </c>
      <c r="T86" s="4" t="s">
        <v>184</v>
      </c>
      <c r="U86" s="4">
        <v>549496574</v>
      </c>
      <c r="V86" s="4"/>
      <c r="W86" s="7"/>
      <c r="X86" s="8">
        <f>ROUND($K$86*ROUND($W$86,2),2)</f>
        <v>0</v>
      </c>
      <c r="Z86" s="9">
        <v>33.88429752066116</v>
      </c>
      <c r="AA86" s="9">
        <f t="shared" si="3"/>
        <v>101.65289256198346</v>
      </c>
    </row>
    <row r="87" spans="1:27" ht="63.75">
      <c r="A87" s="3">
        <v>72760</v>
      </c>
      <c r="B87" s="4" t="s">
        <v>226</v>
      </c>
      <c r="C87" s="3">
        <v>226180</v>
      </c>
      <c r="D87" s="4" t="s">
        <v>57</v>
      </c>
      <c r="E87" s="4" t="s">
        <v>276</v>
      </c>
      <c r="F87" s="4" t="s">
        <v>277</v>
      </c>
      <c r="G87" s="5"/>
      <c r="H87" s="4" t="s">
        <v>278</v>
      </c>
      <c r="I87" s="4"/>
      <c r="J87" s="4" t="s">
        <v>61</v>
      </c>
      <c r="K87" s="6">
        <v>5</v>
      </c>
      <c r="L87" s="4">
        <v>815000</v>
      </c>
      <c r="M87" s="4" t="s">
        <v>182</v>
      </c>
      <c r="N87" s="4" t="s">
        <v>230</v>
      </c>
      <c r="O87" s="4" t="s">
        <v>231</v>
      </c>
      <c r="P87" s="4"/>
      <c r="Q87" s="4" t="s">
        <v>35</v>
      </c>
      <c r="R87" s="3">
        <v>235640</v>
      </c>
      <c r="S87" s="4" t="s">
        <v>183</v>
      </c>
      <c r="T87" s="4" t="s">
        <v>184</v>
      </c>
      <c r="U87" s="4">
        <v>549496574</v>
      </c>
      <c r="V87" s="4"/>
      <c r="W87" s="7"/>
      <c r="X87" s="8">
        <f>ROUND($K$87*ROUND($W$87,2),2)</f>
        <v>0</v>
      </c>
      <c r="Z87" s="9">
        <v>36.36363636363637</v>
      </c>
      <c r="AA87" s="9">
        <f t="shared" si="3"/>
        <v>181.81818181818184</v>
      </c>
    </row>
    <row r="88" spans="1:27" ht="51">
      <c r="A88" s="3">
        <v>72760</v>
      </c>
      <c r="B88" s="4" t="s">
        <v>226</v>
      </c>
      <c r="C88" s="3">
        <v>226181</v>
      </c>
      <c r="D88" s="4" t="s">
        <v>57</v>
      </c>
      <c r="E88" s="4" t="s">
        <v>279</v>
      </c>
      <c r="F88" s="4" t="s">
        <v>280</v>
      </c>
      <c r="G88" s="5"/>
      <c r="H88" s="4" t="s">
        <v>281</v>
      </c>
      <c r="I88" s="4"/>
      <c r="J88" s="4" t="s">
        <v>61</v>
      </c>
      <c r="K88" s="6">
        <v>10</v>
      </c>
      <c r="L88" s="4">
        <v>815000</v>
      </c>
      <c r="M88" s="4" t="s">
        <v>182</v>
      </c>
      <c r="N88" s="4" t="s">
        <v>230</v>
      </c>
      <c r="O88" s="4" t="s">
        <v>231</v>
      </c>
      <c r="P88" s="4"/>
      <c r="Q88" s="4" t="s">
        <v>35</v>
      </c>
      <c r="R88" s="3">
        <v>235640</v>
      </c>
      <c r="S88" s="4" t="s">
        <v>183</v>
      </c>
      <c r="T88" s="4" t="s">
        <v>184</v>
      </c>
      <c r="U88" s="4">
        <v>549496574</v>
      </c>
      <c r="V88" s="4"/>
      <c r="W88" s="7"/>
      <c r="X88" s="8">
        <f>ROUND($K$88*ROUND($W$88,2),2)</f>
        <v>0</v>
      </c>
      <c r="Z88" s="9">
        <v>29.75206611570248</v>
      </c>
      <c r="AA88" s="9">
        <f t="shared" si="3"/>
        <v>297.5206611570248</v>
      </c>
    </row>
    <row r="89" spans="1:27" ht="51">
      <c r="A89" s="3">
        <v>72760</v>
      </c>
      <c r="B89" s="4" t="s">
        <v>226</v>
      </c>
      <c r="C89" s="3">
        <v>226182</v>
      </c>
      <c r="D89" s="4" t="s">
        <v>57</v>
      </c>
      <c r="E89" s="4" t="s">
        <v>58</v>
      </c>
      <c r="F89" s="4" t="s">
        <v>59</v>
      </c>
      <c r="G89" s="5"/>
      <c r="H89" s="4" t="s">
        <v>60</v>
      </c>
      <c r="I89" s="4"/>
      <c r="J89" s="4" t="s">
        <v>61</v>
      </c>
      <c r="K89" s="6">
        <v>5</v>
      </c>
      <c r="L89" s="4">
        <v>815000</v>
      </c>
      <c r="M89" s="4" t="s">
        <v>182</v>
      </c>
      <c r="N89" s="4" t="s">
        <v>230</v>
      </c>
      <c r="O89" s="4" t="s">
        <v>231</v>
      </c>
      <c r="P89" s="4"/>
      <c r="Q89" s="4" t="s">
        <v>35</v>
      </c>
      <c r="R89" s="3">
        <v>235640</v>
      </c>
      <c r="S89" s="4" t="s">
        <v>183</v>
      </c>
      <c r="T89" s="4" t="s">
        <v>184</v>
      </c>
      <c r="U89" s="4">
        <v>549496574</v>
      </c>
      <c r="V89" s="4"/>
      <c r="W89" s="7"/>
      <c r="X89" s="8">
        <f>ROUND($K$89*ROUND($W$89,2),2)</f>
        <v>0</v>
      </c>
      <c r="Z89" s="9">
        <v>30.578512396694215</v>
      </c>
      <c r="AA89" s="9">
        <f t="shared" si="3"/>
        <v>152.89256198347107</v>
      </c>
    </row>
    <row r="90" spans="1:27" ht="38.25">
      <c r="A90" s="3">
        <v>72760</v>
      </c>
      <c r="B90" s="4" t="s">
        <v>226</v>
      </c>
      <c r="C90" s="3">
        <v>226183</v>
      </c>
      <c r="D90" s="4" t="s">
        <v>57</v>
      </c>
      <c r="E90" s="4" t="s">
        <v>282</v>
      </c>
      <c r="F90" s="4" t="s">
        <v>283</v>
      </c>
      <c r="G90" s="5"/>
      <c r="H90" s="4" t="s">
        <v>284</v>
      </c>
      <c r="I90" s="4"/>
      <c r="J90" s="4" t="s">
        <v>135</v>
      </c>
      <c r="K90" s="6">
        <v>8</v>
      </c>
      <c r="L90" s="4">
        <v>815000</v>
      </c>
      <c r="M90" s="4" t="s">
        <v>182</v>
      </c>
      <c r="N90" s="4" t="s">
        <v>230</v>
      </c>
      <c r="O90" s="4" t="s">
        <v>231</v>
      </c>
      <c r="P90" s="4"/>
      <c r="Q90" s="4" t="s">
        <v>35</v>
      </c>
      <c r="R90" s="3">
        <v>235640</v>
      </c>
      <c r="S90" s="4" t="s">
        <v>183</v>
      </c>
      <c r="T90" s="4" t="s">
        <v>184</v>
      </c>
      <c r="U90" s="4">
        <v>549496574</v>
      </c>
      <c r="V90" s="4"/>
      <c r="W90" s="7"/>
      <c r="X90" s="8">
        <f>ROUND($K$90*ROUND($W$90,2),2)</f>
        <v>0</v>
      </c>
      <c r="Z90" s="9">
        <v>81.81818181818183</v>
      </c>
      <c r="AA90" s="9">
        <f t="shared" si="3"/>
        <v>654.5454545454546</v>
      </c>
    </row>
    <row r="91" spans="1:27" ht="63.75">
      <c r="A91" s="3">
        <v>72760</v>
      </c>
      <c r="B91" s="4" t="s">
        <v>226</v>
      </c>
      <c r="C91" s="3">
        <v>226184</v>
      </c>
      <c r="D91" s="4" t="s">
        <v>285</v>
      </c>
      <c r="E91" s="4" t="s">
        <v>286</v>
      </c>
      <c r="F91" s="4" t="s">
        <v>287</v>
      </c>
      <c r="G91" s="5"/>
      <c r="H91" s="4" t="s">
        <v>288</v>
      </c>
      <c r="I91" s="4"/>
      <c r="J91" s="4" t="s">
        <v>289</v>
      </c>
      <c r="K91" s="6">
        <v>2</v>
      </c>
      <c r="L91" s="4">
        <v>815000</v>
      </c>
      <c r="M91" s="4" t="s">
        <v>182</v>
      </c>
      <c r="N91" s="4" t="s">
        <v>230</v>
      </c>
      <c r="O91" s="4" t="s">
        <v>231</v>
      </c>
      <c r="P91" s="4"/>
      <c r="Q91" s="4" t="s">
        <v>35</v>
      </c>
      <c r="R91" s="3">
        <v>235640</v>
      </c>
      <c r="S91" s="4" t="s">
        <v>183</v>
      </c>
      <c r="T91" s="4" t="s">
        <v>184</v>
      </c>
      <c r="U91" s="4">
        <v>549496574</v>
      </c>
      <c r="V91" s="4"/>
      <c r="W91" s="7"/>
      <c r="X91" s="8">
        <f>ROUND($K$91*ROUND($W$91,2),2)</f>
        <v>0</v>
      </c>
      <c r="Z91" s="9">
        <v>195.04132231404958</v>
      </c>
      <c r="AA91" s="9">
        <f t="shared" si="3"/>
        <v>390.08264462809916</v>
      </c>
    </row>
    <row r="92" spans="1:27" ht="25.5">
      <c r="A92" s="3">
        <v>72760</v>
      </c>
      <c r="B92" s="4" t="s">
        <v>226</v>
      </c>
      <c r="C92" s="3">
        <v>226185</v>
      </c>
      <c r="D92" s="4" t="s">
        <v>290</v>
      </c>
      <c r="E92" s="4" t="s">
        <v>291</v>
      </c>
      <c r="F92" s="4" t="s">
        <v>292</v>
      </c>
      <c r="G92" s="5"/>
      <c r="H92" s="4" t="s">
        <v>293</v>
      </c>
      <c r="I92" s="4"/>
      <c r="J92" s="4" t="s">
        <v>294</v>
      </c>
      <c r="K92" s="6">
        <v>3</v>
      </c>
      <c r="L92" s="4">
        <v>815000</v>
      </c>
      <c r="M92" s="4" t="s">
        <v>182</v>
      </c>
      <c r="N92" s="4" t="s">
        <v>230</v>
      </c>
      <c r="O92" s="4" t="s">
        <v>231</v>
      </c>
      <c r="P92" s="4"/>
      <c r="Q92" s="4" t="s">
        <v>35</v>
      </c>
      <c r="R92" s="3">
        <v>235640</v>
      </c>
      <c r="S92" s="4" t="s">
        <v>183</v>
      </c>
      <c r="T92" s="4" t="s">
        <v>184</v>
      </c>
      <c r="U92" s="4">
        <v>549496574</v>
      </c>
      <c r="V92" s="4"/>
      <c r="W92" s="7"/>
      <c r="X92" s="8">
        <f>ROUND($K$92*ROUND($W$92,2),2)</f>
        <v>0</v>
      </c>
      <c r="Z92" s="9">
        <v>24.793388429752067</v>
      </c>
      <c r="AA92" s="9">
        <f t="shared" si="3"/>
        <v>74.3801652892562</v>
      </c>
    </row>
    <row r="93" spans="1:27" ht="12.75">
      <c r="A93" s="3">
        <v>72760</v>
      </c>
      <c r="B93" s="4" t="s">
        <v>226</v>
      </c>
      <c r="C93" s="3">
        <v>226186</v>
      </c>
      <c r="D93" s="4" t="s">
        <v>290</v>
      </c>
      <c r="E93" s="4" t="s">
        <v>295</v>
      </c>
      <c r="F93" s="4" t="s">
        <v>296</v>
      </c>
      <c r="G93" s="5"/>
      <c r="H93" s="4" t="s">
        <v>297</v>
      </c>
      <c r="I93" s="4"/>
      <c r="J93" s="4" t="s">
        <v>298</v>
      </c>
      <c r="K93" s="6">
        <v>1</v>
      </c>
      <c r="L93" s="4">
        <v>815000</v>
      </c>
      <c r="M93" s="4" t="s">
        <v>182</v>
      </c>
      <c r="N93" s="4" t="s">
        <v>230</v>
      </c>
      <c r="O93" s="4" t="s">
        <v>231</v>
      </c>
      <c r="P93" s="4"/>
      <c r="Q93" s="4" t="s">
        <v>35</v>
      </c>
      <c r="R93" s="3">
        <v>235640</v>
      </c>
      <c r="S93" s="4" t="s">
        <v>183</v>
      </c>
      <c r="T93" s="4" t="s">
        <v>184</v>
      </c>
      <c r="U93" s="4">
        <v>549496574</v>
      </c>
      <c r="V93" s="4"/>
      <c r="W93" s="7"/>
      <c r="X93" s="8">
        <f>ROUND($K$93*ROUND($W$93,2),2)</f>
        <v>0</v>
      </c>
      <c r="Z93" s="9">
        <v>123.14049586776859</v>
      </c>
      <c r="AA93" s="9">
        <f t="shared" si="3"/>
        <v>123.14049586776859</v>
      </c>
    </row>
    <row r="94" spans="1:27" ht="25.5">
      <c r="A94" s="3">
        <v>72760</v>
      </c>
      <c r="B94" s="4" t="s">
        <v>226</v>
      </c>
      <c r="C94" s="3">
        <v>226187</v>
      </c>
      <c r="D94" s="4" t="s">
        <v>299</v>
      </c>
      <c r="E94" s="4" t="s">
        <v>300</v>
      </c>
      <c r="F94" s="4" t="s">
        <v>301</v>
      </c>
      <c r="G94" s="5"/>
      <c r="H94" s="4" t="s">
        <v>302</v>
      </c>
      <c r="I94" s="4"/>
      <c r="J94" s="4" t="s">
        <v>77</v>
      </c>
      <c r="K94" s="6">
        <v>3</v>
      </c>
      <c r="L94" s="4">
        <v>815000</v>
      </c>
      <c r="M94" s="4" t="s">
        <v>182</v>
      </c>
      <c r="N94" s="4" t="s">
        <v>230</v>
      </c>
      <c r="O94" s="4" t="s">
        <v>231</v>
      </c>
      <c r="P94" s="4"/>
      <c r="Q94" s="4" t="s">
        <v>35</v>
      </c>
      <c r="R94" s="3">
        <v>235640</v>
      </c>
      <c r="S94" s="4" t="s">
        <v>183</v>
      </c>
      <c r="T94" s="4" t="s">
        <v>184</v>
      </c>
      <c r="U94" s="4">
        <v>549496574</v>
      </c>
      <c r="V94" s="4"/>
      <c r="W94" s="7"/>
      <c r="X94" s="8">
        <f>ROUND($K$94*ROUND($W$94,2),2)</f>
        <v>0</v>
      </c>
      <c r="Z94" s="9">
        <v>39.66942148760331</v>
      </c>
      <c r="AA94" s="9">
        <f t="shared" si="3"/>
        <v>119.00826446280993</v>
      </c>
    </row>
    <row r="95" spans="1:27" ht="25.5">
      <c r="A95" s="3">
        <v>72760</v>
      </c>
      <c r="B95" s="4" t="s">
        <v>226</v>
      </c>
      <c r="C95" s="3">
        <v>226188</v>
      </c>
      <c r="D95" s="4" t="s">
        <v>299</v>
      </c>
      <c r="E95" s="4" t="s">
        <v>303</v>
      </c>
      <c r="F95" s="4" t="s">
        <v>304</v>
      </c>
      <c r="G95" s="5"/>
      <c r="H95" s="4" t="s">
        <v>305</v>
      </c>
      <c r="I95" s="4"/>
      <c r="J95" s="4" t="s">
        <v>77</v>
      </c>
      <c r="K95" s="6">
        <v>3</v>
      </c>
      <c r="L95" s="4">
        <v>815000</v>
      </c>
      <c r="M95" s="4" t="s">
        <v>182</v>
      </c>
      <c r="N95" s="4" t="s">
        <v>230</v>
      </c>
      <c r="O95" s="4" t="s">
        <v>231</v>
      </c>
      <c r="P95" s="4"/>
      <c r="Q95" s="4" t="s">
        <v>35</v>
      </c>
      <c r="R95" s="3">
        <v>235640</v>
      </c>
      <c r="S95" s="4" t="s">
        <v>183</v>
      </c>
      <c r="T95" s="4" t="s">
        <v>184</v>
      </c>
      <c r="U95" s="4">
        <v>549496574</v>
      </c>
      <c r="V95" s="4"/>
      <c r="W95" s="7"/>
      <c r="X95" s="8">
        <f>ROUND($K$95*ROUND($W$95,2),2)</f>
        <v>0</v>
      </c>
      <c r="Z95" s="9">
        <v>45.45454545454545</v>
      </c>
      <c r="AA95" s="9">
        <f t="shared" si="3"/>
        <v>136.36363636363637</v>
      </c>
    </row>
    <row r="96" spans="1:27" ht="38.25">
      <c r="A96" s="3">
        <v>72760</v>
      </c>
      <c r="B96" s="4" t="s">
        <v>226</v>
      </c>
      <c r="C96" s="3">
        <v>226189</v>
      </c>
      <c r="D96" s="4" t="s">
        <v>222</v>
      </c>
      <c r="E96" s="4" t="s">
        <v>223</v>
      </c>
      <c r="F96" s="4" t="s">
        <v>224</v>
      </c>
      <c r="G96" s="5"/>
      <c r="H96" s="4" t="s">
        <v>225</v>
      </c>
      <c r="I96" s="4"/>
      <c r="J96" s="4" t="s">
        <v>82</v>
      </c>
      <c r="K96" s="6">
        <v>10</v>
      </c>
      <c r="L96" s="4">
        <v>815000</v>
      </c>
      <c r="M96" s="4" t="s">
        <v>182</v>
      </c>
      <c r="N96" s="4" t="s">
        <v>230</v>
      </c>
      <c r="O96" s="4" t="s">
        <v>231</v>
      </c>
      <c r="P96" s="4"/>
      <c r="Q96" s="4" t="s">
        <v>35</v>
      </c>
      <c r="R96" s="3">
        <v>235640</v>
      </c>
      <c r="S96" s="4" t="s">
        <v>183</v>
      </c>
      <c r="T96" s="4" t="s">
        <v>184</v>
      </c>
      <c r="U96" s="4">
        <v>549496574</v>
      </c>
      <c r="V96" s="4"/>
      <c r="W96" s="7"/>
      <c r="X96" s="8">
        <f>ROUND($K$96*ROUND($W$96,2),2)</f>
        <v>0</v>
      </c>
      <c r="Z96" s="9">
        <v>25.619834710743802</v>
      </c>
      <c r="AA96" s="9">
        <f t="shared" si="3"/>
        <v>256.19834710743805</v>
      </c>
    </row>
    <row r="97" spans="1:27" ht="38.25">
      <c r="A97" s="3">
        <v>72760</v>
      </c>
      <c r="B97" s="4" t="s">
        <v>226</v>
      </c>
      <c r="C97" s="3">
        <v>226190</v>
      </c>
      <c r="D97" s="4" t="s">
        <v>222</v>
      </c>
      <c r="E97" s="4" t="s">
        <v>306</v>
      </c>
      <c r="F97" s="4" t="s">
        <v>224</v>
      </c>
      <c r="G97" s="5"/>
      <c r="H97" s="4" t="s">
        <v>307</v>
      </c>
      <c r="I97" s="4"/>
      <c r="J97" s="4" t="s">
        <v>61</v>
      </c>
      <c r="K97" s="6">
        <v>5</v>
      </c>
      <c r="L97" s="4">
        <v>815000</v>
      </c>
      <c r="M97" s="4" t="s">
        <v>182</v>
      </c>
      <c r="N97" s="4" t="s">
        <v>230</v>
      </c>
      <c r="O97" s="4" t="s">
        <v>231</v>
      </c>
      <c r="P97" s="4"/>
      <c r="Q97" s="4" t="s">
        <v>35</v>
      </c>
      <c r="R97" s="3">
        <v>235640</v>
      </c>
      <c r="S97" s="4" t="s">
        <v>183</v>
      </c>
      <c r="T97" s="4" t="s">
        <v>184</v>
      </c>
      <c r="U97" s="4">
        <v>549496574</v>
      </c>
      <c r="V97" s="4"/>
      <c r="W97" s="7"/>
      <c r="X97" s="8">
        <f>ROUND($K$97*ROUND($W$97,2),2)</f>
        <v>0</v>
      </c>
      <c r="Z97" s="9">
        <v>26.446280991735538</v>
      </c>
      <c r="AA97" s="9">
        <f t="shared" si="3"/>
        <v>132.2314049586777</v>
      </c>
    </row>
    <row r="98" spans="1:27" ht="12.75">
      <c r="A98" s="3">
        <v>72760</v>
      </c>
      <c r="B98" s="4" t="s">
        <v>226</v>
      </c>
      <c r="C98" s="3">
        <v>226191</v>
      </c>
      <c r="D98" s="4" t="s">
        <v>78</v>
      </c>
      <c r="E98" s="4" t="s">
        <v>308</v>
      </c>
      <c r="F98" s="4" t="s">
        <v>309</v>
      </c>
      <c r="G98" s="5"/>
      <c r="H98" s="4" t="s">
        <v>310</v>
      </c>
      <c r="I98" s="4"/>
      <c r="J98" s="4" t="s">
        <v>311</v>
      </c>
      <c r="K98" s="6">
        <v>10</v>
      </c>
      <c r="L98" s="4">
        <v>815000</v>
      </c>
      <c r="M98" s="4" t="s">
        <v>182</v>
      </c>
      <c r="N98" s="4" t="s">
        <v>230</v>
      </c>
      <c r="O98" s="4" t="s">
        <v>231</v>
      </c>
      <c r="P98" s="4"/>
      <c r="Q98" s="4" t="s">
        <v>35</v>
      </c>
      <c r="R98" s="3">
        <v>235640</v>
      </c>
      <c r="S98" s="4" t="s">
        <v>183</v>
      </c>
      <c r="T98" s="4" t="s">
        <v>184</v>
      </c>
      <c r="U98" s="4">
        <v>549496574</v>
      </c>
      <c r="V98" s="4"/>
      <c r="W98" s="7"/>
      <c r="X98" s="8">
        <f>ROUND($K$98*ROUND($W$98,2),2)</f>
        <v>0</v>
      </c>
      <c r="Z98" s="9">
        <v>9.090909090909092</v>
      </c>
      <c r="AA98" s="9">
        <f t="shared" si="3"/>
        <v>90.90909090909092</v>
      </c>
    </row>
    <row r="99" spans="1:27" ht="26.25" thickBot="1">
      <c r="A99" s="3">
        <v>72760</v>
      </c>
      <c r="B99" s="4" t="s">
        <v>226</v>
      </c>
      <c r="C99" s="3">
        <v>226192</v>
      </c>
      <c r="D99" s="4" t="s">
        <v>78</v>
      </c>
      <c r="E99" s="4" t="s">
        <v>312</v>
      </c>
      <c r="F99" s="4" t="s">
        <v>313</v>
      </c>
      <c r="G99" s="5"/>
      <c r="H99" s="4" t="s">
        <v>314</v>
      </c>
      <c r="I99" s="4"/>
      <c r="J99" s="4" t="s">
        <v>311</v>
      </c>
      <c r="K99" s="6">
        <v>15</v>
      </c>
      <c r="L99" s="4">
        <v>815000</v>
      </c>
      <c r="M99" s="4" t="s">
        <v>182</v>
      </c>
      <c r="N99" s="4" t="s">
        <v>230</v>
      </c>
      <c r="O99" s="4" t="s">
        <v>231</v>
      </c>
      <c r="P99" s="4"/>
      <c r="Q99" s="4" t="s">
        <v>35</v>
      </c>
      <c r="R99" s="3">
        <v>235640</v>
      </c>
      <c r="S99" s="4" t="s">
        <v>183</v>
      </c>
      <c r="T99" s="4" t="s">
        <v>184</v>
      </c>
      <c r="U99" s="4">
        <v>549496574</v>
      </c>
      <c r="V99" s="4"/>
      <c r="W99" s="7"/>
      <c r="X99" s="8">
        <f>ROUND($K$99*ROUND($W$99,2),2)</f>
        <v>0</v>
      </c>
      <c r="Z99" s="9">
        <v>6.6115702479338845</v>
      </c>
      <c r="AA99" s="9">
        <f t="shared" si="3"/>
        <v>99.17355371900827</v>
      </c>
    </row>
    <row r="100" spans="1:27" ht="13.5" customHeight="1" thickTop="1">
      <c r="A100" s="15" t="s">
        <v>54</v>
      </c>
      <c r="B100" s="15"/>
      <c r="C100" s="15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 t="s">
        <v>55</v>
      </c>
      <c r="X100" s="11">
        <f>SUM($X$65:$X$99)</f>
        <v>0</v>
      </c>
      <c r="Z100" s="11"/>
      <c r="AA100" s="11">
        <f>SUM($AA$65:$AA$99)</f>
        <v>13671.074380165288</v>
      </c>
    </row>
    <row r="101" spans="1:24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7" ht="25.5">
      <c r="A102" s="3">
        <v>72761</v>
      </c>
      <c r="B102" s="4" t="s">
        <v>315</v>
      </c>
      <c r="C102" s="3">
        <v>226154</v>
      </c>
      <c r="D102" s="4" t="s">
        <v>44</v>
      </c>
      <c r="E102" s="4" t="s">
        <v>243</v>
      </c>
      <c r="F102" s="4" t="s">
        <v>244</v>
      </c>
      <c r="G102" s="5"/>
      <c r="H102" s="4" t="s">
        <v>245</v>
      </c>
      <c r="I102" s="4"/>
      <c r="J102" s="4" t="s">
        <v>166</v>
      </c>
      <c r="K102" s="6">
        <v>5</v>
      </c>
      <c r="L102" s="4">
        <v>815000</v>
      </c>
      <c r="M102" s="4" t="s">
        <v>182</v>
      </c>
      <c r="N102" s="4" t="s">
        <v>316</v>
      </c>
      <c r="O102" s="4" t="s">
        <v>317</v>
      </c>
      <c r="P102" s="4"/>
      <c r="Q102" s="4" t="s">
        <v>35</v>
      </c>
      <c r="R102" s="3">
        <v>235640</v>
      </c>
      <c r="S102" s="4" t="s">
        <v>183</v>
      </c>
      <c r="T102" s="4" t="s">
        <v>184</v>
      </c>
      <c r="U102" s="4">
        <v>549496574</v>
      </c>
      <c r="V102" s="4"/>
      <c r="W102" s="7"/>
      <c r="X102" s="8">
        <f>ROUND($K$102*ROUND($W$102,2),2)</f>
        <v>0</v>
      </c>
      <c r="Z102" s="9">
        <v>81.81818181818183</v>
      </c>
      <c r="AA102" s="9">
        <f aca="true" t="shared" si="4" ref="AA102:AA131">Z102*K102</f>
        <v>409.0909090909091</v>
      </c>
    </row>
    <row r="103" spans="1:27" ht="12.75">
      <c r="A103" s="3">
        <v>72761</v>
      </c>
      <c r="B103" s="4" t="s">
        <v>315</v>
      </c>
      <c r="C103" s="3">
        <v>226429</v>
      </c>
      <c r="D103" s="4" t="s">
        <v>246</v>
      </c>
      <c r="E103" s="4" t="s">
        <v>247</v>
      </c>
      <c r="F103" s="4" t="s">
        <v>248</v>
      </c>
      <c r="G103" s="5"/>
      <c r="H103" s="4" t="s">
        <v>249</v>
      </c>
      <c r="I103" s="4"/>
      <c r="J103" s="4" t="s">
        <v>250</v>
      </c>
      <c r="K103" s="6">
        <v>3</v>
      </c>
      <c r="L103" s="4">
        <v>815000</v>
      </c>
      <c r="M103" s="4" t="s">
        <v>182</v>
      </c>
      <c r="N103" s="4" t="s">
        <v>316</v>
      </c>
      <c r="O103" s="4" t="s">
        <v>317</v>
      </c>
      <c r="P103" s="4"/>
      <c r="Q103" s="4" t="s">
        <v>35</v>
      </c>
      <c r="R103" s="3">
        <v>235640</v>
      </c>
      <c r="S103" s="4" t="s">
        <v>183</v>
      </c>
      <c r="T103" s="4" t="s">
        <v>184</v>
      </c>
      <c r="U103" s="4">
        <v>549496574</v>
      </c>
      <c r="V103" s="4"/>
      <c r="W103" s="7"/>
      <c r="X103" s="8">
        <f>ROUND($K$103*ROUND($W$103,2),2)</f>
        <v>0</v>
      </c>
      <c r="Z103" s="9">
        <v>41.32231404958678</v>
      </c>
      <c r="AA103" s="9">
        <f t="shared" si="4"/>
        <v>123.96694214876034</v>
      </c>
    </row>
    <row r="104" spans="1:27" ht="12.75">
      <c r="A104" s="3">
        <v>72761</v>
      </c>
      <c r="B104" s="4" t="s">
        <v>315</v>
      </c>
      <c r="C104" s="3">
        <v>226430</v>
      </c>
      <c r="D104" s="4" t="s">
        <v>196</v>
      </c>
      <c r="E104" s="4" t="s">
        <v>318</v>
      </c>
      <c r="F104" s="4" t="s">
        <v>319</v>
      </c>
      <c r="G104" s="5"/>
      <c r="H104" s="4" t="s">
        <v>320</v>
      </c>
      <c r="I104" s="4"/>
      <c r="J104" s="4" t="s">
        <v>166</v>
      </c>
      <c r="K104" s="6">
        <v>12</v>
      </c>
      <c r="L104" s="4">
        <v>815000</v>
      </c>
      <c r="M104" s="4" t="s">
        <v>182</v>
      </c>
      <c r="N104" s="4" t="s">
        <v>316</v>
      </c>
      <c r="O104" s="4" t="s">
        <v>317</v>
      </c>
      <c r="P104" s="4"/>
      <c r="Q104" s="4" t="s">
        <v>35</v>
      </c>
      <c r="R104" s="3">
        <v>235640</v>
      </c>
      <c r="S104" s="4" t="s">
        <v>183</v>
      </c>
      <c r="T104" s="4" t="s">
        <v>184</v>
      </c>
      <c r="U104" s="4">
        <v>549496574</v>
      </c>
      <c r="V104" s="4"/>
      <c r="W104" s="7"/>
      <c r="X104" s="8">
        <f>ROUND($K$104*ROUND($W$104,2),2)</f>
        <v>0</v>
      </c>
      <c r="Z104" s="9">
        <v>23.140495867768596</v>
      </c>
      <c r="AA104" s="9">
        <f t="shared" si="4"/>
        <v>277.68595041322317</v>
      </c>
    </row>
    <row r="105" spans="1:27" ht="12.75">
      <c r="A105" s="3">
        <v>72761</v>
      </c>
      <c r="B105" s="4" t="s">
        <v>315</v>
      </c>
      <c r="C105" s="3">
        <v>226431</v>
      </c>
      <c r="D105" s="4" t="s">
        <v>68</v>
      </c>
      <c r="E105" s="4" t="s">
        <v>69</v>
      </c>
      <c r="F105" s="4" t="s">
        <v>70</v>
      </c>
      <c r="G105" s="5"/>
      <c r="H105" s="4" t="s">
        <v>71</v>
      </c>
      <c r="I105" s="4"/>
      <c r="J105" s="4" t="s">
        <v>72</v>
      </c>
      <c r="K105" s="6">
        <v>2</v>
      </c>
      <c r="L105" s="4">
        <v>815000</v>
      </c>
      <c r="M105" s="4" t="s">
        <v>182</v>
      </c>
      <c r="N105" s="4" t="s">
        <v>316</v>
      </c>
      <c r="O105" s="4" t="s">
        <v>317</v>
      </c>
      <c r="P105" s="4"/>
      <c r="Q105" s="4" t="s">
        <v>35</v>
      </c>
      <c r="R105" s="3">
        <v>235640</v>
      </c>
      <c r="S105" s="4" t="s">
        <v>183</v>
      </c>
      <c r="T105" s="4" t="s">
        <v>184</v>
      </c>
      <c r="U105" s="4">
        <v>549496574</v>
      </c>
      <c r="V105" s="4"/>
      <c r="W105" s="7"/>
      <c r="X105" s="8">
        <f>ROUND($K$105*ROUND($W$105,2),2)</f>
        <v>0</v>
      </c>
      <c r="Z105" s="9">
        <v>15.702479338842975</v>
      </c>
      <c r="AA105" s="9">
        <f t="shared" si="4"/>
        <v>31.40495867768595</v>
      </c>
    </row>
    <row r="106" spans="1:27" ht="38.25">
      <c r="A106" s="3">
        <v>72761</v>
      </c>
      <c r="B106" s="4" t="s">
        <v>315</v>
      </c>
      <c r="C106" s="3">
        <v>226432</v>
      </c>
      <c r="D106" s="4" t="s">
        <v>68</v>
      </c>
      <c r="E106" s="4" t="s">
        <v>272</v>
      </c>
      <c r="F106" s="4" t="s">
        <v>273</v>
      </c>
      <c r="G106" s="5"/>
      <c r="H106" s="4" t="s">
        <v>274</v>
      </c>
      <c r="I106" s="4"/>
      <c r="J106" s="4" t="s">
        <v>275</v>
      </c>
      <c r="K106" s="6">
        <v>2</v>
      </c>
      <c r="L106" s="4">
        <v>815000</v>
      </c>
      <c r="M106" s="4" t="s">
        <v>182</v>
      </c>
      <c r="N106" s="4" t="s">
        <v>316</v>
      </c>
      <c r="O106" s="4" t="s">
        <v>317</v>
      </c>
      <c r="P106" s="4"/>
      <c r="Q106" s="4" t="s">
        <v>35</v>
      </c>
      <c r="R106" s="3">
        <v>235640</v>
      </c>
      <c r="S106" s="4" t="s">
        <v>183</v>
      </c>
      <c r="T106" s="4" t="s">
        <v>184</v>
      </c>
      <c r="U106" s="4">
        <v>549496574</v>
      </c>
      <c r="V106" s="4"/>
      <c r="W106" s="7"/>
      <c r="X106" s="8">
        <f>ROUND($K$106*ROUND($W$106,2),2)</f>
        <v>0</v>
      </c>
      <c r="Z106" s="9">
        <v>773.5537190082645</v>
      </c>
      <c r="AA106" s="9">
        <f t="shared" si="4"/>
        <v>1547.107438016529</v>
      </c>
    </row>
    <row r="107" spans="1:27" ht="51">
      <c r="A107" s="3">
        <v>72761</v>
      </c>
      <c r="B107" s="4" t="s">
        <v>315</v>
      </c>
      <c r="C107" s="3">
        <v>226444</v>
      </c>
      <c r="D107" s="4" t="s">
        <v>44</v>
      </c>
      <c r="E107" s="4" t="s">
        <v>45</v>
      </c>
      <c r="F107" s="4" t="s">
        <v>46</v>
      </c>
      <c r="G107" s="5"/>
      <c r="H107" s="4" t="s">
        <v>47</v>
      </c>
      <c r="I107" s="4"/>
      <c r="J107" s="4" t="s">
        <v>48</v>
      </c>
      <c r="K107" s="6">
        <v>30</v>
      </c>
      <c r="L107" s="4">
        <v>815000</v>
      </c>
      <c r="M107" s="4" t="s">
        <v>182</v>
      </c>
      <c r="N107" s="4" t="s">
        <v>316</v>
      </c>
      <c r="O107" s="4" t="s">
        <v>317</v>
      </c>
      <c r="P107" s="4"/>
      <c r="Q107" s="4" t="s">
        <v>35</v>
      </c>
      <c r="R107" s="3">
        <v>235640</v>
      </c>
      <c r="S107" s="4" t="s">
        <v>183</v>
      </c>
      <c r="T107" s="4" t="s">
        <v>184</v>
      </c>
      <c r="U107" s="4">
        <v>549496574</v>
      </c>
      <c r="V107" s="4"/>
      <c r="W107" s="7"/>
      <c r="X107" s="8">
        <f>ROUND($K$107*ROUND($W$107,2),2)</f>
        <v>0</v>
      </c>
      <c r="Z107" s="9">
        <v>14.87603305785124</v>
      </c>
      <c r="AA107" s="9">
        <f t="shared" si="4"/>
        <v>446.2809917355372</v>
      </c>
    </row>
    <row r="108" spans="1:27" ht="25.5">
      <c r="A108" s="3">
        <v>72761</v>
      </c>
      <c r="B108" s="4" t="s">
        <v>315</v>
      </c>
      <c r="C108" s="3">
        <v>226445</v>
      </c>
      <c r="D108" s="4" t="s">
        <v>44</v>
      </c>
      <c r="E108" s="4" t="s">
        <v>321</v>
      </c>
      <c r="F108" s="4" t="s">
        <v>322</v>
      </c>
      <c r="G108" s="5"/>
      <c r="H108" s="4" t="s">
        <v>323</v>
      </c>
      <c r="I108" s="4"/>
      <c r="J108" s="4" t="s">
        <v>48</v>
      </c>
      <c r="K108" s="6">
        <v>500</v>
      </c>
      <c r="L108" s="4">
        <v>815000</v>
      </c>
      <c r="M108" s="4" t="s">
        <v>182</v>
      </c>
      <c r="N108" s="4" t="s">
        <v>316</v>
      </c>
      <c r="O108" s="4" t="s">
        <v>317</v>
      </c>
      <c r="P108" s="4"/>
      <c r="Q108" s="4" t="s">
        <v>35</v>
      </c>
      <c r="R108" s="3">
        <v>235640</v>
      </c>
      <c r="S108" s="4" t="s">
        <v>183</v>
      </c>
      <c r="T108" s="4" t="s">
        <v>184</v>
      </c>
      <c r="U108" s="4">
        <v>549496574</v>
      </c>
      <c r="V108" s="4"/>
      <c r="W108" s="7"/>
      <c r="X108" s="8">
        <f>ROUND($K$108*ROUND($W$108,2),2)</f>
        <v>0</v>
      </c>
      <c r="Z108" s="9">
        <v>1.6528925619834711</v>
      </c>
      <c r="AA108" s="9">
        <f t="shared" si="4"/>
        <v>826.4462809917355</v>
      </c>
    </row>
    <row r="109" spans="1:27" ht="38.25">
      <c r="A109" s="3">
        <v>72761</v>
      </c>
      <c r="B109" s="4" t="s">
        <v>315</v>
      </c>
      <c r="C109" s="3">
        <v>226446</v>
      </c>
      <c r="D109" s="4" t="s">
        <v>91</v>
      </c>
      <c r="E109" s="4" t="s">
        <v>324</v>
      </c>
      <c r="F109" s="4" t="s">
        <v>325</v>
      </c>
      <c r="G109" s="5"/>
      <c r="H109" s="4" t="s">
        <v>326</v>
      </c>
      <c r="I109" s="4"/>
      <c r="J109" s="4" t="s">
        <v>166</v>
      </c>
      <c r="K109" s="6">
        <v>10</v>
      </c>
      <c r="L109" s="4">
        <v>815000</v>
      </c>
      <c r="M109" s="4" t="s">
        <v>182</v>
      </c>
      <c r="N109" s="4" t="s">
        <v>316</v>
      </c>
      <c r="O109" s="4" t="s">
        <v>317</v>
      </c>
      <c r="P109" s="4"/>
      <c r="Q109" s="4" t="s">
        <v>35</v>
      </c>
      <c r="R109" s="3">
        <v>235640</v>
      </c>
      <c r="S109" s="4" t="s">
        <v>183</v>
      </c>
      <c r="T109" s="4" t="s">
        <v>184</v>
      </c>
      <c r="U109" s="4">
        <v>549496574</v>
      </c>
      <c r="V109" s="4"/>
      <c r="W109" s="7"/>
      <c r="X109" s="8">
        <f>ROUND($K$109*ROUND($W$109,2),2)</f>
        <v>0</v>
      </c>
      <c r="Z109" s="9">
        <v>23.96694214876033</v>
      </c>
      <c r="AA109" s="9">
        <f t="shared" si="4"/>
        <v>239.6694214876033</v>
      </c>
    </row>
    <row r="110" spans="1:27" ht="38.25">
      <c r="A110" s="3">
        <v>72761</v>
      </c>
      <c r="B110" s="4" t="s">
        <v>315</v>
      </c>
      <c r="C110" s="3">
        <v>226447</v>
      </c>
      <c r="D110" s="4" t="s">
        <v>49</v>
      </c>
      <c r="E110" s="4" t="s">
        <v>185</v>
      </c>
      <c r="F110" s="4" t="s">
        <v>186</v>
      </c>
      <c r="G110" s="5"/>
      <c r="H110" s="4" t="s">
        <v>187</v>
      </c>
      <c r="I110" s="4"/>
      <c r="J110" s="4" t="s">
        <v>188</v>
      </c>
      <c r="K110" s="6">
        <v>80</v>
      </c>
      <c r="L110" s="4">
        <v>815000</v>
      </c>
      <c r="M110" s="4" t="s">
        <v>182</v>
      </c>
      <c r="N110" s="4" t="s">
        <v>316</v>
      </c>
      <c r="O110" s="4" t="s">
        <v>317</v>
      </c>
      <c r="P110" s="4"/>
      <c r="Q110" s="4" t="s">
        <v>35</v>
      </c>
      <c r="R110" s="3">
        <v>235640</v>
      </c>
      <c r="S110" s="4" t="s">
        <v>183</v>
      </c>
      <c r="T110" s="4" t="s">
        <v>184</v>
      </c>
      <c r="U110" s="4">
        <v>549496574</v>
      </c>
      <c r="V110" s="4"/>
      <c r="W110" s="7"/>
      <c r="X110" s="8">
        <f>ROUND($K$110*ROUND($W$110,2),2)</f>
        <v>0</v>
      </c>
      <c r="Z110" s="9">
        <v>14.87603305785124</v>
      </c>
      <c r="AA110" s="9">
        <f t="shared" si="4"/>
        <v>1190.0826446280992</v>
      </c>
    </row>
    <row r="111" spans="1:27" ht="38.25">
      <c r="A111" s="3">
        <v>72761</v>
      </c>
      <c r="B111" s="4" t="s">
        <v>315</v>
      </c>
      <c r="C111" s="3">
        <v>226448</v>
      </c>
      <c r="D111" s="4" t="s">
        <v>49</v>
      </c>
      <c r="E111" s="4" t="s">
        <v>327</v>
      </c>
      <c r="F111" s="4" t="s">
        <v>328</v>
      </c>
      <c r="G111" s="5"/>
      <c r="H111" s="4" t="s">
        <v>329</v>
      </c>
      <c r="I111" s="4"/>
      <c r="J111" s="4" t="s">
        <v>53</v>
      </c>
      <c r="K111" s="6">
        <v>70</v>
      </c>
      <c r="L111" s="4">
        <v>815000</v>
      </c>
      <c r="M111" s="4" t="s">
        <v>182</v>
      </c>
      <c r="N111" s="4" t="s">
        <v>316</v>
      </c>
      <c r="O111" s="4" t="s">
        <v>317</v>
      </c>
      <c r="P111" s="4"/>
      <c r="Q111" s="4" t="s">
        <v>35</v>
      </c>
      <c r="R111" s="3">
        <v>235640</v>
      </c>
      <c r="S111" s="4" t="s">
        <v>183</v>
      </c>
      <c r="T111" s="4" t="s">
        <v>184</v>
      </c>
      <c r="U111" s="4">
        <v>549496574</v>
      </c>
      <c r="V111" s="4"/>
      <c r="W111" s="7"/>
      <c r="X111" s="8">
        <f>ROUND($K$111*ROUND($W$111,2),2)</f>
        <v>0</v>
      </c>
      <c r="Z111" s="9">
        <v>71.90082644628099</v>
      </c>
      <c r="AA111" s="9">
        <f t="shared" si="4"/>
        <v>5033.057851239669</v>
      </c>
    </row>
    <row r="112" spans="1:27" ht="38.25">
      <c r="A112" s="3">
        <v>72761</v>
      </c>
      <c r="B112" s="4" t="s">
        <v>315</v>
      </c>
      <c r="C112" s="3">
        <v>226449</v>
      </c>
      <c r="D112" s="4" t="s">
        <v>49</v>
      </c>
      <c r="E112" s="4" t="s">
        <v>330</v>
      </c>
      <c r="F112" s="4" t="s">
        <v>331</v>
      </c>
      <c r="G112" s="5"/>
      <c r="H112" s="4" t="s">
        <v>332</v>
      </c>
      <c r="I112" s="4"/>
      <c r="J112" s="4" t="s">
        <v>53</v>
      </c>
      <c r="K112" s="6">
        <v>30</v>
      </c>
      <c r="L112" s="4">
        <v>815000</v>
      </c>
      <c r="M112" s="4" t="s">
        <v>182</v>
      </c>
      <c r="N112" s="4" t="s">
        <v>316</v>
      </c>
      <c r="O112" s="4" t="s">
        <v>317</v>
      </c>
      <c r="P112" s="4"/>
      <c r="Q112" s="4" t="s">
        <v>35</v>
      </c>
      <c r="R112" s="3">
        <v>235640</v>
      </c>
      <c r="S112" s="4" t="s">
        <v>183</v>
      </c>
      <c r="T112" s="4" t="s">
        <v>184</v>
      </c>
      <c r="U112" s="4">
        <v>549496574</v>
      </c>
      <c r="V112" s="4"/>
      <c r="W112" s="7"/>
      <c r="X112" s="8">
        <f>ROUND($K$112*ROUND($W$112,2),2)</f>
        <v>0</v>
      </c>
      <c r="Z112" s="9">
        <v>65.2892561983471</v>
      </c>
      <c r="AA112" s="9">
        <f t="shared" si="4"/>
        <v>1958.6776859504132</v>
      </c>
    </row>
    <row r="113" spans="1:27" ht="38.25">
      <c r="A113" s="3">
        <v>72761</v>
      </c>
      <c r="B113" s="4" t="s">
        <v>315</v>
      </c>
      <c r="C113" s="3">
        <v>226450</v>
      </c>
      <c r="D113" s="4" t="s">
        <v>167</v>
      </c>
      <c r="E113" s="4" t="s">
        <v>251</v>
      </c>
      <c r="F113" s="4" t="s">
        <v>252</v>
      </c>
      <c r="G113" s="5"/>
      <c r="H113" s="4" t="s">
        <v>253</v>
      </c>
      <c r="I113" s="4"/>
      <c r="J113" s="4" t="s">
        <v>250</v>
      </c>
      <c r="K113" s="6">
        <v>5</v>
      </c>
      <c r="L113" s="4">
        <v>815000</v>
      </c>
      <c r="M113" s="4" t="s">
        <v>182</v>
      </c>
      <c r="N113" s="4" t="s">
        <v>316</v>
      </c>
      <c r="O113" s="4" t="s">
        <v>317</v>
      </c>
      <c r="P113" s="4"/>
      <c r="Q113" s="4" t="s">
        <v>35</v>
      </c>
      <c r="R113" s="3">
        <v>235640</v>
      </c>
      <c r="S113" s="4" t="s">
        <v>183</v>
      </c>
      <c r="T113" s="4" t="s">
        <v>184</v>
      </c>
      <c r="U113" s="4">
        <v>549496574</v>
      </c>
      <c r="V113" s="4"/>
      <c r="W113" s="7"/>
      <c r="X113" s="8">
        <f>ROUND($K$113*ROUND($W$113,2),2)</f>
        <v>0</v>
      </c>
      <c r="Z113" s="9">
        <v>149.58677685950414</v>
      </c>
      <c r="AA113" s="9">
        <f t="shared" si="4"/>
        <v>747.9338842975208</v>
      </c>
    </row>
    <row r="114" spans="1:27" ht="63.75">
      <c r="A114" s="3">
        <v>72761</v>
      </c>
      <c r="B114" s="4" t="s">
        <v>315</v>
      </c>
      <c r="C114" s="3">
        <v>226451</v>
      </c>
      <c r="D114" s="4" t="s">
        <v>167</v>
      </c>
      <c r="E114" s="4" t="s">
        <v>333</v>
      </c>
      <c r="F114" s="4" t="s">
        <v>169</v>
      </c>
      <c r="G114" s="5"/>
      <c r="H114" s="4" t="s">
        <v>170</v>
      </c>
      <c r="I114" s="4"/>
      <c r="J114" s="4" t="s">
        <v>135</v>
      </c>
      <c r="K114" s="6">
        <v>5</v>
      </c>
      <c r="L114" s="4">
        <v>815000</v>
      </c>
      <c r="M114" s="4" t="s">
        <v>182</v>
      </c>
      <c r="N114" s="4" t="s">
        <v>316</v>
      </c>
      <c r="O114" s="4" t="s">
        <v>317</v>
      </c>
      <c r="P114" s="4"/>
      <c r="Q114" s="4" t="s">
        <v>35</v>
      </c>
      <c r="R114" s="3">
        <v>235640</v>
      </c>
      <c r="S114" s="4" t="s">
        <v>183</v>
      </c>
      <c r="T114" s="4" t="s">
        <v>184</v>
      </c>
      <c r="U114" s="4">
        <v>549496574</v>
      </c>
      <c r="V114" s="4"/>
      <c r="W114" s="7"/>
      <c r="X114" s="8">
        <f>ROUND($K$114*ROUND($W$114,2),2)</f>
        <v>0</v>
      </c>
      <c r="Z114" s="9">
        <v>61.15702479338843</v>
      </c>
      <c r="AA114" s="9">
        <f t="shared" si="4"/>
        <v>305.78512396694214</v>
      </c>
    </row>
    <row r="115" spans="1:27" ht="25.5">
      <c r="A115" s="3">
        <v>72761</v>
      </c>
      <c r="B115" s="4" t="s">
        <v>315</v>
      </c>
      <c r="C115" s="3">
        <v>226452</v>
      </c>
      <c r="D115" s="4" t="s">
        <v>101</v>
      </c>
      <c r="E115" s="4" t="s">
        <v>334</v>
      </c>
      <c r="F115" s="4" t="s">
        <v>335</v>
      </c>
      <c r="G115" s="5"/>
      <c r="H115" s="4" t="s">
        <v>336</v>
      </c>
      <c r="I115" s="4"/>
      <c r="J115" s="4" t="s">
        <v>337</v>
      </c>
      <c r="K115" s="6">
        <v>5</v>
      </c>
      <c r="L115" s="4">
        <v>815000</v>
      </c>
      <c r="M115" s="4" t="s">
        <v>182</v>
      </c>
      <c r="N115" s="4" t="s">
        <v>316</v>
      </c>
      <c r="O115" s="4" t="s">
        <v>317</v>
      </c>
      <c r="P115" s="4"/>
      <c r="Q115" s="4" t="s">
        <v>35</v>
      </c>
      <c r="R115" s="3">
        <v>235640</v>
      </c>
      <c r="S115" s="4" t="s">
        <v>183</v>
      </c>
      <c r="T115" s="4" t="s">
        <v>184</v>
      </c>
      <c r="U115" s="4">
        <v>549496574</v>
      </c>
      <c r="V115" s="4"/>
      <c r="W115" s="7"/>
      <c r="X115" s="8">
        <f>ROUND($K$115*ROUND($W$115,2),2)</f>
        <v>0</v>
      </c>
      <c r="Z115" s="9">
        <v>207.43801652892563</v>
      </c>
      <c r="AA115" s="9">
        <f t="shared" si="4"/>
        <v>1037.190082644628</v>
      </c>
    </row>
    <row r="116" spans="1:27" ht="38.25">
      <c r="A116" s="3">
        <v>72761</v>
      </c>
      <c r="B116" s="4" t="s">
        <v>315</v>
      </c>
      <c r="C116" s="3">
        <v>226453</v>
      </c>
      <c r="D116" s="4" t="s">
        <v>27</v>
      </c>
      <c r="E116" s="4" t="s">
        <v>338</v>
      </c>
      <c r="F116" s="4" t="s">
        <v>339</v>
      </c>
      <c r="G116" s="5"/>
      <c r="H116" s="4" t="s">
        <v>340</v>
      </c>
      <c r="I116" s="4"/>
      <c r="J116" s="4" t="s">
        <v>31</v>
      </c>
      <c r="K116" s="6">
        <v>4</v>
      </c>
      <c r="L116" s="4">
        <v>815000</v>
      </c>
      <c r="M116" s="4" t="s">
        <v>182</v>
      </c>
      <c r="N116" s="4" t="s">
        <v>316</v>
      </c>
      <c r="O116" s="4" t="s">
        <v>317</v>
      </c>
      <c r="P116" s="4"/>
      <c r="Q116" s="4" t="s">
        <v>35</v>
      </c>
      <c r="R116" s="3">
        <v>235640</v>
      </c>
      <c r="S116" s="4" t="s">
        <v>183</v>
      </c>
      <c r="T116" s="4" t="s">
        <v>184</v>
      </c>
      <c r="U116" s="4">
        <v>549496574</v>
      </c>
      <c r="V116" s="4"/>
      <c r="W116" s="7"/>
      <c r="X116" s="8">
        <f>ROUND($K$116*ROUND($W$116,2),2)</f>
        <v>0</v>
      </c>
      <c r="Z116" s="9">
        <v>66.11570247933885</v>
      </c>
      <c r="AA116" s="9">
        <f t="shared" si="4"/>
        <v>264.4628099173554</v>
      </c>
    </row>
    <row r="117" spans="1:27" ht="51">
      <c r="A117" s="3">
        <v>72761</v>
      </c>
      <c r="B117" s="4" t="s">
        <v>315</v>
      </c>
      <c r="C117" s="3">
        <v>226454</v>
      </c>
      <c r="D117" s="4" t="s">
        <v>27</v>
      </c>
      <c r="E117" s="4" t="s">
        <v>257</v>
      </c>
      <c r="F117" s="4" t="s">
        <v>258</v>
      </c>
      <c r="G117" s="5"/>
      <c r="H117" s="4" t="s">
        <v>259</v>
      </c>
      <c r="I117" s="4"/>
      <c r="J117" s="4" t="s">
        <v>31</v>
      </c>
      <c r="K117" s="6">
        <v>4</v>
      </c>
      <c r="L117" s="4">
        <v>815000</v>
      </c>
      <c r="M117" s="4" t="s">
        <v>182</v>
      </c>
      <c r="N117" s="4" t="s">
        <v>316</v>
      </c>
      <c r="O117" s="4" t="s">
        <v>317</v>
      </c>
      <c r="P117" s="4"/>
      <c r="Q117" s="4" t="s">
        <v>35</v>
      </c>
      <c r="R117" s="3">
        <v>235640</v>
      </c>
      <c r="S117" s="4" t="s">
        <v>183</v>
      </c>
      <c r="T117" s="4" t="s">
        <v>184</v>
      </c>
      <c r="U117" s="4">
        <v>549496574</v>
      </c>
      <c r="V117" s="4"/>
      <c r="W117" s="7"/>
      <c r="X117" s="8">
        <f>ROUND($K$117*ROUND($W$117,2),2)</f>
        <v>0</v>
      </c>
      <c r="Z117" s="9">
        <v>137.1900826446281</v>
      </c>
      <c r="AA117" s="9">
        <f t="shared" si="4"/>
        <v>548.7603305785124</v>
      </c>
    </row>
    <row r="118" spans="1:27" ht="38.25">
      <c r="A118" s="3">
        <v>72761</v>
      </c>
      <c r="B118" s="4" t="s">
        <v>315</v>
      </c>
      <c r="C118" s="3">
        <v>226455</v>
      </c>
      <c r="D118" s="4" t="s">
        <v>151</v>
      </c>
      <c r="E118" s="4" t="s">
        <v>260</v>
      </c>
      <c r="F118" s="4" t="s">
        <v>261</v>
      </c>
      <c r="G118" s="5"/>
      <c r="H118" s="4" t="s">
        <v>262</v>
      </c>
      <c r="I118" s="4"/>
      <c r="J118" s="4" t="s">
        <v>192</v>
      </c>
      <c r="K118" s="6">
        <v>20</v>
      </c>
      <c r="L118" s="4">
        <v>815000</v>
      </c>
      <c r="M118" s="4" t="s">
        <v>182</v>
      </c>
      <c r="N118" s="4" t="s">
        <v>316</v>
      </c>
      <c r="O118" s="4" t="s">
        <v>317</v>
      </c>
      <c r="P118" s="4"/>
      <c r="Q118" s="4" t="s">
        <v>35</v>
      </c>
      <c r="R118" s="3">
        <v>235640</v>
      </c>
      <c r="S118" s="4" t="s">
        <v>183</v>
      </c>
      <c r="T118" s="4" t="s">
        <v>184</v>
      </c>
      <c r="U118" s="4">
        <v>549496574</v>
      </c>
      <c r="V118" s="4"/>
      <c r="W118" s="7"/>
      <c r="X118" s="8">
        <f>ROUND($K$118*ROUND($W$118,2),2)</f>
        <v>0</v>
      </c>
      <c r="Z118" s="9">
        <v>220.6611570247934</v>
      </c>
      <c r="AA118" s="9">
        <f t="shared" si="4"/>
        <v>4413.2231404958675</v>
      </c>
    </row>
    <row r="119" spans="1:27" ht="51">
      <c r="A119" s="3">
        <v>72761</v>
      </c>
      <c r="B119" s="4" t="s">
        <v>315</v>
      </c>
      <c r="C119" s="3">
        <v>226456</v>
      </c>
      <c r="D119" s="4" t="s">
        <v>151</v>
      </c>
      <c r="E119" s="4" t="s">
        <v>341</v>
      </c>
      <c r="F119" s="4" t="s">
        <v>342</v>
      </c>
      <c r="G119" s="5"/>
      <c r="H119" s="4" t="s">
        <v>343</v>
      </c>
      <c r="I119" s="4"/>
      <c r="J119" s="4" t="s">
        <v>31</v>
      </c>
      <c r="K119" s="6">
        <v>1</v>
      </c>
      <c r="L119" s="4">
        <v>815000</v>
      </c>
      <c r="M119" s="4" t="s">
        <v>182</v>
      </c>
      <c r="N119" s="4" t="s">
        <v>316</v>
      </c>
      <c r="O119" s="4" t="s">
        <v>317</v>
      </c>
      <c r="P119" s="4"/>
      <c r="Q119" s="4" t="s">
        <v>35</v>
      </c>
      <c r="R119" s="3">
        <v>235640</v>
      </c>
      <c r="S119" s="4" t="s">
        <v>183</v>
      </c>
      <c r="T119" s="4" t="s">
        <v>184</v>
      </c>
      <c r="U119" s="4">
        <v>549496574</v>
      </c>
      <c r="V119" s="4"/>
      <c r="W119" s="7"/>
      <c r="X119" s="8">
        <f>ROUND($K$119*ROUND($W$119,2),2)</f>
        <v>0</v>
      </c>
      <c r="Z119" s="9">
        <v>274.3801652892562</v>
      </c>
      <c r="AA119" s="9">
        <f t="shared" si="4"/>
        <v>274.3801652892562</v>
      </c>
    </row>
    <row r="120" spans="1:27" ht="38.25">
      <c r="A120" s="3">
        <v>72761</v>
      </c>
      <c r="B120" s="4" t="s">
        <v>315</v>
      </c>
      <c r="C120" s="3">
        <v>226457</v>
      </c>
      <c r="D120" s="4" t="s">
        <v>196</v>
      </c>
      <c r="E120" s="4" t="s">
        <v>197</v>
      </c>
      <c r="F120" s="4" t="s">
        <v>198</v>
      </c>
      <c r="G120" s="5"/>
      <c r="H120" s="4" t="s">
        <v>199</v>
      </c>
      <c r="I120" s="4"/>
      <c r="J120" s="4" t="s">
        <v>200</v>
      </c>
      <c r="K120" s="6">
        <v>7</v>
      </c>
      <c r="L120" s="4">
        <v>815000</v>
      </c>
      <c r="M120" s="4" t="s">
        <v>182</v>
      </c>
      <c r="N120" s="4" t="s">
        <v>316</v>
      </c>
      <c r="O120" s="4" t="s">
        <v>317</v>
      </c>
      <c r="P120" s="4"/>
      <c r="Q120" s="4" t="s">
        <v>35</v>
      </c>
      <c r="R120" s="3">
        <v>235640</v>
      </c>
      <c r="S120" s="4" t="s">
        <v>183</v>
      </c>
      <c r="T120" s="4" t="s">
        <v>184</v>
      </c>
      <c r="U120" s="4">
        <v>549496574</v>
      </c>
      <c r="V120" s="4"/>
      <c r="W120" s="7"/>
      <c r="X120" s="8">
        <f>ROUND($K$120*ROUND($W$120,2),2)</f>
        <v>0</v>
      </c>
      <c r="Z120" s="9">
        <v>1039.6694214876034</v>
      </c>
      <c r="AA120" s="9">
        <f t="shared" si="4"/>
        <v>7277.6859504132235</v>
      </c>
    </row>
    <row r="121" spans="1:27" ht="25.5">
      <c r="A121" s="3">
        <v>72761</v>
      </c>
      <c r="B121" s="4" t="s">
        <v>315</v>
      </c>
      <c r="C121" s="3">
        <v>226458</v>
      </c>
      <c r="D121" s="4" t="s">
        <v>146</v>
      </c>
      <c r="E121" s="4" t="s">
        <v>344</v>
      </c>
      <c r="F121" s="4" t="s">
        <v>345</v>
      </c>
      <c r="G121" s="5"/>
      <c r="H121" s="4" t="s">
        <v>346</v>
      </c>
      <c r="I121" s="4"/>
      <c r="J121" s="4" t="s">
        <v>347</v>
      </c>
      <c r="K121" s="6">
        <v>6</v>
      </c>
      <c r="L121" s="4">
        <v>815000</v>
      </c>
      <c r="M121" s="4" t="s">
        <v>182</v>
      </c>
      <c r="N121" s="4" t="s">
        <v>316</v>
      </c>
      <c r="O121" s="4" t="s">
        <v>317</v>
      </c>
      <c r="P121" s="4"/>
      <c r="Q121" s="4" t="s">
        <v>35</v>
      </c>
      <c r="R121" s="3">
        <v>235640</v>
      </c>
      <c r="S121" s="4" t="s">
        <v>183</v>
      </c>
      <c r="T121" s="4" t="s">
        <v>184</v>
      </c>
      <c r="U121" s="4">
        <v>549496574</v>
      </c>
      <c r="V121" s="4"/>
      <c r="W121" s="7"/>
      <c r="X121" s="8">
        <f>ROUND($K$121*ROUND($W$121,2),2)</f>
        <v>0</v>
      </c>
      <c r="Z121" s="9">
        <v>39.66942148760331</v>
      </c>
      <c r="AA121" s="9">
        <f t="shared" si="4"/>
        <v>238.01652892561987</v>
      </c>
    </row>
    <row r="122" spans="1:27" ht="25.5">
      <c r="A122" s="3">
        <v>72761</v>
      </c>
      <c r="B122" s="4" t="s">
        <v>315</v>
      </c>
      <c r="C122" s="3">
        <v>226459</v>
      </c>
      <c r="D122" s="4" t="s">
        <v>146</v>
      </c>
      <c r="E122" s="4" t="s">
        <v>348</v>
      </c>
      <c r="F122" s="4" t="s">
        <v>349</v>
      </c>
      <c r="G122" s="5"/>
      <c r="H122" s="4" t="s">
        <v>350</v>
      </c>
      <c r="I122" s="4"/>
      <c r="J122" s="4" t="s">
        <v>166</v>
      </c>
      <c r="K122" s="6">
        <v>30</v>
      </c>
      <c r="L122" s="4">
        <v>815000</v>
      </c>
      <c r="M122" s="4" t="s">
        <v>182</v>
      </c>
      <c r="N122" s="4" t="s">
        <v>316</v>
      </c>
      <c r="O122" s="4" t="s">
        <v>317</v>
      </c>
      <c r="P122" s="4"/>
      <c r="Q122" s="4" t="s">
        <v>35</v>
      </c>
      <c r="R122" s="3">
        <v>235640</v>
      </c>
      <c r="S122" s="4" t="s">
        <v>183</v>
      </c>
      <c r="T122" s="4" t="s">
        <v>184</v>
      </c>
      <c r="U122" s="4">
        <v>549496574</v>
      </c>
      <c r="V122" s="4"/>
      <c r="W122" s="7"/>
      <c r="X122" s="8">
        <f>ROUND($K$122*ROUND($W$122,2),2)</f>
        <v>0</v>
      </c>
      <c r="Z122" s="9">
        <v>111.5702479338843</v>
      </c>
      <c r="AA122" s="9">
        <f t="shared" si="4"/>
        <v>3347.107438016529</v>
      </c>
    </row>
    <row r="123" spans="1:27" ht="38.25">
      <c r="A123" s="3">
        <v>72761</v>
      </c>
      <c r="B123" s="4" t="s">
        <v>315</v>
      </c>
      <c r="C123" s="3">
        <v>226460</v>
      </c>
      <c r="D123" s="4" t="s">
        <v>68</v>
      </c>
      <c r="E123" s="4" t="s">
        <v>351</v>
      </c>
      <c r="F123" s="4" t="s">
        <v>352</v>
      </c>
      <c r="G123" s="5"/>
      <c r="H123" s="4" t="s">
        <v>353</v>
      </c>
      <c r="I123" s="4"/>
      <c r="J123" s="4" t="s">
        <v>77</v>
      </c>
      <c r="K123" s="6">
        <v>70</v>
      </c>
      <c r="L123" s="4">
        <v>815000</v>
      </c>
      <c r="M123" s="4" t="s">
        <v>182</v>
      </c>
      <c r="N123" s="4" t="s">
        <v>316</v>
      </c>
      <c r="O123" s="4" t="s">
        <v>317</v>
      </c>
      <c r="P123" s="4"/>
      <c r="Q123" s="4" t="s">
        <v>35</v>
      </c>
      <c r="R123" s="3">
        <v>235640</v>
      </c>
      <c r="S123" s="4" t="s">
        <v>183</v>
      </c>
      <c r="T123" s="4" t="s">
        <v>184</v>
      </c>
      <c r="U123" s="4">
        <v>549496574</v>
      </c>
      <c r="V123" s="4"/>
      <c r="W123" s="7"/>
      <c r="X123" s="8">
        <f>ROUND($K$123*ROUND($W$123,2),2)</f>
        <v>0</v>
      </c>
      <c r="Z123" s="9">
        <v>21.487603305785125</v>
      </c>
      <c r="AA123" s="9">
        <f t="shared" si="4"/>
        <v>1504.1322314049587</v>
      </c>
    </row>
    <row r="124" spans="1:27" ht="25.5">
      <c r="A124" s="3">
        <v>72761</v>
      </c>
      <c r="B124" s="4" t="s">
        <v>315</v>
      </c>
      <c r="C124" s="3">
        <v>226461</v>
      </c>
      <c r="D124" s="4" t="s">
        <v>211</v>
      </c>
      <c r="E124" s="4" t="s">
        <v>212</v>
      </c>
      <c r="F124" s="4" t="s">
        <v>213</v>
      </c>
      <c r="G124" s="5"/>
      <c r="H124" s="4" t="s">
        <v>214</v>
      </c>
      <c r="I124" s="4"/>
      <c r="J124" s="4" t="s">
        <v>77</v>
      </c>
      <c r="K124" s="6">
        <v>90</v>
      </c>
      <c r="L124" s="4">
        <v>815000</v>
      </c>
      <c r="M124" s="4" t="s">
        <v>182</v>
      </c>
      <c r="N124" s="4" t="s">
        <v>316</v>
      </c>
      <c r="O124" s="4" t="s">
        <v>317</v>
      </c>
      <c r="P124" s="4"/>
      <c r="Q124" s="4" t="s">
        <v>35</v>
      </c>
      <c r="R124" s="3">
        <v>235640</v>
      </c>
      <c r="S124" s="4" t="s">
        <v>183</v>
      </c>
      <c r="T124" s="4" t="s">
        <v>184</v>
      </c>
      <c r="U124" s="4">
        <v>549496574</v>
      </c>
      <c r="V124" s="4"/>
      <c r="W124" s="7"/>
      <c r="X124" s="8">
        <f>ROUND($K$124*ROUND($W$124,2),2)</f>
        <v>0</v>
      </c>
      <c r="Z124" s="9">
        <v>12.396694214876034</v>
      </c>
      <c r="AA124" s="9">
        <f t="shared" si="4"/>
        <v>1115.702479338843</v>
      </c>
    </row>
    <row r="125" spans="1:27" ht="12.75">
      <c r="A125" s="3">
        <v>72761</v>
      </c>
      <c r="B125" s="4" t="s">
        <v>315</v>
      </c>
      <c r="C125" s="3">
        <v>226462</v>
      </c>
      <c r="D125" s="4" t="s">
        <v>96</v>
      </c>
      <c r="E125" s="4" t="s">
        <v>354</v>
      </c>
      <c r="F125" s="4" t="s">
        <v>355</v>
      </c>
      <c r="G125" s="5"/>
      <c r="H125" s="4" t="s">
        <v>356</v>
      </c>
      <c r="I125" s="4"/>
      <c r="J125" s="4" t="s">
        <v>100</v>
      </c>
      <c r="K125" s="6">
        <v>3</v>
      </c>
      <c r="L125" s="4">
        <v>815000</v>
      </c>
      <c r="M125" s="4" t="s">
        <v>182</v>
      </c>
      <c r="N125" s="4" t="s">
        <v>316</v>
      </c>
      <c r="O125" s="4" t="s">
        <v>317</v>
      </c>
      <c r="P125" s="4"/>
      <c r="Q125" s="4" t="s">
        <v>35</v>
      </c>
      <c r="R125" s="3">
        <v>235640</v>
      </c>
      <c r="S125" s="4" t="s">
        <v>183</v>
      </c>
      <c r="T125" s="4" t="s">
        <v>184</v>
      </c>
      <c r="U125" s="4">
        <v>549496574</v>
      </c>
      <c r="V125" s="4"/>
      <c r="W125" s="7"/>
      <c r="X125" s="8">
        <f>ROUND($K$125*ROUND($W$125,2),2)</f>
        <v>0</v>
      </c>
      <c r="Z125" s="9">
        <v>20.66115702479339</v>
      </c>
      <c r="AA125" s="9">
        <f t="shared" si="4"/>
        <v>61.98347107438017</v>
      </c>
    </row>
    <row r="126" spans="1:27" ht="38.25">
      <c r="A126" s="3">
        <v>72761</v>
      </c>
      <c r="B126" s="4" t="s">
        <v>315</v>
      </c>
      <c r="C126" s="3">
        <v>226463</v>
      </c>
      <c r="D126" s="4" t="s">
        <v>285</v>
      </c>
      <c r="E126" s="4" t="s">
        <v>357</v>
      </c>
      <c r="F126" s="4" t="s">
        <v>358</v>
      </c>
      <c r="G126" s="5"/>
      <c r="H126" s="4" t="s">
        <v>359</v>
      </c>
      <c r="I126" s="4"/>
      <c r="J126" s="4" t="s">
        <v>360</v>
      </c>
      <c r="K126" s="6">
        <v>3</v>
      </c>
      <c r="L126" s="4">
        <v>815000</v>
      </c>
      <c r="M126" s="4" t="s">
        <v>182</v>
      </c>
      <c r="N126" s="4" t="s">
        <v>316</v>
      </c>
      <c r="O126" s="4" t="s">
        <v>317</v>
      </c>
      <c r="P126" s="4"/>
      <c r="Q126" s="4" t="s">
        <v>35</v>
      </c>
      <c r="R126" s="3">
        <v>235640</v>
      </c>
      <c r="S126" s="4" t="s">
        <v>183</v>
      </c>
      <c r="T126" s="4" t="s">
        <v>184</v>
      </c>
      <c r="U126" s="4">
        <v>549496574</v>
      </c>
      <c r="V126" s="4"/>
      <c r="W126" s="7"/>
      <c r="X126" s="8">
        <f>ROUND($K$126*ROUND($W$126,2),2)</f>
        <v>0</v>
      </c>
      <c r="Z126" s="9">
        <v>160.3305785123967</v>
      </c>
      <c r="AA126" s="9">
        <f t="shared" si="4"/>
        <v>480.9917355371901</v>
      </c>
    </row>
    <row r="127" spans="1:27" ht="12.75">
      <c r="A127" s="3">
        <v>72761</v>
      </c>
      <c r="B127" s="4" t="s">
        <v>315</v>
      </c>
      <c r="C127" s="3">
        <v>226464</v>
      </c>
      <c r="D127" s="4" t="s">
        <v>299</v>
      </c>
      <c r="E127" s="4" t="s">
        <v>361</v>
      </c>
      <c r="F127" s="4" t="s">
        <v>362</v>
      </c>
      <c r="G127" s="5"/>
      <c r="H127" s="4" t="s">
        <v>363</v>
      </c>
      <c r="I127" s="4"/>
      <c r="J127" s="4" t="s">
        <v>77</v>
      </c>
      <c r="K127" s="6">
        <v>2</v>
      </c>
      <c r="L127" s="4">
        <v>815000</v>
      </c>
      <c r="M127" s="4" t="s">
        <v>182</v>
      </c>
      <c r="N127" s="4" t="s">
        <v>316</v>
      </c>
      <c r="O127" s="4" t="s">
        <v>317</v>
      </c>
      <c r="P127" s="4"/>
      <c r="Q127" s="4" t="s">
        <v>35</v>
      </c>
      <c r="R127" s="3">
        <v>235640</v>
      </c>
      <c r="S127" s="4" t="s">
        <v>183</v>
      </c>
      <c r="T127" s="4" t="s">
        <v>184</v>
      </c>
      <c r="U127" s="4">
        <v>549496574</v>
      </c>
      <c r="V127" s="4"/>
      <c r="W127" s="7"/>
      <c r="X127" s="8">
        <f>ROUND($K$127*ROUND($W$127,2),2)</f>
        <v>0</v>
      </c>
      <c r="Z127" s="9">
        <v>45.45454545454545</v>
      </c>
      <c r="AA127" s="9">
        <f t="shared" si="4"/>
        <v>90.9090909090909</v>
      </c>
    </row>
    <row r="128" spans="1:27" ht="25.5">
      <c r="A128" s="3">
        <v>72761</v>
      </c>
      <c r="B128" s="4" t="s">
        <v>315</v>
      </c>
      <c r="C128" s="3">
        <v>226465</v>
      </c>
      <c r="D128" s="4" t="s">
        <v>299</v>
      </c>
      <c r="E128" s="4" t="s">
        <v>364</v>
      </c>
      <c r="F128" s="4" t="s">
        <v>365</v>
      </c>
      <c r="G128" s="5"/>
      <c r="H128" s="4" t="s">
        <v>366</v>
      </c>
      <c r="I128" s="4"/>
      <c r="J128" s="4" t="s">
        <v>77</v>
      </c>
      <c r="K128" s="6">
        <v>2</v>
      </c>
      <c r="L128" s="4">
        <v>815000</v>
      </c>
      <c r="M128" s="4" t="s">
        <v>182</v>
      </c>
      <c r="N128" s="4" t="s">
        <v>316</v>
      </c>
      <c r="O128" s="4" t="s">
        <v>317</v>
      </c>
      <c r="P128" s="4"/>
      <c r="Q128" s="4" t="s">
        <v>35</v>
      </c>
      <c r="R128" s="3">
        <v>235640</v>
      </c>
      <c r="S128" s="4" t="s">
        <v>183</v>
      </c>
      <c r="T128" s="4" t="s">
        <v>184</v>
      </c>
      <c r="U128" s="4">
        <v>549496574</v>
      </c>
      <c r="V128" s="4"/>
      <c r="W128" s="7"/>
      <c r="X128" s="8">
        <f>ROUND($K$128*ROUND($W$128,2),2)</f>
        <v>0</v>
      </c>
      <c r="Z128" s="9">
        <v>130.5785123966942</v>
      </c>
      <c r="AA128" s="9">
        <f t="shared" si="4"/>
        <v>261.1570247933884</v>
      </c>
    </row>
    <row r="129" spans="1:27" ht="25.5">
      <c r="A129" s="3">
        <v>72761</v>
      </c>
      <c r="B129" s="4" t="s">
        <v>315</v>
      </c>
      <c r="C129" s="3">
        <v>226466</v>
      </c>
      <c r="D129" s="4" t="s">
        <v>299</v>
      </c>
      <c r="E129" s="4" t="s">
        <v>367</v>
      </c>
      <c r="F129" s="4" t="s">
        <v>368</v>
      </c>
      <c r="G129" s="5"/>
      <c r="H129" s="4" t="s">
        <v>369</v>
      </c>
      <c r="I129" s="4"/>
      <c r="J129" s="4" t="s">
        <v>77</v>
      </c>
      <c r="K129" s="6">
        <v>6</v>
      </c>
      <c r="L129" s="4">
        <v>815000</v>
      </c>
      <c r="M129" s="4" t="s">
        <v>182</v>
      </c>
      <c r="N129" s="4" t="s">
        <v>316</v>
      </c>
      <c r="O129" s="4" t="s">
        <v>317</v>
      </c>
      <c r="P129" s="4"/>
      <c r="Q129" s="4" t="s">
        <v>35</v>
      </c>
      <c r="R129" s="3">
        <v>235640</v>
      </c>
      <c r="S129" s="4" t="s">
        <v>183</v>
      </c>
      <c r="T129" s="4" t="s">
        <v>184</v>
      </c>
      <c r="U129" s="4">
        <v>549496574</v>
      </c>
      <c r="V129" s="4"/>
      <c r="W129" s="7"/>
      <c r="X129" s="8">
        <f>ROUND($K$129*ROUND($W$129,2),2)</f>
        <v>0</v>
      </c>
      <c r="Z129" s="9">
        <v>23.96694214876033</v>
      </c>
      <c r="AA129" s="9">
        <f t="shared" si="4"/>
        <v>143.801652892562</v>
      </c>
    </row>
    <row r="130" spans="1:27" ht="12.75">
      <c r="A130" s="3">
        <v>72761</v>
      </c>
      <c r="B130" s="4" t="s">
        <v>315</v>
      </c>
      <c r="C130" s="3">
        <v>226467</v>
      </c>
      <c r="D130" s="4" t="s">
        <v>78</v>
      </c>
      <c r="E130" s="4" t="s">
        <v>370</v>
      </c>
      <c r="F130" s="4" t="s">
        <v>371</v>
      </c>
      <c r="G130" s="5"/>
      <c r="H130" s="4" t="s">
        <v>372</v>
      </c>
      <c r="I130" s="4"/>
      <c r="J130" s="4" t="s">
        <v>77</v>
      </c>
      <c r="K130" s="6">
        <v>80</v>
      </c>
      <c r="L130" s="4">
        <v>815000</v>
      </c>
      <c r="M130" s="4" t="s">
        <v>182</v>
      </c>
      <c r="N130" s="4" t="s">
        <v>316</v>
      </c>
      <c r="O130" s="4" t="s">
        <v>317</v>
      </c>
      <c r="P130" s="4"/>
      <c r="Q130" s="4" t="s">
        <v>35</v>
      </c>
      <c r="R130" s="3">
        <v>235640</v>
      </c>
      <c r="S130" s="4" t="s">
        <v>183</v>
      </c>
      <c r="T130" s="4" t="s">
        <v>184</v>
      </c>
      <c r="U130" s="4">
        <v>549496574</v>
      </c>
      <c r="V130" s="4"/>
      <c r="W130" s="7"/>
      <c r="X130" s="8">
        <f>ROUND($K$130*ROUND($W$130,2),2)</f>
        <v>0</v>
      </c>
      <c r="Z130" s="9">
        <v>8.264462809917356</v>
      </c>
      <c r="AA130" s="9">
        <f t="shared" si="4"/>
        <v>661.1570247933885</v>
      </c>
    </row>
    <row r="131" spans="1:27" ht="26.25" thickBot="1">
      <c r="A131" s="3">
        <v>72761</v>
      </c>
      <c r="B131" s="4" t="s">
        <v>315</v>
      </c>
      <c r="C131" s="3">
        <v>226468</v>
      </c>
      <c r="D131" s="4" t="s">
        <v>78</v>
      </c>
      <c r="E131" s="4" t="s">
        <v>312</v>
      </c>
      <c r="F131" s="4" t="s">
        <v>313</v>
      </c>
      <c r="G131" s="5"/>
      <c r="H131" s="4" t="s">
        <v>314</v>
      </c>
      <c r="I131" s="4"/>
      <c r="J131" s="4" t="s">
        <v>311</v>
      </c>
      <c r="K131" s="6">
        <v>20</v>
      </c>
      <c r="L131" s="4">
        <v>815000</v>
      </c>
      <c r="M131" s="4" t="s">
        <v>182</v>
      </c>
      <c r="N131" s="4" t="s">
        <v>316</v>
      </c>
      <c r="O131" s="4" t="s">
        <v>317</v>
      </c>
      <c r="P131" s="4"/>
      <c r="Q131" s="4" t="s">
        <v>35</v>
      </c>
      <c r="R131" s="3">
        <v>235640</v>
      </c>
      <c r="S131" s="4" t="s">
        <v>183</v>
      </c>
      <c r="T131" s="4" t="s">
        <v>184</v>
      </c>
      <c r="U131" s="4">
        <v>549496574</v>
      </c>
      <c r="V131" s="4"/>
      <c r="W131" s="7"/>
      <c r="X131" s="8">
        <f>ROUND($K$131*ROUND($W$131,2),2)</f>
        <v>0</v>
      </c>
      <c r="Z131" s="9">
        <v>6.6115702479338845</v>
      </c>
      <c r="AA131" s="9">
        <f t="shared" si="4"/>
        <v>132.2314049586777</v>
      </c>
    </row>
    <row r="132" spans="1:27" ht="13.5" customHeight="1" thickTop="1">
      <c r="A132" s="15" t="s">
        <v>54</v>
      </c>
      <c r="B132" s="15"/>
      <c r="C132" s="15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 t="s">
        <v>55</v>
      </c>
      <c r="X132" s="11">
        <f>SUM($X$102:$X$131)</f>
        <v>0</v>
      </c>
      <c r="Z132" s="11"/>
      <c r="AA132" s="11">
        <f>SUM($AA$102:$AA$131)</f>
        <v>34990.08264462809</v>
      </c>
    </row>
    <row r="133" spans="1:24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7" ht="51">
      <c r="A134" s="3">
        <v>72780</v>
      </c>
      <c r="B134" s="4" t="s">
        <v>373</v>
      </c>
      <c r="C134" s="3">
        <v>226196</v>
      </c>
      <c r="D134" s="4" t="s">
        <v>44</v>
      </c>
      <c r="E134" s="4" t="s">
        <v>374</v>
      </c>
      <c r="F134" s="4" t="s">
        <v>375</v>
      </c>
      <c r="G134" s="5"/>
      <c r="H134" s="4" t="s">
        <v>376</v>
      </c>
      <c r="I134" s="4"/>
      <c r="J134" s="4" t="s">
        <v>166</v>
      </c>
      <c r="K134" s="6">
        <v>50</v>
      </c>
      <c r="L134" s="4">
        <v>815000</v>
      </c>
      <c r="M134" s="4" t="s">
        <v>182</v>
      </c>
      <c r="N134" s="4" t="s">
        <v>377</v>
      </c>
      <c r="O134" s="4" t="s">
        <v>378</v>
      </c>
      <c r="P134" s="4"/>
      <c r="Q134" s="4" t="s">
        <v>35</v>
      </c>
      <c r="R134" s="3">
        <v>235640</v>
      </c>
      <c r="S134" s="4" t="s">
        <v>183</v>
      </c>
      <c r="T134" s="4" t="s">
        <v>184</v>
      </c>
      <c r="U134" s="4">
        <v>549496574</v>
      </c>
      <c r="V134" s="4"/>
      <c r="W134" s="7"/>
      <c r="X134" s="8">
        <f>ROUND($K$134*ROUND($W$134,2),2)</f>
        <v>0</v>
      </c>
      <c r="Z134" s="9">
        <v>9.090909090909092</v>
      </c>
      <c r="AA134" s="9">
        <f aca="true" t="shared" si="5" ref="AA134:AA159">Z134*K134</f>
        <v>454.54545454545456</v>
      </c>
    </row>
    <row r="135" spans="1:27" ht="25.5">
      <c r="A135" s="3">
        <v>72780</v>
      </c>
      <c r="B135" s="4" t="s">
        <v>373</v>
      </c>
      <c r="C135" s="3">
        <v>226735</v>
      </c>
      <c r="D135" s="4" t="s">
        <v>44</v>
      </c>
      <c r="E135" s="4" t="s">
        <v>243</v>
      </c>
      <c r="F135" s="4" t="s">
        <v>244</v>
      </c>
      <c r="G135" s="5"/>
      <c r="H135" s="4" t="s">
        <v>245</v>
      </c>
      <c r="I135" s="4"/>
      <c r="J135" s="4" t="s">
        <v>166</v>
      </c>
      <c r="K135" s="6">
        <v>5</v>
      </c>
      <c r="L135" s="4">
        <v>815000</v>
      </c>
      <c r="M135" s="4" t="s">
        <v>182</v>
      </c>
      <c r="N135" s="4" t="s">
        <v>377</v>
      </c>
      <c r="O135" s="4" t="s">
        <v>378</v>
      </c>
      <c r="P135" s="4"/>
      <c r="Q135" s="4" t="s">
        <v>35</v>
      </c>
      <c r="R135" s="3">
        <v>235640</v>
      </c>
      <c r="S135" s="4" t="s">
        <v>183</v>
      </c>
      <c r="T135" s="4" t="s">
        <v>184</v>
      </c>
      <c r="U135" s="4">
        <v>549496574</v>
      </c>
      <c r="V135" s="4"/>
      <c r="W135" s="7"/>
      <c r="X135" s="8">
        <f>ROUND($K$135*ROUND($W$135,2),2)</f>
        <v>0</v>
      </c>
      <c r="Z135" s="9">
        <v>81.81818181818183</v>
      </c>
      <c r="AA135" s="9">
        <f t="shared" si="5"/>
        <v>409.0909090909091</v>
      </c>
    </row>
    <row r="136" spans="1:27" ht="25.5">
      <c r="A136" s="3">
        <v>72780</v>
      </c>
      <c r="B136" s="4" t="s">
        <v>373</v>
      </c>
      <c r="C136" s="3">
        <v>226736</v>
      </c>
      <c r="D136" s="4" t="s">
        <v>44</v>
      </c>
      <c r="E136" s="4" t="s">
        <v>163</v>
      </c>
      <c r="F136" s="4" t="s">
        <v>164</v>
      </c>
      <c r="G136" s="5"/>
      <c r="H136" s="4" t="s">
        <v>165</v>
      </c>
      <c r="I136" s="4"/>
      <c r="J136" s="4" t="s">
        <v>166</v>
      </c>
      <c r="K136" s="6">
        <v>5</v>
      </c>
      <c r="L136" s="4">
        <v>815000</v>
      </c>
      <c r="M136" s="4" t="s">
        <v>182</v>
      </c>
      <c r="N136" s="4" t="s">
        <v>377</v>
      </c>
      <c r="O136" s="4" t="s">
        <v>378</v>
      </c>
      <c r="P136" s="4"/>
      <c r="Q136" s="4" t="s">
        <v>35</v>
      </c>
      <c r="R136" s="3">
        <v>235640</v>
      </c>
      <c r="S136" s="4" t="s">
        <v>183</v>
      </c>
      <c r="T136" s="4" t="s">
        <v>184</v>
      </c>
      <c r="U136" s="4">
        <v>549496574</v>
      </c>
      <c r="V136" s="4"/>
      <c r="W136" s="7"/>
      <c r="X136" s="8">
        <f>ROUND($K$136*ROUND($W$136,2),2)</f>
        <v>0</v>
      </c>
      <c r="Z136" s="9">
        <v>81.81818181818183</v>
      </c>
      <c r="AA136" s="9">
        <f t="shared" si="5"/>
        <v>409.0909090909091</v>
      </c>
    </row>
    <row r="137" spans="1:27" ht="25.5">
      <c r="A137" s="3">
        <v>72780</v>
      </c>
      <c r="B137" s="4" t="s">
        <v>373</v>
      </c>
      <c r="C137" s="3">
        <v>226738</v>
      </c>
      <c r="D137" s="4" t="s">
        <v>91</v>
      </c>
      <c r="E137" s="4" t="s">
        <v>379</v>
      </c>
      <c r="F137" s="4" t="s">
        <v>380</v>
      </c>
      <c r="G137" s="5"/>
      <c r="H137" s="4" t="s">
        <v>381</v>
      </c>
      <c r="I137" s="4"/>
      <c r="J137" s="4" t="s">
        <v>382</v>
      </c>
      <c r="K137" s="6">
        <v>30</v>
      </c>
      <c r="L137" s="4">
        <v>815000</v>
      </c>
      <c r="M137" s="4" t="s">
        <v>182</v>
      </c>
      <c r="N137" s="4" t="s">
        <v>377</v>
      </c>
      <c r="O137" s="4" t="s">
        <v>378</v>
      </c>
      <c r="P137" s="4"/>
      <c r="Q137" s="4" t="s">
        <v>35</v>
      </c>
      <c r="R137" s="3">
        <v>235640</v>
      </c>
      <c r="S137" s="4" t="s">
        <v>183</v>
      </c>
      <c r="T137" s="4" t="s">
        <v>184</v>
      </c>
      <c r="U137" s="4">
        <v>549496574</v>
      </c>
      <c r="V137" s="4"/>
      <c r="W137" s="7"/>
      <c r="X137" s="8">
        <f>ROUND($K$137*ROUND($W$137,2),2)</f>
        <v>0</v>
      </c>
      <c r="Z137" s="9">
        <v>41.32231404958678</v>
      </c>
      <c r="AA137" s="9">
        <f t="shared" si="5"/>
        <v>1239.6694214876034</v>
      </c>
    </row>
    <row r="138" spans="1:27" ht="38.25">
      <c r="A138" s="3">
        <v>72780</v>
      </c>
      <c r="B138" s="4" t="s">
        <v>373</v>
      </c>
      <c r="C138" s="3">
        <v>226739</v>
      </c>
      <c r="D138" s="4" t="s">
        <v>49</v>
      </c>
      <c r="E138" s="4" t="s">
        <v>185</v>
      </c>
      <c r="F138" s="4" t="s">
        <v>186</v>
      </c>
      <c r="G138" s="5"/>
      <c r="H138" s="4" t="s">
        <v>187</v>
      </c>
      <c r="I138" s="4"/>
      <c r="J138" s="4" t="s">
        <v>188</v>
      </c>
      <c r="K138" s="6">
        <v>20</v>
      </c>
      <c r="L138" s="4">
        <v>815000</v>
      </c>
      <c r="M138" s="4" t="s">
        <v>182</v>
      </c>
      <c r="N138" s="4" t="s">
        <v>377</v>
      </c>
      <c r="O138" s="4" t="s">
        <v>378</v>
      </c>
      <c r="P138" s="4"/>
      <c r="Q138" s="4" t="s">
        <v>35</v>
      </c>
      <c r="R138" s="3">
        <v>235640</v>
      </c>
      <c r="S138" s="4" t="s">
        <v>183</v>
      </c>
      <c r="T138" s="4" t="s">
        <v>184</v>
      </c>
      <c r="U138" s="4">
        <v>549496574</v>
      </c>
      <c r="V138" s="4"/>
      <c r="W138" s="7"/>
      <c r="X138" s="8">
        <f>ROUND($K$138*ROUND($W$138,2),2)</f>
        <v>0</v>
      </c>
      <c r="Z138" s="9">
        <v>14.87603305785124</v>
      </c>
      <c r="AA138" s="9">
        <f t="shared" si="5"/>
        <v>297.5206611570248</v>
      </c>
    </row>
    <row r="139" spans="1:27" ht="38.25">
      <c r="A139" s="3">
        <v>72780</v>
      </c>
      <c r="B139" s="4" t="s">
        <v>373</v>
      </c>
      <c r="C139" s="3">
        <v>226740</v>
      </c>
      <c r="D139" s="4" t="s">
        <v>49</v>
      </c>
      <c r="E139" s="4" t="s">
        <v>50</v>
      </c>
      <c r="F139" s="4" t="s">
        <v>51</v>
      </c>
      <c r="G139" s="5"/>
      <c r="H139" s="4" t="s">
        <v>52</v>
      </c>
      <c r="I139" s="4"/>
      <c r="J139" s="4" t="s">
        <v>53</v>
      </c>
      <c r="K139" s="6">
        <v>50</v>
      </c>
      <c r="L139" s="4">
        <v>815000</v>
      </c>
      <c r="M139" s="4" t="s">
        <v>182</v>
      </c>
      <c r="N139" s="4" t="s">
        <v>377</v>
      </c>
      <c r="O139" s="4" t="s">
        <v>378</v>
      </c>
      <c r="P139" s="4"/>
      <c r="Q139" s="4" t="s">
        <v>35</v>
      </c>
      <c r="R139" s="3">
        <v>235640</v>
      </c>
      <c r="S139" s="4" t="s">
        <v>183</v>
      </c>
      <c r="T139" s="4" t="s">
        <v>184</v>
      </c>
      <c r="U139" s="4">
        <v>549496574</v>
      </c>
      <c r="V139" s="4"/>
      <c r="W139" s="7"/>
      <c r="X139" s="8">
        <f>ROUND($K$139*ROUND($W$139,2),2)</f>
        <v>0</v>
      </c>
      <c r="Z139" s="9">
        <v>50.413223140495866</v>
      </c>
      <c r="AA139" s="9">
        <f t="shared" si="5"/>
        <v>2520.6611570247933</v>
      </c>
    </row>
    <row r="140" spans="1:27" ht="76.5">
      <c r="A140" s="3">
        <v>72780</v>
      </c>
      <c r="B140" s="4" t="s">
        <v>373</v>
      </c>
      <c r="C140" s="3">
        <v>226741</v>
      </c>
      <c r="D140" s="4" t="s">
        <v>167</v>
      </c>
      <c r="E140" s="4" t="s">
        <v>383</v>
      </c>
      <c r="F140" s="4" t="s">
        <v>384</v>
      </c>
      <c r="G140" s="5"/>
      <c r="H140" s="4" t="s">
        <v>385</v>
      </c>
      <c r="I140" s="4"/>
      <c r="J140" s="4" t="s">
        <v>386</v>
      </c>
      <c r="K140" s="6">
        <v>5</v>
      </c>
      <c r="L140" s="4">
        <v>815000</v>
      </c>
      <c r="M140" s="4" t="s">
        <v>182</v>
      </c>
      <c r="N140" s="4" t="s">
        <v>377</v>
      </c>
      <c r="O140" s="4" t="s">
        <v>378</v>
      </c>
      <c r="P140" s="4"/>
      <c r="Q140" s="4" t="s">
        <v>35</v>
      </c>
      <c r="R140" s="3">
        <v>235640</v>
      </c>
      <c r="S140" s="4" t="s">
        <v>183</v>
      </c>
      <c r="T140" s="4" t="s">
        <v>184</v>
      </c>
      <c r="U140" s="4">
        <v>549496574</v>
      </c>
      <c r="V140" s="4"/>
      <c r="W140" s="7"/>
      <c r="X140" s="8">
        <f>ROUND($K$140*ROUND($W$140,2),2)</f>
        <v>0</v>
      </c>
      <c r="Z140" s="9">
        <v>71.90082644628099</v>
      </c>
      <c r="AA140" s="9">
        <f t="shared" si="5"/>
        <v>359.5041322314049</v>
      </c>
    </row>
    <row r="141" spans="1:27" ht="25.5">
      <c r="A141" s="3">
        <v>72780</v>
      </c>
      <c r="B141" s="4" t="s">
        <v>373</v>
      </c>
      <c r="C141" s="3">
        <v>226742</v>
      </c>
      <c r="D141" s="4" t="s">
        <v>101</v>
      </c>
      <c r="E141" s="4" t="s">
        <v>334</v>
      </c>
      <c r="F141" s="4" t="s">
        <v>335</v>
      </c>
      <c r="G141" s="5"/>
      <c r="H141" s="4" t="s">
        <v>336</v>
      </c>
      <c r="I141" s="4"/>
      <c r="J141" s="4" t="s">
        <v>337</v>
      </c>
      <c r="K141" s="6">
        <v>25</v>
      </c>
      <c r="L141" s="4">
        <v>815000</v>
      </c>
      <c r="M141" s="4" t="s">
        <v>182</v>
      </c>
      <c r="N141" s="4" t="s">
        <v>377</v>
      </c>
      <c r="O141" s="4" t="s">
        <v>378</v>
      </c>
      <c r="P141" s="4"/>
      <c r="Q141" s="4" t="s">
        <v>35</v>
      </c>
      <c r="R141" s="3">
        <v>235640</v>
      </c>
      <c r="S141" s="4" t="s">
        <v>183</v>
      </c>
      <c r="T141" s="4" t="s">
        <v>184</v>
      </c>
      <c r="U141" s="4">
        <v>549496574</v>
      </c>
      <c r="V141" s="4"/>
      <c r="W141" s="7"/>
      <c r="X141" s="8">
        <f>ROUND($K$141*ROUND($W$141,2),2)</f>
        <v>0</v>
      </c>
      <c r="Z141" s="9">
        <v>207.43801652892563</v>
      </c>
      <c r="AA141" s="9">
        <f t="shared" si="5"/>
        <v>5185.9504132231405</v>
      </c>
    </row>
    <row r="142" spans="1:27" ht="25.5">
      <c r="A142" s="3">
        <v>72780</v>
      </c>
      <c r="B142" s="4" t="s">
        <v>373</v>
      </c>
      <c r="C142" s="3">
        <v>226743</v>
      </c>
      <c r="D142" s="4" t="s">
        <v>101</v>
      </c>
      <c r="E142" s="4" t="s">
        <v>136</v>
      </c>
      <c r="F142" s="4" t="s">
        <v>137</v>
      </c>
      <c r="G142" s="5"/>
      <c r="H142" s="4" t="s">
        <v>138</v>
      </c>
      <c r="I142" s="4"/>
      <c r="J142" s="4" t="s">
        <v>135</v>
      </c>
      <c r="K142" s="6">
        <v>5</v>
      </c>
      <c r="L142" s="4">
        <v>815000</v>
      </c>
      <c r="M142" s="4" t="s">
        <v>182</v>
      </c>
      <c r="N142" s="4" t="s">
        <v>377</v>
      </c>
      <c r="O142" s="4" t="s">
        <v>378</v>
      </c>
      <c r="P142" s="4"/>
      <c r="Q142" s="4" t="s">
        <v>35</v>
      </c>
      <c r="R142" s="3">
        <v>235640</v>
      </c>
      <c r="S142" s="4" t="s">
        <v>183</v>
      </c>
      <c r="T142" s="4" t="s">
        <v>184</v>
      </c>
      <c r="U142" s="4">
        <v>549496574</v>
      </c>
      <c r="V142" s="4"/>
      <c r="W142" s="7"/>
      <c r="X142" s="8">
        <f>ROUND($K$142*ROUND($W$142,2),2)</f>
        <v>0</v>
      </c>
      <c r="Z142" s="9">
        <v>52.892561983471076</v>
      </c>
      <c r="AA142" s="9">
        <f t="shared" si="5"/>
        <v>264.4628099173554</v>
      </c>
    </row>
    <row r="143" spans="1:27" ht="51">
      <c r="A143" s="3">
        <v>72780</v>
      </c>
      <c r="B143" s="4" t="s">
        <v>373</v>
      </c>
      <c r="C143" s="3">
        <v>226744</v>
      </c>
      <c r="D143" s="4" t="s">
        <v>27</v>
      </c>
      <c r="E143" s="4" t="s">
        <v>257</v>
      </c>
      <c r="F143" s="4" t="s">
        <v>258</v>
      </c>
      <c r="G143" s="5"/>
      <c r="H143" s="4" t="s">
        <v>259</v>
      </c>
      <c r="I143" s="4"/>
      <c r="J143" s="4" t="s">
        <v>31</v>
      </c>
      <c r="K143" s="6">
        <v>60</v>
      </c>
      <c r="L143" s="4">
        <v>815000</v>
      </c>
      <c r="M143" s="4" t="s">
        <v>182</v>
      </c>
      <c r="N143" s="4" t="s">
        <v>377</v>
      </c>
      <c r="O143" s="4" t="s">
        <v>378</v>
      </c>
      <c r="P143" s="4"/>
      <c r="Q143" s="4" t="s">
        <v>35</v>
      </c>
      <c r="R143" s="3">
        <v>235640</v>
      </c>
      <c r="S143" s="4" t="s">
        <v>183</v>
      </c>
      <c r="T143" s="4" t="s">
        <v>184</v>
      </c>
      <c r="U143" s="4">
        <v>549496574</v>
      </c>
      <c r="V143" s="4"/>
      <c r="W143" s="7"/>
      <c r="X143" s="8">
        <f>ROUND($K$143*ROUND($W$143,2),2)</f>
        <v>0</v>
      </c>
      <c r="Z143" s="9">
        <v>137.1900826446281</v>
      </c>
      <c r="AA143" s="9">
        <f t="shared" si="5"/>
        <v>8231.404958677685</v>
      </c>
    </row>
    <row r="144" spans="1:27" ht="38.25">
      <c r="A144" s="3">
        <v>72780</v>
      </c>
      <c r="B144" s="4" t="s">
        <v>373</v>
      </c>
      <c r="C144" s="3">
        <v>226745</v>
      </c>
      <c r="D144" s="4" t="s">
        <v>151</v>
      </c>
      <c r="E144" s="4" t="s">
        <v>189</v>
      </c>
      <c r="F144" s="4" t="s">
        <v>190</v>
      </c>
      <c r="G144" s="5"/>
      <c r="H144" s="4" t="s">
        <v>191</v>
      </c>
      <c r="I144" s="4"/>
      <c r="J144" s="4" t="s">
        <v>192</v>
      </c>
      <c r="K144" s="6">
        <v>10</v>
      </c>
      <c r="L144" s="4">
        <v>815000</v>
      </c>
      <c r="M144" s="4" t="s">
        <v>182</v>
      </c>
      <c r="N144" s="4" t="s">
        <v>377</v>
      </c>
      <c r="O144" s="4" t="s">
        <v>378</v>
      </c>
      <c r="P144" s="4"/>
      <c r="Q144" s="4" t="s">
        <v>35</v>
      </c>
      <c r="R144" s="3">
        <v>235640</v>
      </c>
      <c r="S144" s="4" t="s">
        <v>183</v>
      </c>
      <c r="T144" s="4" t="s">
        <v>184</v>
      </c>
      <c r="U144" s="4">
        <v>549496574</v>
      </c>
      <c r="V144" s="4"/>
      <c r="W144" s="7"/>
      <c r="X144" s="8">
        <f>ROUND($K$144*ROUND($W$144,2),2)</f>
        <v>0</v>
      </c>
      <c r="Z144" s="9">
        <v>214.0495867768595</v>
      </c>
      <c r="AA144" s="9">
        <f t="shared" si="5"/>
        <v>2140.495867768595</v>
      </c>
    </row>
    <row r="145" spans="1:27" ht="38.25">
      <c r="A145" s="3">
        <v>72780</v>
      </c>
      <c r="B145" s="4" t="s">
        <v>373</v>
      </c>
      <c r="C145" s="3">
        <v>226746</v>
      </c>
      <c r="D145" s="4" t="s">
        <v>196</v>
      </c>
      <c r="E145" s="4" t="s">
        <v>197</v>
      </c>
      <c r="F145" s="4" t="s">
        <v>198</v>
      </c>
      <c r="G145" s="5"/>
      <c r="H145" s="4" t="s">
        <v>199</v>
      </c>
      <c r="I145" s="4"/>
      <c r="J145" s="4" t="s">
        <v>200</v>
      </c>
      <c r="K145" s="6">
        <v>5</v>
      </c>
      <c r="L145" s="4">
        <v>815000</v>
      </c>
      <c r="M145" s="4" t="s">
        <v>182</v>
      </c>
      <c r="N145" s="4" t="s">
        <v>377</v>
      </c>
      <c r="O145" s="4" t="s">
        <v>378</v>
      </c>
      <c r="P145" s="4"/>
      <c r="Q145" s="4" t="s">
        <v>35</v>
      </c>
      <c r="R145" s="3">
        <v>235640</v>
      </c>
      <c r="S145" s="4" t="s">
        <v>183</v>
      </c>
      <c r="T145" s="4" t="s">
        <v>184</v>
      </c>
      <c r="U145" s="4">
        <v>549496574</v>
      </c>
      <c r="V145" s="4"/>
      <c r="W145" s="7"/>
      <c r="X145" s="8">
        <f>ROUND($K$145*ROUND($W$145,2),2)</f>
        <v>0</v>
      </c>
      <c r="Z145" s="9">
        <v>1039.6694214876034</v>
      </c>
      <c r="AA145" s="9">
        <f t="shared" si="5"/>
        <v>5198.347107438017</v>
      </c>
    </row>
    <row r="146" spans="1:27" ht="12.75">
      <c r="A146" s="3">
        <v>72780</v>
      </c>
      <c r="B146" s="4" t="s">
        <v>373</v>
      </c>
      <c r="C146" s="3">
        <v>226747</v>
      </c>
      <c r="D146" s="4" t="s">
        <v>196</v>
      </c>
      <c r="E146" s="4" t="s">
        <v>263</v>
      </c>
      <c r="F146" s="4" t="s">
        <v>264</v>
      </c>
      <c r="G146" s="5"/>
      <c r="H146" s="4" t="s">
        <v>265</v>
      </c>
      <c r="I146" s="4"/>
      <c r="J146" s="4" t="s">
        <v>166</v>
      </c>
      <c r="K146" s="6">
        <v>32</v>
      </c>
      <c r="L146" s="4">
        <v>815000</v>
      </c>
      <c r="M146" s="4" t="s">
        <v>182</v>
      </c>
      <c r="N146" s="4" t="s">
        <v>377</v>
      </c>
      <c r="O146" s="4" t="s">
        <v>378</v>
      </c>
      <c r="P146" s="4"/>
      <c r="Q146" s="4" t="s">
        <v>35</v>
      </c>
      <c r="R146" s="3">
        <v>235640</v>
      </c>
      <c r="S146" s="4" t="s">
        <v>183</v>
      </c>
      <c r="T146" s="4" t="s">
        <v>184</v>
      </c>
      <c r="U146" s="4">
        <v>549496574</v>
      </c>
      <c r="V146" s="4"/>
      <c r="W146" s="7"/>
      <c r="X146" s="8">
        <f>ROUND($K$146*ROUND($W$146,2),2)</f>
        <v>0</v>
      </c>
      <c r="Z146" s="9">
        <v>13.223140495867769</v>
      </c>
      <c r="AA146" s="9">
        <f t="shared" si="5"/>
        <v>423.1404958677686</v>
      </c>
    </row>
    <row r="147" spans="1:27" ht="12.75">
      <c r="A147" s="3">
        <v>72780</v>
      </c>
      <c r="B147" s="4" t="s">
        <v>373</v>
      </c>
      <c r="C147" s="3">
        <v>226748</v>
      </c>
      <c r="D147" s="4" t="s">
        <v>196</v>
      </c>
      <c r="E147" s="4" t="s">
        <v>318</v>
      </c>
      <c r="F147" s="4" t="s">
        <v>319</v>
      </c>
      <c r="G147" s="5"/>
      <c r="H147" s="4" t="s">
        <v>320</v>
      </c>
      <c r="I147" s="4"/>
      <c r="J147" s="4" t="s">
        <v>166</v>
      </c>
      <c r="K147" s="6">
        <v>30</v>
      </c>
      <c r="L147" s="4">
        <v>815000</v>
      </c>
      <c r="M147" s="4" t="s">
        <v>182</v>
      </c>
      <c r="N147" s="4" t="s">
        <v>377</v>
      </c>
      <c r="O147" s="4" t="s">
        <v>378</v>
      </c>
      <c r="P147" s="4"/>
      <c r="Q147" s="4" t="s">
        <v>35</v>
      </c>
      <c r="R147" s="3">
        <v>235640</v>
      </c>
      <c r="S147" s="4" t="s">
        <v>183</v>
      </c>
      <c r="T147" s="4" t="s">
        <v>184</v>
      </c>
      <c r="U147" s="4">
        <v>549496574</v>
      </c>
      <c r="V147" s="4"/>
      <c r="W147" s="7"/>
      <c r="X147" s="8">
        <f>ROUND($K$147*ROUND($W$147,2),2)</f>
        <v>0</v>
      </c>
      <c r="Z147" s="9">
        <v>23.140495867768596</v>
      </c>
      <c r="AA147" s="9">
        <f t="shared" si="5"/>
        <v>694.2148760330579</v>
      </c>
    </row>
    <row r="148" spans="1:27" ht="12.75">
      <c r="A148" s="3">
        <v>72780</v>
      </c>
      <c r="B148" s="4" t="s">
        <v>373</v>
      </c>
      <c r="C148" s="3">
        <v>226749</v>
      </c>
      <c r="D148" s="4" t="s">
        <v>196</v>
      </c>
      <c r="E148" s="4" t="s">
        <v>266</v>
      </c>
      <c r="F148" s="4" t="s">
        <v>267</v>
      </c>
      <c r="G148" s="5"/>
      <c r="H148" s="4" t="s">
        <v>268</v>
      </c>
      <c r="I148" s="4"/>
      <c r="J148" s="4" t="s">
        <v>95</v>
      </c>
      <c r="K148" s="6">
        <v>60</v>
      </c>
      <c r="L148" s="4">
        <v>815000</v>
      </c>
      <c r="M148" s="4" t="s">
        <v>182</v>
      </c>
      <c r="N148" s="4" t="s">
        <v>377</v>
      </c>
      <c r="O148" s="4" t="s">
        <v>378</v>
      </c>
      <c r="P148" s="4"/>
      <c r="Q148" s="4" t="s">
        <v>35</v>
      </c>
      <c r="R148" s="3">
        <v>235640</v>
      </c>
      <c r="S148" s="4" t="s">
        <v>183</v>
      </c>
      <c r="T148" s="4" t="s">
        <v>184</v>
      </c>
      <c r="U148" s="4">
        <v>549496574</v>
      </c>
      <c r="V148" s="4"/>
      <c r="W148" s="7"/>
      <c r="X148" s="8">
        <f>ROUND($K$148*ROUND($W$148,2),2)</f>
        <v>0</v>
      </c>
      <c r="Z148" s="9">
        <v>21.487603305785125</v>
      </c>
      <c r="AA148" s="9">
        <f t="shared" si="5"/>
        <v>1289.2561983471076</v>
      </c>
    </row>
    <row r="149" spans="1:27" ht="12.75">
      <c r="A149" s="3">
        <v>72780</v>
      </c>
      <c r="B149" s="4" t="s">
        <v>373</v>
      </c>
      <c r="C149" s="3">
        <v>226750</v>
      </c>
      <c r="D149" s="4" t="s">
        <v>146</v>
      </c>
      <c r="E149" s="4" t="s">
        <v>219</v>
      </c>
      <c r="F149" s="4" t="s">
        <v>220</v>
      </c>
      <c r="G149" s="5"/>
      <c r="H149" s="4" t="s">
        <v>221</v>
      </c>
      <c r="I149" s="4"/>
      <c r="J149" s="4" t="s">
        <v>166</v>
      </c>
      <c r="K149" s="6">
        <v>20</v>
      </c>
      <c r="L149" s="4">
        <v>815000</v>
      </c>
      <c r="M149" s="4" t="s">
        <v>182</v>
      </c>
      <c r="N149" s="4" t="s">
        <v>377</v>
      </c>
      <c r="O149" s="4" t="s">
        <v>378</v>
      </c>
      <c r="P149" s="4"/>
      <c r="Q149" s="4" t="s">
        <v>35</v>
      </c>
      <c r="R149" s="3">
        <v>235640</v>
      </c>
      <c r="S149" s="4" t="s">
        <v>183</v>
      </c>
      <c r="T149" s="4" t="s">
        <v>184</v>
      </c>
      <c r="U149" s="4">
        <v>549496574</v>
      </c>
      <c r="V149" s="4"/>
      <c r="W149" s="7"/>
      <c r="X149" s="8">
        <f>ROUND($K$149*ROUND($W$149,2),2)</f>
        <v>0</v>
      </c>
      <c r="Z149" s="9">
        <v>13.223140495867769</v>
      </c>
      <c r="AA149" s="9">
        <f t="shared" si="5"/>
        <v>264.4628099173554</v>
      </c>
    </row>
    <row r="150" spans="1:27" ht="12.75">
      <c r="A150" s="3">
        <v>72780</v>
      </c>
      <c r="B150" s="4" t="s">
        <v>373</v>
      </c>
      <c r="C150" s="3">
        <v>226751</v>
      </c>
      <c r="D150" s="4" t="s">
        <v>146</v>
      </c>
      <c r="E150" s="4" t="s">
        <v>201</v>
      </c>
      <c r="F150" s="4" t="s">
        <v>202</v>
      </c>
      <c r="G150" s="5"/>
      <c r="H150" s="4" t="s">
        <v>203</v>
      </c>
      <c r="I150" s="4"/>
      <c r="J150" s="4" t="s">
        <v>150</v>
      </c>
      <c r="K150" s="6">
        <v>4</v>
      </c>
      <c r="L150" s="4">
        <v>815000</v>
      </c>
      <c r="M150" s="4" t="s">
        <v>182</v>
      </c>
      <c r="N150" s="4" t="s">
        <v>377</v>
      </c>
      <c r="O150" s="4" t="s">
        <v>378</v>
      </c>
      <c r="P150" s="4"/>
      <c r="Q150" s="4" t="s">
        <v>35</v>
      </c>
      <c r="R150" s="3">
        <v>235640</v>
      </c>
      <c r="S150" s="4" t="s">
        <v>183</v>
      </c>
      <c r="T150" s="4" t="s">
        <v>184</v>
      </c>
      <c r="U150" s="4">
        <v>549496574</v>
      </c>
      <c r="V150" s="4"/>
      <c r="W150" s="7"/>
      <c r="X150" s="8">
        <f>ROUND($K$150*ROUND($W$150,2),2)</f>
        <v>0</v>
      </c>
      <c r="Z150" s="9">
        <v>95.0413223140496</v>
      </c>
      <c r="AA150" s="9">
        <f t="shared" si="5"/>
        <v>380.1652892561984</v>
      </c>
    </row>
    <row r="151" spans="1:27" ht="12.75">
      <c r="A151" s="3">
        <v>72780</v>
      </c>
      <c r="B151" s="4" t="s">
        <v>373</v>
      </c>
      <c r="C151" s="3">
        <v>226752</v>
      </c>
      <c r="D151" s="4" t="s">
        <v>146</v>
      </c>
      <c r="E151" s="4" t="s">
        <v>387</v>
      </c>
      <c r="F151" s="4" t="s">
        <v>388</v>
      </c>
      <c r="G151" s="5"/>
      <c r="H151" s="4" t="s">
        <v>389</v>
      </c>
      <c r="I151" s="4"/>
      <c r="J151" s="4" t="s">
        <v>150</v>
      </c>
      <c r="K151" s="6">
        <v>4</v>
      </c>
      <c r="L151" s="4">
        <v>815000</v>
      </c>
      <c r="M151" s="4" t="s">
        <v>182</v>
      </c>
      <c r="N151" s="4" t="s">
        <v>377</v>
      </c>
      <c r="O151" s="4" t="s">
        <v>378</v>
      </c>
      <c r="P151" s="4"/>
      <c r="Q151" s="4" t="s">
        <v>35</v>
      </c>
      <c r="R151" s="3">
        <v>235640</v>
      </c>
      <c r="S151" s="4" t="s">
        <v>183</v>
      </c>
      <c r="T151" s="4" t="s">
        <v>184</v>
      </c>
      <c r="U151" s="4">
        <v>549496574</v>
      </c>
      <c r="V151" s="4"/>
      <c r="W151" s="7"/>
      <c r="X151" s="8">
        <f>ROUND($K$151*ROUND($W$151,2),2)</f>
        <v>0</v>
      </c>
      <c r="Z151" s="9">
        <v>189.25619834710744</v>
      </c>
      <c r="AA151" s="9">
        <f t="shared" si="5"/>
        <v>757.0247933884298</v>
      </c>
    </row>
    <row r="152" spans="1:27" ht="12.75">
      <c r="A152" s="3">
        <v>72780</v>
      </c>
      <c r="B152" s="4" t="s">
        <v>373</v>
      </c>
      <c r="C152" s="3">
        <v>226753</v>
      </c>
      <c r="D152" s="4" t="s">
        <v>146</v>
      </c>
      <c r="E152" s="4" t="s">
        <v>204</v>
      </c>
      <c r="F152" s="4" t="s">
        <v>205</v>
      </c>
      <c r="G152" s="5"/>
      <c r="H152" s="4" t="s">
        <v>206</v>
      </c>
      <c r="I152" s="4"/>
      <c r="J152" s="4" t="s">
        <v>150</v>
      </c>
      <c r="K152" s="6">
        <v>20</v>
      </c>
      <c r="L152" s="4">
        <v>815000</v>
      </c>
      <c r="M152" s="4" t="s">
        <v>182</v>
      </c>
      <c r="N152" s="4" t="s">
        <v>377</v>
      </c>
      <c r="O152" s="4" t="s">
        <v>378</v>
      </c>
      <c r="P152" s="4"/>
      <c r="Q152" s="4" t="s">
        <v>35</v>
      </c>
      <c r="R152" s="3">
        <v>235640</v>
      </c>
      <c r="S152" s="4" t="s">
        <v>183</v>
      </c>
      <c r="T152" s="4" t="s">
        <v>184</v>
      </c>
      <c r="U152" s="4">
        <v>549496574</v>
      </c>
      <c r="V152" s="4"/>
      <c r="W152" s="7"/>
      <c r="X152" s="8">
        <f>ROUND($K$152*ROUND($W$152,2),2)</f>
        <v>0</v>
      </c>
      <c r="Z152" s="9">
        <v>16.528925619834713</v>
      </c>
      <c r="AA152" s="9">
        <f t="shared" si="5"/>
        <v>330.57851239669424</v>
      </c>
    </row>
    <row r="153" spans="1:27" ht="25.5">
      <c r="A153" s="3">
        <v>72780</v>
      </c>
      <c r="B153" s="4" t="s">
        <v>373</v>
      </c>
      <c r="C153" s="3">
        <v>226754</v>
      </c>
      <c r="D153" s="4" t="s">
        <v>390</v>
      </c>
      <c r="E153" s="4" t="s">
        <v>391</v>
      </c>
      <c r="F153" s="4" t="s">
        <v>392</v>
      </c>
      <c r="G153" s="5"/>
      <c r="H153" s="4" t="s">
        <v>393</v>
      </c>
      <c r="I153" s="4"/>
      <c r="J153" s="4" t="s">
        <v>77</v>
      </c>
      <c r="K153" s="6">
        <v>40</v>
      </c>
      <c r="L153" s="4">
        <v>815000</v>
      </c>
      <c r="M153" s="4" t="s">
        <v>182</v>
      </c>
      <c r="N153" s="4" t="s">
        <v>377</v>
      </c>
      <c r="O153" s="4" t="s">
        <v>378</v>
      </c>
      <c r="P153" s="4"/>
      <c r="Q153" s="4" t="s">
        <v>35</v>
      </c>
      <c r="R153" s="3">
        <v>235640</v>
      </c>
      <c r="S153" s="4" t="s">
        <v>183</v>
      </c>
      <c r="T153" s="4" t="s">
        <v>184</v>
      </c>
      <c r="U153" s="4">
        <v>549496574</v>
      </c>
      <c r="V153" s="4"/>
      <c r="W153" s="7"/>
      <c r="X153" s="8">
        <f>ROUND($K$153*ROUND($W$153,2),2)</f>
        <v>0</v>
      </c>
      <c r="Z153" s="9">
        <v>11.570247933884298</v>
      </c>
      <c r="AA153" s="9">
        <f t="shared" si="5"/>
        <v>462.8099173553719</v>
      </c>
    </row>
    <row r="154" spans="1:27" ht="38.25">
      <c r="A154" s="3">
        <v>72780</v>
      </c>
      <c r="B154" s="4" t="s">
        <v>373</v>
      </c>
      <c r="C154" s="3">
        <v>226755</v>
      </c>
      <c r="D154" s="4" t="s">
        <v>57</v>
      </c>
      <c r="E154" s="4" t="s">
        <v>394</v>
      </c>
      <c r="F154" s="4" t="s">
        <v>395</v>
      </c>
      <c r="G154" s="5"/>
      <c r="H154" s="4" t="s">
        <v>396</v>
      </c>
      <c r="I154" s="4"/>
      <c r="J154" s="4" t="s">
        <v>397</v>
      </c>
      <c r="K154" s="6">
        <v>12</v>
      </c>
      <c r="L154" s="4">
        <v>815000</v>
      </c>
      <c r="M154" s="4" t="s">
        <v>182</v>
      </c>
      <c r="N154" s="4" t="s">
        <v>377</v>
      </c>
      <c r="O154" s="4" t="s">
        <v>378</v>
      </c>
      <c r="P154" s="4"/>
      <c r="Q154" s="4" t="s">
        <v>35</v>
      </c>
      <c r="R154" s="3">
        <v>235640</v>
      </c>
      <c r="S154" s="4" t="s">
        <v>183</v>
      </c>
      <c r="T154" s="4" t="s">
        <v>184</v>
      </c>
      <c r="U154" s="4">
        <v>549496574</v>
      </c>
      <c r="V154" s="4"/>
      <c r="W154" s="7"/>
      <c r="X154" s="8">
        <f>ROUND($K$154*ROUND($W$154,2),2)</f>
        <v>0</v>
      </c>
      <c r="Z154" s="9">
        <v>13.223140495867769</v>
      </c>
      <c r="AA154" s="9">
        <f t="shared" si="5"/>
        <v>158.67768595041323</v>
      </c>
    </row>
    <row r="155" spans="1:27" ht="38.25">
      <c r="A155" s="3">
        <v>72780</v>
      </c>
      <c r="B155" s="4" t="s">
        <v>373</v>
      </c>
      <c r="C155" s="3">
        <v>226756</v>
      </c>
      <c r="D155" s="4" t="s">
        <v>57</v>
      </c>
      <c r="E155" s="4" t="s">
        <v>398</v>
      </c>
      <c r="F155" s="4" t="s">
        <v>399</v>
      </c>
      <c r="G155" s="5"/>
      <c r="H155" s="4" t="s">
        <v>400</v>
      </c>
      <c r="I155" s="4"/>
      <c r="J155" s="4" t="s">
        <v>401</v>
      </c>
      <c r="K155" s="6">
        <v>12</v>
      </c>
      <c r="L155" s="4">
        <v>815000</v>
      </c>
      <c r="M155" s="4" t="s">
        <v>182</v>
      </c>
      <c r="N155" s="4" t="s">
        <v>377</v>
      </c>
      <c r="O155" s="4" t="s">
        <v>378</v>
      </c>
      <c r="P155" s="4"/>
      <c r="Q155" s="4" t="s">
        <v>35</v>
      </c>
      <c r="R155" s="3">
        <v>235640</v>
      </c>
      <c r="S155" s="4" t="s">
        <v>183</v>
      </c>
      <c r="T155" s="4" t="s">
        <v>184</v>
      </c>
      <c r="U155" s="4">
        <v>549496574</v>
      </c>
      <c r="V155" s="4"/>
      <c r="W155" s="7"/>
      <c r="X155" s="8">
        <f>ROUND($K$155*ROUND($W$155,2),2)</f>
        <v>0</v>
      </c>
      <c r="Z155" s="9">
        <v>32.231404958677686</v>
      </c>
      <c r="AA155" s="9">
        <f t="shared" si="5"/>
        <v>386.77685950413223</v>
      </c>
    </row>
    <row r="156" spans="1:27" ht="63.75">
      <c r="A156" s="3">
        <v>72780</v>
      </c>
      <c r="B156" s="4" t="s">
        <v>373</v>
      </c>
      <c r="C156" s="3">
        <v>226757</v>
      </c>
      <c r="D156" s="4" t="s">
        <v>57</v>
      </c>
      <c r="E156" s="4" t="s">
        <v>276</v>
      </c>
      <c r="F156" s="4" t="s">
        <v>277</v>
      </c>
      <c r="G156" s="5"/>
      <c r="H156" s="4" t="s">
        <v>278</v>
      </c>
      <c r="I156" s="4"/>
      <c r="J156" s="4" t="s">
        <v>61</v>
      </c>
      <c r="K156" s="6">
        <v>10</v>
      </c>
      <c r="L156" s="4">
        <v>815000</v>
      </c>
      <c r="M156" s="4" t="s">
        <v>182</v>
      </c>
      <c r="N156" s="4" t="s">
        <v>377</v>
      </c>
      <c r="O156" s="4" t="s">
        <v>378</v>
      </c>
      <c r="P156" s="4"/>
      <c r="Q156" s="4" t="s">
        <v>35</v>
      </c>
      <c r="R156" s="3">
        <v>235640</v>
      </c>
      <c r="S156" s="4" t="s">
        <v>183</v>
      </c>
      <c r="T156" s="4" t="s">
        <v>184</v>
      </c>
      <c r="U156" s="4">
        <v>549496574</v>
      </c>
      <c r="V156" s="4"/>
      <c r="W156" s="7"/>
      <c r="X156" s="8">
        <f>ROUND($K$156*ROUND($W$156,2),2)</f>
        <v>0</v>
      </c>
      <c r="Z156" s="9">
        <v>36.36363636363637</v>
      </c>
      <c r="AA156" s="9">
        <f t="shared" si="5"/>
        <v>363.6363636363637</v>
      </c>
    </row>
    <row r="157" spans="1:27" ht="51">
      <c r="A157" s="3">
        <v>72780</v>
      </c>
      <c r="B157" s="4" t="s">
        <v>373</v>
      </c>
      <c r="C157" s="3">
        <v>226758</v>
      </c>
      <c r="D157" s="4" t="s">
        <v>57</v>
      </c>
      <c r="E157" s="4" t="s">
        <v>58</v>
      </c>
      <c r="F157" s="4" t="s">
        <v>59</v>
      </c>
      <c r="G157" s="5"/>
      <c r="H157" s="4" t="s">
        <v>60</v>
      </c>
      <c r="I157" s="4"/>
      <c r="J157" s="4" t="s">
        <v>61</v>
      </c>
      <c r="K157" s="6">
        <v>12</v>
      </c>
      <c r="L157" s="4">
        <v>815000</v>
      </c>
      <c r="M157" s="4" t="s">
        <v>182</v>
      </c>
      <c r="N157" s="4" t="s">
        <v>377</v>
      </c>
      <c r="O157" s="4" t="s">
        <v>378</v>
      </c>
      <c r="P157" s="4"/>
      <c r="Q157" s="4" t="s">
        <v>35</v>
      </c>
      <c r="R157" s="3">
        <v>235640</v>
      </c>
      <c r="S157" s="4" t="s">
        <v>183</v>
      </c>
      <c r="T157" s="4" t="s">
        <v>184</v>
      </c>
      <c r="U157" s="4">
        <v>549496574</v>
      </c>
      <c r="V157" s="4"/>
      <c r="W157" s="7"/>
      <c r="X157" s="8">
        <f>ROUND($K$157*ROUND($W$157,2),2)</f>
        <v>0</v>
      </c>
      <c r="Z157" s="9">
        <v>30.578512396694215</v>
      </c>
      <c r="AA157" s="9">
        <f t="shared" si="5"/>
        <v>366.9421487603306</v>
      </c>
    </row>
    <row r="158" spans="1:27" ht="63.75">
      <c r="A158" s="3">
        <v>72780</v>
      </c>
      <c r="B158" s="4" t="s">
        <v>373</v>
      </c>
      <c r="C158" s="3">
        <v>226759</v>
      </c>
      <c r="D158" s="4" t="s">
        <v>78</v>
      </c>
      <c r="E158" s="4" t="s">
        <v>402</v>
      </c>
      <c r="F158" s="4" t="s">
        <v>403</v>
      </c>
      <c r="G158" s="5"/>
      <c r="H158" s="4" t="s">
        <v>404</v>
      </c>
      <c r="I158" s="4"/>
      <c r="J158" s="4" t="s">
        <v>135</v>
      </c>
      <c r="K158" s="6">
        <v>25</v>
      </c>
      <c r="L158" s="4">
        <v>815000</v>
      </c>
      <c r="M158" s="4" t="s">
        <v>182</v>
      </c>
      <c r="N158" s="4" t="s">
        <v>377</v>
      </c>
      <c r="O158" s="4" t="s">
        <v>378</v>
      </c>
      <c r="P158" s="4"/>
      <c r="Q158" s="4" t="s">
        <v>35</v>
      </c>
      <c r="R158" s="3">
        <v>235640</v>
      </c>
      <c r="S158" s="4" t="s">
        <v>183</v>
      </c>
      <c r="T158" s="4" t="s">
        <v>184</v>
      </c>
      <c r="U158" s="4">
        <v>549496574</v>
      </c>
      <c r="V158" s="4"/>
      <c r="W158" s="7"/>
      <c r="X158" s="8">
        <f>ROUND($K$158*ROUND($W$158,2),2)</f>
        <v>0</v>
      </c>
      <c r="Z158" s="9">
        <v>74.3801652892562</v>
      </c>
      <c r="AA158" s="9">
        <f t="shared" si="5"/>
        <v>1859.504132231405</v>
      </c>
    </row>
    <row r="159" spans="1:27" ht="13.5" thickBot="1">
      <c r="A159" s="3">
        <v>72780</v>
      </c>
      <c r="B159" s="4" t="s">
        <v>373</v>
      </c>
      <c r="C159" s="3">
        <v>226760</v>
      </c>
      <c r="D159" s="4" t="s">
        <v>78</v>
      </c>
      <c r="E159" s="4" t="s">
        <v>308</v>
      </c>
      <c r="F159" s="4" t="s">
        <v>309</v>
      </c>
      <c r="G159" s="5"/>
      <c r="H159" s="4" t="s">
        <v>310</v>
      </c>
      <c r="I159" s="4"/>
      <c r="J159" s="4" t="s">
        <v>311</v>
      </c>
      <c r="K159" s="6">
        <v>20</v>
      </c>
      <c r="L159" s="4">
        <v>815000</v>
      </c>
      <c r="M159" s="4" t="s">
        <v>182</v>
      </c>
      <c r="N159" s="4" t="s">
        <v>377</v>
      </c>
      <c r="O159" s="4" t="s">
        <v>378</v>
      </c>
      <c r="P159" s="4"/>
      <c r="Q159" s="4" t="s">
        <v>35</v>
      </c>
      <c r="R159" s="3">
        <v>235640</v>
      </c>
      <c r="S159" s="4" t="s">
        <v>183</v>
      </c>
      <c r="T159" s="4" t="s">
        <v>184</v>
      </c>
      <c r="U159" s="4">
        <v>549496574</v>
      </c>
      <c r="V159" s="4"/>
      <c r="W159" s="7"/>
      <c r="X159" s="8">
        <f>ROUND($K$159*ROUND($W$159,2),2)</f>
        <v>0</v>
      </c>
      <c r="Z159" s="9">
        <v>9.090909090909092</v>
      </c>
      <c r="AA159" s="9">
        <f t="shared" si="5"/>
        <v>181.81818181818184</v>
      </c>
    </row>
    <row r="160" spans="1:27" ht="13.5" customHeight="1" thickTop="1">
      <c r="A160" s="15" t="s">
        <v>54</v>
      </c>
      <c r="B160" s="15"/>
      <c r="C160" s="15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 t="s">
        <v>55</v>
      </c>
      <c r="X160" s="11">
        <f>SUM($X$134:$X$159)</f>
        <v>0</v>
      </c>
      <c r="Z160" s="11"/>
      <c r="AA160" s="11">
        <f>SUM($AA$134:$AA$159)</f>
        <v>34629.7520661157</v>
      </c>
    </row>
    <row r="161" spans="1:24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7" ht="51">
      <c r="A162" s="3">
        <v>72821</v>
      </c>
      <c r="B162" s="4"/>
      <c r="C162" s="3">
        <v>226280</v>
      </c>
      <c r="D162" s="4" t="s">
        <v>78</v>
      </c>
      <c r="E162" s="4" t="s">
        <v>405</v>
      </c>
      <c r="F162" s="4" t="s">
        <v>80</v>
      </c>
      <c r="G162" s="5"/>
      <c r="H162" s="4" t="s">
        <v>406</v>
      </c>
      <c r="I162" s="4"/>
      <c r="J162" s="4" t="s">
        <v>171</v>
      </c>
      <c r="K162" s="6">
        <v>1</v>
      </c>
      <c r="L162" s="4">
        <v>412300</v>
      </c>
      <c r="M162" s="4" t="s">
        <v>407</v>
      </c>
      <c r="N162" s="4" t="s">
        <v>408</v>
      </c>
      <c r="O162" s="4" t="s">
        <v>409</v>
      </c>
      <c r="P162" s="4"/>
      <c r="Q162" s="4" t="s">
        <v>35</v>
      </c>
      <c r="R162" s="3">
        <v>2693</v>
      </c>
      <c r="S162" s="4" t="s">
        <v>410</v>
      </c>
      <c r="T162" s="4" t="s">
        <v>411</v>
      </c>
      <c r="U162" s="4">
        <v>549493663</v>
      </c>
      <c r="V162" s="4"/>
      <c r="W162" s="7"/>
      <c r="X162" s="8">
        <f>ROUND($K$162*ROUND($W$162,2),2)</f>
        <v>0</v>
      </c>
      <c r="Z162" s="9">
        <v>20.66115702479339</v>
      </c>
      <c r="AA162" s="9">
        <f aca="true" t="shared" si="6" ref="AA162:AA176">Z162*K162</f>
        <v>20.66115702479339</v>
      </c>
    </row>
    <row r="163" spans="1:27" ht="12.75">
      <c r="A163" s="3">
        <v>72821</v>
      </c>
      <c r="B163" s="4"/>
      <c r="C163" s="3">
        <v>226281</v>
      </c>
      <c r="D163" s="4" t="s">
        <v>101</v>
      </c>
      <c r="E163" s="4" t="s">
        <v>102</v>
      </c>
      <c r="F163" s="4" t="s">
        <v>103</v>
      </c>
      <c r="G163" s="5"/>
      <c r="H163" s="4" t="s">
        <v>104</v>
      </c>
      <c r="I163" s="4"/>
      <c r="J163" s="4" t="s">
        <v>82</v>
      </c>
      <c r="K163" s="6">
        <v>2</v>
      </c>
      <c r="L163" s="4">
        <v>412300</v>
      </c>
      <c r="M163" s="4" t="s">
        <v>407</v>
      </c>
      <c r="N163" s="4" t="s">
        <v>408</v>
      </c>
      <c r="O163" s="4" t="s">
        <v>409</v>
      </c>
      <c r="P163" s="4"/>
      <c r="Q163" s="4" t="s">
        <v>35</v>
      </c>
      <c r="R163" s="3">
        <v>2693</v>
      </c>
      <c r="S163" s="4" t="s">
        <v>410</v>
      </c>
      <c r="T163" s="4" t="s">
        <v>411</v>
      </c>
      <c r="U163" s="4">
        <v>549493663</v>
      </c>
      <c r="V163" s="4"/>
      <c r="W163" s="7"/>
      <c r="X163" s="8">
        <f>ROUND($K$163*ROUND($W$163,2),2)</f>
        <v>0</v>
      </c>
      <c r="Z163" s="9">
        <v>12.396694214876034</v>
      </c>
      <c r="AA163" s="9">
        <f t="shared" si="6"/>
        <v>24.793388429752067</v>
      </c>
    </row>
    <row r="164" spans="1:27" ht="38.25">
      <c r="A164" s="3">
        <v>72821</v>
      </c>
      <c r="B164" s="4"/>
      <c r="C164" s="3">
        <v>226282</v>
      </c>
      <c r="D164" s="4" t="s">
        <v>151</v>
      </c>
      <c r="E164" s="4" t="s">
        <v>412</v>
      </c>
      <c r="F164" s="4" t="s">
        <v>413</v>
      </c>
      <c r="G164" s="5"/>
      <c r="H164" s="4" t="s">
        <v>414</v>
      </c>
      <c r="I164" s="4"/>
      <c r="J164" s="4" t="s">
        <v>415</v>
      </c>
      <c r="K164" s="6">
        <v>10</v>
      </c>
      <c r="L164" s="4">
        <v>412300</v>
      </c>
      <c r="M164" s="4" t="s">
        <v>407</v>
      </c>
      <c r="N164" s="4" t="s">
        <v>408</v>
      </c>
      <c r="O164" s="4" t="s">
        <v>409</v>
      </c>
      <c r="P164" s="4"/>
      <c r="Q164" s="4" t="s">
        <v>35</v>
      </c>
      <c r="R164" s="3">
        <v>2693</v>
      </c>
      <c r="S164" s="4" t="s">
        <v>410</v>
      </c>
      <c r="T164" s="4" t="s">
        <v>411</v>
      </c>
      <c r="U164" s="4">
        <v>549493663</v>
      </c>
      <c r="V164" s="4"/>
      <c r="W164" s="7"/>
      <c r="X164" s="8">
        <f>ROUND($K$164*ROUND($W$164,2),2)</f>
        <v>0</v>
      </c>
      <c r="Z164" s="9">
        <v>12.396694214876034</v>
      </c>
      <c r="AA164" s="9">
        <f t="shared" si="6"/>
        <v>123.96694214876034</v>
      </c>
    </row>
    <row r="165" spans="1:27" ht="25.5">
      <c r="A165" s="3">
        <v>72821</v>
      </c>
      <c r="B165" s="4"/>
      <c r="C165" s="3">
        <v>226284</v>
      </c>
      <c r="D165" s="4" t="s">
        <v>239</v>
      </c>
      <c r="E165" s="4" t="s">
        <v>416</v>
      </c>
      <c r="F165" s="4" t="s">
        <v>417</v>
      </c>
      <c r="G165" s="5"/>
      <c r="H165" s="4" t="s">
        <v>418</v>
      </c>
      <c r="I165" s="4"/>
      <c r="J165" s="4" t="s">
        <v>82</v>
      </c>
      <c r="K165" s="6">
        <v>2</v>
      </c>
      <c r="L165" s="4">
        <v>412300</v>
      </c>
      <c r="M165" s="4" t="s">
        <v>407</v>
      </c>
      <c r="N165" s="4" t="s">
        <v>408</v>
      </c>
      <c r="O165" s="4" t="s">
        <v>409</v>
      </c>
      <c r="P165" s="4"/>
      <c r="Q165" s="4" t="s">
        <v>35</v>
      </c>
      <c r="R165" s="3">
        <v>2693</v>
      </c>
      <c r="S165" s="4" t="s">
        <v>410</v>
      </c>
      <c r="T165" s="4" t="s">
        <v>411</v>
      </c>
      <c r="U165" s="4">
        <v>549493663</v>
      </c>
      <c r="V165" s="4"/>
      <c r="W165" s="7"/>
      <c r="X165" s="8">
        <f>ROUND($K$165*ROUND($W$165,2),2)</f>
        <v>0</v>
      </c>
      <c r="Z165" s="9">
        <v>12.396694214876034</v>
      </c>
      <c r="AA165" s="9">
        <f t="shared" si="6"/>
        <v>24.793388429752067</v>
      </c>
    </row>
    <row r="166" spans="1:27" ht="25.5">
      <c r="A166" s="3">
        <v>72821</v>
      </c>
      <c r="B166" s="4"/>
      <c r="C166" s="3">
        <v>226286</v>
      </c>
      <c r="D166" s="4" t="s">
        <v>44</v>
      </c>
      <c r="E166" s="4" t="s">
        <v>243</v>
      </c>
      <c r="F166" s="4" t="s">
        <v>244</v>
      </c>
      <c r="G166" s="5"/>
      <c r="H166" s="4" t="s">
        <v>245</v>
      </c>
      <c r="I166" s="4"/>
      <c r="J166" s="4" t="s">
        <v>166</v>
      </c>
      <c r="K166" s="6">
        <v>2</v>
      </c>
      <c r="L166" s="4">
        <v>412300</v>
      </c>
      <c r="M166" s="4" t="s">
        <v>407</v>
      </c>
      <c r="N166" s="4" t="s">
        <v>408</v>
      </c>
      <c r="O166" s="4" t="s">
        <v>409</v>
      </c>
      <c r="P166" s="4"/>
      <c r="Q166" s="4" t="s">
        <v>35</v>
      </c>
      <c r="R166" s="3">
        <v>2693</v>
      </c>
      <c r="S166" s="4" t="s">
        <v>410</v>
      </c>
      <c r="T166" s="4" t="s">
        <v>411</v>
      </c>
      <c r="U166" s="4">
        <v>549493663</v>
      </c>
      <c r="V166" s="4"/>
      <c r="W166" s="7"/>
      <c r="X166" s="8">
        <f>ROUND($K$166*ROUND($W$166,2),2)</f>
        <v>0</v>
      </c>
      <c r="Z166" s="9">
        <v>81.81818181818183</v>
      </c>
      <c r="AA166" s="9">
        <f t="shared" si="6"/>
        <v>163.63636363636365</v>
      </c>
    </row>
    <row r="167" spans="1:27" ht="51">
      <c r="A167" s="3">
        <v>72821</v>
      </c>
      <c r="B167" s="4"/>
      <c r="C167" s="3">
        <v>226288</v>
      </c>
      <c r="D167" s="4" t="s">
        <v>44</v>
      </c>
      <c r="E167" s="4" t="s">
        <v>419</v>
      </c>
      <c r="F167" s="4" t="s">
        <v>420</v>
      </c>
      <c r="G167" s="5"/>
      <c r="H167" s="4" t="s">
        <v>421</v>
      </c>
      <c r="I167" s="4"/>
      <c r="J167" s="4" t="s">
        <v>48</v>
      </c>
      <c r="K167" s="6">
        <v>4</v>
      </c>
      <c r="L167" s="4">
        <v>412300</v>
      </c>
      <c r="M167" s="4" t="s">
        <v>407</v>
      </c>
      <c r="N167" s="4" t="s">
        <v>408</v>
      </c>
      <c r="O167" s="4" t="s">
        <v>409</v>
      </c>
      <c r="P167" s="4"/>
      <c r="Q167" s="4" t="s">
        <v>35</v>
      </c>
      <c r="R167" s="3">
        <v>2693</v>
      </c>
      <c r="S167" s="4" t="s">
        <v>410</v>
      </c>
      <c r="T167" s="4" t="s">
        <v>411</v>
      </c>
      <c r="U167" s="4">
        <v>549493663</v>
      </c>
      <c r="V167" s="4"/>
      <c r="W167" s="7"/>
      <c r="X167" s="8">
        <f>ROUND($K$167*ROUND($W$167,2),2)</f>
        <v>0</v>
      </c>
      <c r="Z167" s="9">
        <v>14.87603305785124</v>
      </c>
      <c r="AA167" s="9">
        <f t="shared" si="6"/>
        <v>59.50413223140496</v>
      </c>
    </row>
    <row r="168" spans="1:27" ht="25.5">
      <c r="A168" s="3">
        <v>72821</v>
      </c>
      <c r="B168" s="4"/>
      <c r="C168" s="3">
        <v>226289</v>
      </c>
      <c r="D168" s="4" t="s">
        <v>91</v>
      </c>
      <c r="E168" s="4" t="s">
        <v>179</v>
      </c>
      <c r="F168" s="4" t="s">
        <v>180</v>
      </c>
      <c r="G168" s="5"/>
      <c r="H168" s="4" t="s">
        <v>181</v>
      </c>
      <c r="I168" s="4"/>
      <c r="J168" s="4" t="s">
        <v>166</v>
      </c>
      <c r="K168" s="6">
        <v>2</v>
      </c>
      <c r="L168" s="4">
        <v>412300</v>
      </c>
      <c r="M168" s="4" t="s">
        <v>407</v>
      </c>
      <c r="N168" s="4" t="s">
        <v>408</v>
      </c>
      <c r="O168" s="4" t="s">
        <v>409</v>
      </c>
      <c r="P168" s="4"/>
      <c r="Q168" s="4" t="s">
        <v>35</v>
      </c>
      <c r="R168" s="3">
        <v>2693</v>
      </c>
      <c r="S168" s="4" t="s">
        <v>410</v>
      </c>
      <c r="T168" s="4" t="s">
        <v>411</v>
      </c>
      <c r="U168" s="4">
        <v>549493663</v>
      </c>
      <c r="V168" s="4"/>
      <c r="W168" s="7"/>
      <c r="X168" s="8">
        <f>ROUND($K$168*ROUND($W$168,2),2)</f>
        <v>0</v>
      </c>
      <c r="Z168" s="9">
        <v>28.09917355371901</v>
      </c>
      <c r="AA168" s="9">
        <f t="shared" si="6"/>
        <v>56.19834710743802</v>
      </c>
    </row>
    <row r="169" spans="1:27" ht="25.5">
      <c r="A169" s="3">
        <v>72821</v>
      </c>
      <c r="B169" s="4"/>
      <c r="C169" s="3">
        <v>226290</v>
      </c>
      <c r="D169" s="4" t="s">
        <v>290</v>
      </c>
      <c r="E169" s="4" t="s">
        <v>422</v>
      </c>
      <c r="F169" s="4" t="s">
        <v>423</v>
      </c>
      <c r="G169" s="5"/>
      <c r="H169" s="4" t="s">
        <v>424</v>
      </c>
      <c r="I169" s="4"/>
      <c r="J169" s="4" t="s">
        <v>425</v>
      </c>
      <c r="K169" s="6">
        <v>1</v>
      </c>
      <c r="L169" s="4">
        <v>412300</v>
      </c>
      <c r="M169" s="4" t="s">
        <v>407</v>
      </c>
      <c r="N169" s="4" t="s">
        <v>408</v>
      </c>
      <c r="O169" s="4" t="s">
        <v>409</v>
      </c>
      <c r="P169" s="4"/>
      <c r="Q169" s="4" t="s">
        <v>35</v>
      </c>
      <c r="R169" s="3">
        <v>2693</v>
      </c>
      <c r="S169" s="4" t="s">
        <v>410</v>
      </c>
      <c r="T169" s="4" t="s">
        <v>411</v>
      </c>
      <c r="U169" s="4">
        <v>549493663</v>
      </c>
      <c r="V169" s="4"/>
      <c r="W169" s="7"/>
      <c r="X169" s="8">
        <f>ROUND($K$169*ROUND($W$169,2),2)</f>
        <v>0</v>
      </c>
      <c r="Z169" s="9">
        <v>100.82644628099173</v>
      </c>
      <c r="AA169" s="9">
        <f t="shared" si="6"/>
        <v>100.82644628099173</v>
      </c>
    </row>
    <row r="170" spans="1:27" ht="12.75">
      <c r="A170" s="3">
        <v>72821</v>
      </c>
      <c r="B170" s="4"/>
      <c r="C170" s="3">
        <v>226291</v>
      </c>
      <c r="D170" s="4" t="s">
        <v>426</v>
      </c>
      <c r="E170" s="4" t="s">
        <v>427</v>
      </c>
      <c r="F170" s="4" t="s">
        <v>428</v>
      </c>
      <c r="G170" s="5"/>
      <c r="H170" s="4" t="s">
        <v>429</v>
      </c>
      <c r="I170" s="4"/>
      <c r="J170" s="4" t="s">
        <v>430</v>
      </c>
      <c r="K170" s="6">
        <v>2</v>
      </c>
      <c r="L170" s="4">
        <v>412300</v>
      </c>
      <c r="M170" s="4" t="s">
        <v>407</v>
      </c>
      <c r="N170" s="4" t="s">
        <v>408</v>
      </c>
      <c r="O170" s="4" t="s">
        <v>409</v>
      </c>
      <c r="P170" s="4"/>
      <c r="Q170" s="4" t="s">
        <v>35</v>
      </c>
      <c r="R170" s="3">
        <v>2693</v>
      </c>
      <c r="S170" s="4" t="s">
        <v>410</v>
      </c>
      <c r="T170" s="4" t="s">
        <v>411</v>
      </c>
      <c r="U170" s="4">
        <v>549493663</v>
      </c>
      <c r="V170" s="4"/>
      <c r="W170" s="7"/>
      <c r="X170" s="8">
        <f>ROUND($K$170*ROUND($W$170,2),2)</f>
        <v>0</v>
      </c>
      <c r="Z170" s="9">
        <v>12.396694214876034</v>
      </c>
      <c r="AA170" s="9">
        <f t="shared" si="6"/>
        <v>24.793388429752067</v>
      </c>
    </row>
    <row r="171" spans="1:27" ht="12.75">
      <c r="A171" s="3">
        <v>72821</v>
      </c>
      <c r="B171" s="4"/>
      <c r="C171" s="3">
        <v>226292</v>
      </c>
      <c r="D171" s="4" t="s">
        <v>431</v>
      </c>
      <c r="E171" s="4" t="s">
        <v>432</v>
      </c>
      <c r="F171" s="4" t="s">
        <v>433</v>
      </c>
      <c r="G171" s="5"/>
      <c r="H171" s="4" t="s">
        <v>434</v>
      </c>
      <c r="I171" s="4"/>
      <c r="J171" s="4" t="s">
        <v>72</v>
      </c>
      <c r="K171" s="6">
        <v>4</v>
      </c>
      <c r="L171" s="4">
        <v>412300</v>
      </c>
      <c r="M171" s="4" t="s">
        <v>407</v>
      </c>
      <c r="N171" s="4" t="s">
        <v>408</v>
      </c>
      <c r="O171" s="4" t="s">
        <v>409</v>
      </c>
      <c r="P171" s="4"/>
      <c r="Q171" s="4" t="s">
        <v>35</v>
      </c>
      <c r="R171" s="3">
        <v>2693</v>
      </c>
      <c r="S171" s="4" t="s">
        <v>410</v>
      </c>
      <c r="T171" s="4" t="s">
        <v>411</v>
      </c>
      <c r="U171" s="4">
        <v>549493663</v>
      </c>
      <c r="V171" s="4"/>
      <c r="W171" s="7"/>
      <c r="X171" s="8">
        <f>ROUND($K$171*ROUND($W$171,2),2)</f>
        <v>0</v>
      </c>
      <c r="Z171" s="9">
        <v>12.396694214876034</v>
      </c>
      <c r="AA171" s="9">
        <f t="shared" si="6"/>
        <v>49.586776859504134</v>
      </c>
    </row>
    <row r="172" spans="1:27" ht="38.25">
      <c r="A172" s="3">
        <v>72821</v>
      </c>
      <c r="B172" s="4"/>
      <c r="C172" s="3">
        <v>226293</v>
      </c>
      <c r="D172" s="4" t="s">
        <v>68</v>
      </c>
      <c r="E172" s="4" t="s">
        <v>351</v>
      </c>
      <c r="F172" s="4" t="s">
        <v>352</v>
      </c>
      <c r="G172" s="5"/>
      <c r="H172" s="4" t="s">
        <v>353</v>
      </c>
      <c r="I172" s="4"/>
      <c r="J172" s="4" t="s">
        <v>77</v>
      </c>
      <c r="K172" s="6">
        <v>10</v>
      </c>
      <c r="L172" s="4">
        <v>412300</v>
      </c>
      <c r="M172" s="4" t="s">
        <v>407</v>
      </c>
      <c r="N172" s="4" t="s">
        <v>408</v>
      </c>
      <c r="O172" s="4" t="s">
        <v>409</v>
      </c>
      <c r="P172" s="4"/>
      <c r="Q172" s="4" t="s">
        <v>35</v>
      </c>
      <c r="R172" s="3">
        <v>2693</v>
      </c>
      <c r="S172" s="4" t="s">
        <v>410</v>
      </c>
      <c r="T172" s="4" t="s">
        <v>411</v>
      </c>
      <c r="U172" s="4">
        <v>549493663</v>
      </c>
      <c r="V172" s="4"/>
      <c r="W172" s="7"/>
      <c r="X172" s="8">
        <f>ROUND($K$172*ROUND($W$172,2),2)</f>
        <v>0</v>
      </c>
      <c r="Z172" s="9">
        <v>21.487603305785125</v>
      </c>
      <c r="AA172" s="9">
        <f t="shared" si="6"/>
        <v>214.87603305785126</v>
      </c>
    </row>
    <row r="173" spans="1:27" ht="12.75">
      <c r="A173" s="3">
        <v>72821</v>
      </c>
      <c r="B173" s="4"/>
      <c r="C173" s="3">
        <v>226294</v>
      </c>
      <c r="D173" s="4" t="s">
        <v>435</v>
      </c>
      <c r="E173" s="4" t="s">
        <v>436</v>
      </c>
      <c r="F173" s="4" t="s">
        <v>437</v>
      </c>
      <c r="G173" s="5"/>
      <c r="H173" s="4" t="s">
        <v>438</v>
      </c>
      <c r="I173" s="4"/>
      <c r="J173" s="4" t="s">
        <v>171</v>
      </c>
      <c r="K173" s="6">
        <v>2</v>
      </c>
      <c r="L173" s="4">
        <v>412300</v>
      </c>
      <c r="M173" s="4" t="s">
        <v>407</v>
      </c>
      <c r="N173" s="4" t="s">
        <v>408</v>
      </c>
      <c r="O173" s="4" t="s">
        <v>409</v>
      </c>
      <c r="P173" s="4"/>
      <c r="Q173" s="4" t="s">
        <v>35</v>
      </c>
      <c r="R173" s="3">
        <v>2693</v>
      </c>
      <c r="S173" s="4" t="s">
        <v>410</v>
      </c>
      <c r="T173" s="4" t="s">
        <v>411</v>
      </c>
      <c r="U173" s="4">
        <v>549493663</v>
      </c>
      <c r="V173" s="4"/>
      <c r="W173" s="7"/>
      <c r="X173" s="8">
        <f>ROUND($K$173*ROUND($W$173,2),2)</f>
        <v>0</v>
      </c>
      <c r="Z173" s="9">
        <v>38.01652892561984</v>
      </c>
      <c r="AA173" s="9">
        <f t="shared" si="6"/>
        <v>76.03305785123968</v>
      </c>
    </row>
    <row r="174" spans="1:27" ht="12.75">
      <c r="A174" s="3">
        <v>72821</v>
      </c>
      <c r="B174" s="4"/>
      <c r="C174" s="3">
        <v>226295</v>
      </c>
      <c r="D174" s="4" t="s">
        <v>78</v>
      </c>
      <c r="E174" s="4" t="s">
        <v>83</v>
      </c>
      <c r="F174" s="4" t="s">
        <v>84</v>
      </c>
      <c r="G174" s="5"/>
      <c r="H174" s="4" t="s">
        <v>85</v>
      </c>
      <c r="I174" s="4"/>
      <c r="J174" s="4" t="s">
        <v>86</v>
      </c>
      <c r="K174" s="6">
        <v>2</v>
      </c>
      <c r="L174" s="4">
        <v>412300</v>
      </c>
      <c r="M174" s="4" t="s">
        <v>407</v>
      </c>
      <c r="N174" s="4" t="s">
        <v>408</v>
      </c>
      <c r="O174" s="4" t="s">
        <v>409</v>
      </c>
      <c r="P174" s="4"/>
      <c r="Q174" s="4" t="s">
        <v>35</v>
      </c>
      <c r="R174" s="3">
        <v>2693</v>
      </c>
      <c r="S174" s="4" t="s">
        <v>410</v>
      </c>
      <c r="T174" s="4" t="s">
        <v>411</v>
      </c>
      <c r="U174" s="4">
        <v>549493663</v>
      </c>
      <c r="V174" s="4"/>
      <c r="W174" s="7"/>
      <c r="X174" s="8">
        <f>ROUND($K$174*ROUND($W$174,2),2)</f>
        <v>0</v>
      </c>
      <c r="Z174" s="9">
        <v>7.43801652892562</v>
      </c>
      <c r="AA174" s="9">
        <f t="shared" si="6"/>
        <v>14.87603305785124</v>
      </c>
    </row>
    <row r="175" spans="1:27" ht="25.5">
      <c r="A175" s="3">
        <v>72821</v>
      </c>
      <c r="B175" s="4"/>
      <c r="C175" s="3">
        <v>226296</v>
      </c>
      <c r="D175" s="4" t="s">
        <v>439</v>
      </c>
      <c r="E175" s="4" t="s">
        <v>440</v>
      </c>
      <c r="F175" s="4" t="s">
        <v>441</v>
      </c>
      <c r="G175" s="5"/>
      <c r="H175" s="4" t="s">
        <v>442</v>
      </c>
      <c r="I175" s="4"/>
      <c r="J175" s="4" t="s">
        <v>443</v>
      </c>
      <c r="K175" s="6">
        <v>1</v>
      </c>
      <c r="L175" s="4">
        <v>412300</v>
      </c>
      <c r="M175" s="4" t="s">
        <v>407</v>
      </c>
      <c r="N175" s="4" t="s">
        <v>408</v>
      </c>
      <c r="O175" s="4" t="s">
        <v>409</v>
      </c>
      <c r="P175" s="4"/>
      <c r="Q175" s="4" t="s">
        <v>35</v>
      </c>
      <c r="R175" s="3">
        <v>2693</v>
      </c>
      <c r="S175" s="4" t="s">
        <v>410</v>
      </c>
      <c r="T175" s="4" t="s">
        <v>411</v>
      </c>
      <c r="U175" s="4">
        <v>549493663</v>
      </c>
      <c r="V175" s="4"/>
      <c r="W175" s="7"/>
      <c r="X175" s="8">
        <f>ROUND($K$175*ROUND($W$175,2),2)</f>
        <v>0</v>
      </c>
      <c r="Z175" s="9">
        <v>11.570247933884298</v>
      </c>
      <c r="AA175" s="9">
        <f t="shared" si="6"/>
        <v>11.570247933884298</v>
      </c>
    </row>
    <row r="176" spans="1:27" ht="26.25" thickBot="1">
      <c r="A176" s="3">
        <v>72821</v>
      </c>
      <c r="B176" s="4"/>
      <c r="C176" s="3">
        <v>226297</v>
      </c>
      <c r="D176" s="4" t="s">
        <v>290</v>
      </c>
      <c r="E176" s="4" t="s">
        <v>291</v>
      </c>
      <c r="F176" s="4" t="s">
        <v>292</v>
      </c>
      <c r="G176" s="5"/>
      <c r="H176" s="4" t="s">
        <v>293</v>
      </c>
      <c r="I176" s="4"/>
      <c r="J176" s="4" t="s">
        <v>294</v>
      </c>
      <c r="K176" s="6">
        <v>1</v>
      </c>
      <c r="L176" s="4">
        <v>412300</v>
      </c>
      <c r="M176" s="4" t="s">
        <v>407</v>
      </c>
      <c r="N176" s="4" t="s">
        <v>408</v>
      </c>
      <c r="O176" s="4" t="s">
        <v>409</v>
      </c>
      <c r="P176" s="4"/>
      <c r="Q176" s="4" t="s">
        <v>35</v>
      </c>
      <c r="R176" s="3">
        <v>2693</v>
      </c>
      <c r="S176" s="4" t="s">
        <v>410</v>
      </c>
      <c r="T176" s="4" t="s">
        <v>411</v>
      </c>
      <c r="U176" s="4">
        <v>549493663</v>
      </c>
      <c r="V176" s="4"/>
      <c r="W176" s="7"/>
      <c r="X176" s="8">
        <f>ROUND($K$176*ROUND($W$176,2),2)</f>
        <v>0</v>
      </c>
      <c r="Z176" s="9">
        <v>24.793388429752067</v>
      </c>
      <c r="AA176" s="9">
        <f t="shared" si="6"/>
        <v>24.793388429752067</v>
      </c>
    </row>
    <row r="177" spans="1:27" ht="13.5" customHeight="1" thickTop="1">
      <c r="A177" s="15" t="s">
        <v>54</v>
      </c>
      <c r="B177" s="15"/>
      <c r="C177" s="15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 t="s">
        <v>55</v>
      </c>
      <c r="X177" s="11">
        <f>SUM($X$162:$X$176)</f>
        <v>0</v>
      </c>
      <c r="Z177" s="11"/>
      <c r="AA177" s="11">
        <f>SUM($AA$162:$AA$176)</f>
        <v>990.909090909091</v>
      </c>
    </row>
    <row r="178" spans="1:24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7" ht="25.5">
      <c r="A179" s="3">
        <v>72856</v>
      </c>
      <c r="B179" s="4" t="s">
        <v>444</v>
      </c>
      <c r="C179" s="3">
        <v>226343</v>
      </c>
      <c r="D179" s="4" t="s">
        <v>96</v>
      </c>
      <c r="E179" s="4" t="s">
        <v>97</v>
      </c>
      <c r="F179" s="4" t="s">
        <v>98</v>
      </c>
      <c r="G179" s="5"/>
      <c r="H179" s="4" t="s">
        <v>99</v>
      </c>
      <c r="I179" s="4"/>
      <c r="J179" s="4" t="s">
        <v>100</v>
      </c>
      <c r="K179" s="6">
        <v>4</v>
      </c>
      <c r="L179" s="4">
        <v>315010</v>
      </c>
      <c r="M179" s="4" t="s">
        <v>445</v>
      </c>
      <c r="N179" s="4" t="s">
        <v>446</v>
      </c>
      <c r="O179" s="4" t="s">
        <v>447</v>
      </c>
      <c r="P179" s="4">
        <v>2</v>
      </c>
      <c r="Q179" s="4" t="s">
        <v>448</v>
      </c>
      <c r="R179" s="3">
        <v>134048</v>
      </c>
      <c r="S179" s="4" t="s">
        <v>449</v>
      </c>
      <c r="T179" s="4" t="s">
        <v>450</v>
      </c>
      <c r="U179" s="4"/>
      <c r="V179" s="4"/>
      <c r="W179" s="7"/>
      <c r="X179" s="8">
        <f>ROUND($K$179*ROUND($W$179,2),2)</f>
        <v>0</v>
      </c>
      <c r="Z179" s="9">
        <v>33.88429752066116</v>
      </c>
      <c r="AA179" s="9">
        <f aca="true" t="shared" si="7" ref="AA179:AA188">Z179*K179</f>
        <v>135.53719008264463</v>
      </c>
    </row>
    <row r="180" spans="1:27" ht="25.5">
      <c r="A180" s="3">
        <v>72856</v>
      </c>
      <c r="B180" s="4" t="s">
        <v>444</v>
      </c>
      <c r="C180" s="3">
        <v>226345</v>
      </c>
      <c r="D180" s="4" t="s">
        <v>299</v>
      </c>
      <c r="E180" s="4" t="s">
        <v>451</v>
      </c>
      <c r="F180" s="4" t="s">
        <v>452</v>
      </c>
      <c r="G180" s="5"/>
      <c r="H180" s="4" t="s">
        <v>453</v>
      </c>
      <c r="I180" s="4"/>
      <c r="J180" s="4" t="s">
        <v>77</v>
      </c>
      <c r="K180" s="6">
        <v>2</v>
      </c>
      <c r="L180" s="4">
        <v>315010</v>
      </c>
      <c r="M180" s="4" t="s">
        <v>445</v>
      </c>
      <c r="N180" s="4" t="s">
        <v>446</v>
      </c>
      <c r="O180" s="4" t="s">
        <v>447</v>
      </c>
      <c r="P180" s="4">
        <v>2</v>
      </c>
      <c r="Q180" s="4" t="s">
        <v>448</v>
      </c>
      <c r="R180" s="3">
        <v>134048</v>
      </c>
      <c r="S180" s="4" t="s">
        <v>449</v>
      </c>
      <c r="T180" s="4" t="s">
        <v>450</v>
      </c>
      <c r="U180" s="4"/>
      <c r="V180" s="4"/>
      <c r="W180" s="7"/>
      <c r="X180" s="8">
        <f>ROUND($K$180*ROUND($W$180,2),2)</f>
        <v>0</v>
      </c>
      <c r="Z180" s="9">
        <v>54.54545454545455</v>
      </c>
      <c r="AA180" s="9">
        <f t="shared" si="7"/>
        <v>109.0909090909091</v>
      </c>
    </row>
    <row r="181" spans="1:27" ht="38.25">
      <c r="A181" s="3">
        <v>72856</v>
      </c>
      <c r="B181" s="4" t="s">
        <v>444</v>
      </c>
      <c r="C181" s="3">
        <v>226346</v>
      </c>
      <c r="D181" s="4" t="s">
        <v>49</v>
      </c>
      <c r="E181" s="4" t="s">
        <v>454</v>
      </c>
      <c r="F181" s="4" t="s">
        <v>455</v>
      </c>
      <c r="G181" s="5"/>
      <c r="H181" s="4" t="s">
        <v>456</v>
      </c>
      <c r="I181" s="4"/>
      <c r="J181" s="4" t="s">
        <v>90</v>
      </c>
      <c r="K181" s="6">
        <v>30</v>
      </c>
      <c r="L181" s="4">
        <v>315010</v>
      </c>
      <c r="M181" s="4" t="s">
        <v>445</v>
      </c>
      <c r="N181" s="4" t="s">
        <v>446</v>
      </c>
      <c r="O181" s="4" t="s">
        <v>447</v>
      </c>
      <c r="P181" s="4">
        <v>2</v>
      </c>
      <c r="Q181" s="4" t="s">
        <v>448</v>
      </c>
      <c r="R181" s="3">
        <v>134048</v>
      </c>
      <c r="S181" s="4" t="s">
        <v>449</v>
      </c>
      <c r="T181" s="4" t="s">
        <v>450</v>
      </c>
      <c r="U181" s="4"/>
      <c r="V181" s="4"/>
      <c r="W181" s="7"/>
      <c r="X181" s="8">
        <f>ROUND($K$181*ROUND($W$181,2),2)</f>
        <v>0</v>
      </c>
      <c r="Z181" s="9">
        <v>14.049586776859504</v>
      </c>
      <c r="AA181" s="9">
        <f t="shared" si="7"/>
        <v>421.4876033057851</v>
      </c>
    </row>
    <row r="182" spans="1:27" ht="38.25">
      <c r="A182" s="3">
        <v>72856</v>
      </c>
      <c r="B182" s="4" t="s">
        <v>444</v>
      </c>
      <c r="C182" s="3">
        <v>226347</v>
      </c>
      <c r="D182" s="4" t="s">
        <v>49</v>
      </c>
      <c r="E182" s="4" t="s">
        <v>457</v>
      </c>
      <c r="F182" s="4" t="s">
        <v>458</v>
      </c>
      <c r="G182" s="5"/>
      <c r="H182" s="4" t="s">
        <v>459</v>
      </c>
      <c r="I182" s="4"/>
      <c r="J182" s="4" t="s">
        <v>53</v>
      </c>
      <c r="K182" s="6">
        <v>5</v>
      </c>
      <c r="L182" s="4">
        <v>315010</v>
      </c>
      <c r="M182" s="4" t="s">
        <v>445</v>
      </c>
      <c r="N182" s="4" t="s">
        <v>446</v>
      </c>
      <c r="O182" s="4" t="s">
        <v>447</v>
      </c>
      <c r="P182" s="4">
        <v>2</v>
      </c>
      <c r="Q182" s="4" t="s">
        <v>448</v>
      </c>
      <c r="R182" s="3">
        <v>134048</v>
      </c>
      <c r="S182" s="4" t="s">
        <v>449</v>
      </c>
      <c r="T182" s="4" t="s">
        <v>450</v>
      </c>
      <c r="U182" s="4"/>
      <c r="V182" s="4"/>
      <c r="W182" s="7"/>
      <c r="X182" s="8">
        <f>ROUND($K$182*ROUND($W$182,2),2)</f>
        <v>0</v>
      </c>
      <c r="Z182" s="9">
        <v>133.05785123966942</v>
      </c>
      <c r="AA182" s="9">
        <f t="shared" si="7"/>
        <v>665.2892561983471</v>
      </c>
    </row>
    <row r="183" spans="1:27" ht="25.5">
      <c r="A183" s="3">
        <v>72856</v>
      </c>
      <c r="B183" s="4" t="s">
        <v>444</v>
      </c>
      <c r="C183" s="3">
        <v>226349</v>
      </c>
      <c r="D183" s="4" t="s">
        <v>390</v>
      </c>
      <c r="E183" s="4" t="s">
        <v>391</v>
      </c>
      <c r="F183" s="4" t="s">
        <v>392</v>
      </c>
      <c r="G183" s="5"/>
      <c r="H183" s="4" t="s">
        <v>393</v>
      </c>
      <c r="I183" s="4"/>
      <c r="J183" s="4" t="s">
        <v>77</v>
      </c>
      <c r="K183" s="6">
        <v>10</v>
      </c>
      <c r="L183" s="4">
        <v>315010</v>
      </c>
      <c r="M183" s="4" t="s">
        <v>445</v>
      </c>
      <c r="N183" s="4" t="s">
        <v>446</v>
      </c>
      <c r="O183" s="4" t="s">
        <v>447</v>
      </c>
      <c r="P183" s="4">
        <v>2</v>
      </c>
      <c r="Q183" s="4" t="s">
        <v>448</v>
      </c>
      <c r="R183" s="3">
        <v>134048</v>
      </c>
      <c r="S183" s="4" t="s">
        <v>449</v>
      </c>
      <c r="T183" s="4" t="s">
        <v>450</v>
      </c>
      <c r="U183" s="4"/>
      <c r="V183" s="4"/>
      <c r="W183" s="7"/>
      <c r="X183" s="8">
        <f>ROUND($K$183*ROUND($W$183,2),2)</f>
        <v>0</v>
      </c>
      <c r="Z183" s="9">
        <v>11.570247933884298</v>
      </c>
      <c r="AA183" s="9">
        <f t="shared" si="7"/>
        <v>115.70247933884298</v>
      </c>
    </row>
    <row r="184" spans="1:27" ht="12.75">
      <c r="A184" s="3">
        <v>72856</v>
      </c>
      <c r="B184" s="4" t="s">
        <v>444</v>
      </c>
      <c r="C184" s="3">
        <v>226356</v>
      </c>
      <c r="D184" s="4" t="s">
        <v>96</v>
      </c>
      <c r="E184" s="4" t="s">
        <v>354</v>
      </c>
      <c r="F184" s="4" t="s">
        <v>355</v>
      </c>
      <c r="G184" s="5"/>
      <c r="H184" s="4" t="s">
        <v>356</v>
      </c>
      <c r="I184" s="4"/>
      <c r="J184" s="4" t="s">
        <v>100</v>
      </c>
      <c r="K184" s="6">
        <v>4</v>
      </c>
      <c r="L184" s="4">
        <v>315010</v>
      </c>
      <c r="M184" s="4" t="s">
        <v>445</v>
      </c>
      <c r="N184" s="4" t="s">
        <v>446</v>
      </c>
      <c r="O184" s="4" t="s">
        <v>447</v>
      </c>
      <c r="P184" s="4">
        <v>2</v>
      </c>
      <c r="Q184" s="4" t="s">
        <v>448</v>
      </c>
      <c r="R184" s="3">
        <v>134048</v>
      </c>
      <c r="S184" s="4" t="s">
        <v>449</v>
      </c>
      <c r="T184" s="4" t="s">
        <v>450</v>
      </c>
      <c r="U184" s="4"/>
      <c r="V184" s="4"/>
      <c r="W184" s="7"/>
      <c r="X184" s="8">
        <f>ROUND($K$184*ROUND($W$184,2),2)</f>
        <v>0</v>
      </c>
      <c r="Z184" s="9">
        <v>20.66115702479339</v>
      </c>
      <c r="AA184" s="9">
        <f t="shared" si="7"/>
        <v>82.64462809917356</v>
      </c>
    </row>
    <row r="185" spans="1:27" ht="12.75">
      <c r="A185" s="3">
        <v>72856</v>
      </c>
      <c r="B185" s="4" t="s">
        <v>444</v>
      </c>
      <c r="C185" s="3">
        <v>226358</v>
      </c>
      <c r="D185" s="4" t="s">
        <v>222</v>
      </c>
      <c r="E185" s="4" t="s">
        <v>460</v>
      </c>
      <c r="F185" s="4" t="s">
        <v>461</v>
      </c>
      <c r="G185" s="5"/>
      <c r="H185" s="4" t="s">
        <v>462</v>
      </c>
      <c r="I185" s="4"/>
      <c r="J185" s="4" t="s">
        <v>100</v>
      </c>
      <c r="K185" s="6">
        <v>15</v>
      </c>
      <c r="L185" s="4">
        <v>315010</v>
      </c>
      <c r="M185" s="4" t="s">
        <v>445</v>
      </c>
      <c r="N185" s="4" t="s">
        <v>446</v>
      </c>
      <c r="O185" s="4" t="s">
        <v>447</v>
      </c>
      <c r="P185" s="4">
        <v>2</v>
      </c>
      <c r="Q185" s="4" t="s">
        <v>448</v>
      </c>
      <c r="R185" s="3">
        <v>134048</v>
      </c>
      <c r="S185" s="4" t="s">
        <v>449</v>
      </c>
      <c r="T185" s="4" t="s">
        <v>450</v>
      </c>
      <c r="U185" s="4"/>
      <c r="V185" s="4"/>
      <c r="W185" s="7"/>
      <c r="X185" s="8">
        <f>ROUND($K$185*ROUND($W$185,2),2)</f>
        <v>0</v>
      </c>
      <c r="Z185" s="9">
        <v>31.40495867768595</v>
      </c>
      <c r="AA185" s="9">
        <f t="shared" si="7"/>
        <v>471.07438016528926</v>
      </c>
    </row>
    <row r="186" spans="1:27" ht="12.75">
      <c r="A186" s="3">
        <v>72856</v>
      </c>
      <c r="B186" s="4" t="s">
        <v>444</v>
      </c>
      <c r="C186" s="3">
        <v>226359</v>
      </c>
      <c r="D186" s="4" t="s">
        <v>222</v>
      </c>
      <c r="E186" s="4" t="s">
        <v>463</v>
      </c>
      <c r="F186" s="4" t="s">
        <v>464</v>
      </c>
      <c r="G186" s="5"/>
      <c r="H186" s="4" t="s">
        <v>465</v>
      </c>
      <c r="I186" s="4"/>
      <c r="J186" s="4" t="s">
        <v>77</v>
      </c>
      <c r="K186" s="6">
        <v>10</v>
      </c>
      <c r="L186" s="4">
        <v>315010</v>
      </c>
      <c r="M186" s="4" t="s">
        <v>445</v>
      </c>
      <c r="N186" s="4" t="s">
        <v>446</v>
      </c>
      <c r="O186" s="4" t="s">
        <v>447</v>
      </c>
      <c r="P186" s="4">
        <v>2</v>
      </c>
      <c r="Q186" s="4" t="s">
        <v>448</v>
      </c>
      <c r="R186" s="3">
        <v>134048</v>
      </c>
      <c r="S186" s="4" t="s">
        <v>449</v>
      </c>
      <c r="T186" s="4" t="s">
        <v>450</v>
      </c>
      <c r="U186" s="4"/>
      <c r="V186" s="4"/>
      <c r="W186" s="7"/>
      <c r="X186" s="8">
        <f>ROUND($K$186*ROUND($W$186,2),2)</f>
        <v>0</v>
      </c>
      <c r="Z186" s="9">
        <v>12.396694214876034</v>
      </c>
      <c r="AA186" s="9">
        <f t="shared" si="7"/>
        <v>123.96694214876034</v>
      </c>
    </row>
    <row r="187" spans="1:27" ht="38.25">
      <c r="A187" s="3">
        <v>72856</v>
      </c>
      <c r="B187" s="4" t="s">
        <v>444</v>
      </c>
      <c r="C187" s="3">
        <v>226362</v>
      </c>
      <c r="D187" s="4" t="s">
        <v>68</v>
      </c>
      <c r="E187" s="4" t="s">
        <v>351</v>
      </c>
      <c r="F187" s="4" t="s">
        <v>352</v>
      </c>
      <c r="G187" s="5"/>
      <c r="H187" s="4" t="s">
        <v>353</v>
      </c>
      <c r="I187" s="4"/>
      <c r="J187" s="4" t="s">
        <v>77</v>
      </c>
      <c r="K187" s="6">
        <v>30</v>
      </c>
      <c r="L187" s="4">
        <v>315010</v>
      </c>
      <c r="M187" s="4" t="s">
        <v>445</v>
      </c>
      <c r="N187" s="4" t="s">
        <v>446</v>
      </c>
      <c r="O187" s="4" t="s">
        <v>447</v>
      </c>
      <c r="P187" s="4">
        <v>2</v>
      </c>
      <c r="Q187" s="4" t="s">
        <v>448</v>
      </c>
      <c r="R187" s="3">
        <v>134048</v>
      </c>
      <c r="S187" s="4" t="s">
        <v>449</v>
      </c>
      <c r="T187" s="4" t="s">
        <v>450</v>
      </c>
      <c r="U187" s="4"/>
      <c r="V187" s="4"/>
      <c r="W187" s="7"/>
      <c r="X187" s="8">
        <f>ROUND($K$187*ROUND($W$187,2),2)</f>
        <v>0</v>
      </c>
      <c r="Z187" s="9">
        <v>21.487603305785125</v>
      </c>
      <c r="AA187" s="9">
        <f t="shared" si="7"/>
        <v>644.6280991735538</v>
      </c>
    </row>
    <row r="188" spans="1:27" ht="39" thickBot="1">
      <c r="A188" s="3">
        <v>72856</v>
      </c>
      <c r="B188" s="4" t="s">
        <v>444</v>
      </c>
      <c r="C188" s="3">
        <v>226363</v>
      </c>
      <c r="D188" s="4" t="s">
        <v>151</v>
      </c>
      <c r="E188" s="4" t="s">
        <v>412</v>
      </c>
      <c r="F188" s="4" t="s">
        <v>413</v>
      </c>
      <c r="G188" s="5"/>
      <c r="H188" s="4" t="s">
        <v>414</v>
      </c>
      <c r="I188" s="4"/>
      <c r="J188" s="4" t="s">
        <v>415</v>
      </c>
      <c r="K188" s="6">
        <v>10</v>
      </c>
      <c r="L188" s="4">
        <v>315010</v>
      </c>
      <c r="M188" s="4" t="s">
        <v>445</v>
      </c>
      <c r="N188" s="4" t="s">
        <v>446</v>
      </c>
      <c r="O188" s="4" t="s">
        <v>447</v>
      </c>
      <c r="P188" s="4">
        <v>2</v>
      </c>
      <c r="Q188" s="4" t="s">
        <v>448</v>
      </c>
      <c r="R188" s="3">
        <v>134048</v>
      </c>
      <c r="S188" s="4" t="s">
        <v>449</v>
      </c>
      <c r="T188" s="4" t="s">
        <v>450</v>
      </c>
      <c r="U188" s="4"/>
      <c r="V188" s="4"/>
      <c r="W188" s="7"/>
      <c r="X188" s="8">
        <f>ROUND($K$188*ROUND($W$188,2),2)</f>
        <v>0</v>
      </c>
      <c r="Z188" s="9">
        <v>12.396694214876034</v>
      </c>
      <c r="AA188" s="9">
        <f t="shared" si="7"/>
        <v>123.96694214876034</v>
      </c>
    </row>
    <row r="189" spans="1:27" ht="13.5" customHeight="1" thickTop="1">
      <c r="A189" s="15" t="s">
        <v>54</v>
      </c>
      <c r="B189" s="15"/>
      <c r="C189" s="15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 t="s">
        <v>55</v>
      </c>
      <c r="X189" s="11">
        <f>SUM($X$179:$X$188)</f>
        <v>0</v>
      </c>
      <c r="Z189" s="11"/>
      <c r="AA189" s="11">
        <f>SUM($AA$179:$AA$188)</f>
        <v>2893.3884297520663</v>
      </c>
    </row>
    <row r="190" spans="1:24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7" ht="38.25">
      <c r="A191" s="3">
        <v>72860</v>
      </c>
      <c r="B191" s="4"/>
      <c r="C191" s="3">
        <v>226386</v>
      </c>
      <c r="D191" s="4" t="s">
        <v>27</v>
      </c>
      <c r="E191" s="4" t="s">
        <v>466</v>
      </c>
      <c r="F191" s="4" t="s">
        <v>467</v>
      </c>
      <c r="G191" s="5"/>
      <c r="H191" s="4" t="s">
        <v>468</v>
      </c>
      <c r="I191" s="4"/>
      <c r="J191" s="4" t="s">
        <v>238</v>
      </c>
      <c r="K191" s="6">
        <v>300</v>
      </c>
      <c r="L191" s="4">
        <v>813600</v>
      </c>
      <c r="M191" s="4" t="s">
        <v>469</v>
      </c>
      <c r="N191" s="4" t="s">
        <v>470</v>
      </c>
      <c r="O191" s="4" t="s">
        <v>471</v>
      </c>
      <c r="P191" s="4">
        <v>0</v>
      </c>
      <c r="Q191" s="4" t="s">
        <v>35</v>
      </c>
      <c r="R191" s="3">
        <v>34709</v>
      </c>
      <c r="S191" s="4" t="s">
        <v>472</v>
      </c>
      <c r="T191" s="4" t="s">
        <v>473</v>
      </c>
      <c r="U191" s="4">
        <v>549496410</v>
      </c>
      <c r="V191" s="4"/>
      <c r="W191" s="7"/>
      <c r="X191" s="8">
        <f>ROUND($K$191*ROUND($W$191,2),2)</f>
        <v>0</v>
      </c>
      <c r="Z191" s="9">
        <v>30.578512396694215</v>
      </c>
      <c r="AA191" s="9">
        <f aca="true" t="shared" si="8" ref="AA191:AA213">Z191*K191</f>
        <v>9173.553719008265</v>
      </c>
    </row>
    <row r="192" spans="1:27" ht="38.25">
      <c r="A192" s="3">
        <v>72860</v>
      </c>
      <c r="B192" s="4"/>
      <c r="C192" s="3">
        <v>226387</v>
      </c>
      <c r="D192" s="4" t="s">
        <v>27</v>
      </c>
      <c r="E192" s="4" t="s">
        <v>338</v>
      </c>
      <c r="F192" s="4" t="s">
        <v>339</v>
      </c>
      <c r="G192" s="5"/>
      <c r="H192" s="4" t="s">
        <v>340</v>
      </c>
      <c r="I192" s="4"/>
      <c r="J192" s="4" t="s">
        <v>31</v>
      </c>
      <c r="K192" s="6">
        <v>4</v>
      </c>
      <c r="L192" s="4">
        <v>813600</v>
      </c>
      <c r="M192" s="4" t="s">
        <v>469</v>
      </c>
      <c r="N192" s="4" t="s">
        <v>470</v>
      </c>
      <c r="O192" s="4" t="s">
        <v>471</v>
      </c>
      <c r="P192" s="4">
        <v>0</v>
      </c>
      <c r="Q192" s="4" t="s">
        <v>35</v>
      </c>
      <c r="R192" s="3">
        <v>34709</v>
      </c>
      <c r="S192" s="4" t="s">
        <v>472</v>
      </c>
      <c r="T192" s="4" t="s">
        <v>473</v>
      </c>
      <c r="U192" s="4">
        <v>549496410</v>
      </c>
      <c r="V192" s="4"/>
      <c r="W192" s="7"/>
      <c r="X192" s="8">
        <f>ROUND($K$192*ROUND($W$192,2),2)</f>
        <v>0</v>
      </c>
      <c r="Z192" s="9">
        <v>66.11570247933885</v>
      </c>
      <c r="AA192" s="9">
        <f t="shared" si="8"/>
        <v>264.4628099173554</v>
      </c>
    </row>
    <row r="193" spans="1:27" ht="12.75">
      <c r="A193" s="3">
        <v>72860</v>
      </c>
      <c r="B193" s="4"/>
      <c r="C193" s="3">
        <v>226388</v>
      </c>
      <c r="D193" s="4" t="s">
        <v>57</v>
      </c>
      <c r="E193" s="4" t="s">
        <v>109</v>
      </c>
      <c r="F193" s="4" t="s">
        <v>110</v>
      </c>
      <c r="G193" s="5"/>
      <c r="H193" s="4" t="s">
        <v>111</v>
      </c>
      <c r="I193" s="4"/>
      <c r="J193" s="4" t="s">
        <v>112</v>
      </c>
      <c r="K193" s="6">
        <v>10</v>
      </c>
      <c r="L193" s="4">
        <v>813600</v>
      </c>
      <c r="M193" s="4" t="s">
        <v>469</v>
      </c>
      <c r="N193" s="4" t="s">
        <v>470</v>
      </c>
      <c r="O193" s="4" t="s">
        <v>471</v>
      </c>
      <c r="P193" s="4">
        <v>0</v>
      </c>
      <c r="Q193" s="4" t="s">
        <v>35</v>
      </c>
      <c r="R193" s="3">
        <v>34709</v>
      </c>
      <c r="S193" s="4" t="s">
        <v>472</v>
      </c>
      <c r="T193" s="4" t="s">
        <v>473</v>
      </c>
      <c r="U193" s="4">
        <v>549496410</v>
      </c>
      <c r="V193" s="4"/>
      <c r="W193" s="7"/>
      <c r="X193" s="8">
        <f>ROUND($K$193*ROUND($W$193,2),2)</f>
        <v>0</v>
      </c>
      <c r="Z193" s="9">
        <v>31.40495867768595</v>
      </c>
      <c r="AA193" s="9">
        <f t="shared" si="8"/>
        <v>314.0495867768595</v>
      </c>
    </row>
    <row r="194" spans="1:27" ht="25.5">
      <c r="A194" s="3">
        <v>72860</v>
      </c>
      <c r="B194" s="4"/>
      <c r="C194" s="3">
        <v>226389</v>
      </c>
      <c r="D194" s="4" t="s">
        <v>146</v>
      </c>
      <c r="E194" s="4" t="s">
        <v>474</v>
      </c>
      <c r="F194" s="4" t="s">
        <v>475</v>
      </c>
      <c r="G194" s="5"/>
      <c r="H194" s="4" t="s">
        <v>476</v>
      </c>
      <c r="I194" s="4"/>
      <c r="J194" s="4" t="s">
        <v>347</v>
      </c>
      <c r="K194" s="6">
        <v>3</v>
      </c>
      <c r="L194" s="4">
        <v>813600</v>
      </c>
      <c r="M194" s="4" t="s">
        <v>469</v>
      </c>
      <c r="N194" s="4" t="s">
        <v>470</v>
      </c>
      <c r="O194" s="4" t="s">
        <v>471</v>
      </c>
      <c r="P194" s="4">
        <v>0</v>
      </c>
      <c r="Q194" s="4" t="s">
        <v>35</v>
      </c>
      <c r="R194" s="3">
        <v>34709</v>
      </c>
      <c r="S194" s="4" t="s">
        <v>472</v>
      </c>
      <c r="T194" s="4" t="s">
        <v>473</v>
      </c>
      <c r="U194" s="4">
        <v>549496410</v>
      </c>
      <c r="V194" s="4"/>
      <c r="W194" s="7"/>
      <c r="X194" s="8">
        <f>ROUND($K$194*ROUND($W$194,2),2)</f>
        <v>0</v>
      </c>
      <c r="Z194" s="9">
        <v>56.19834710743802</v>
      </c>
      <c r="AA194" s="9">
        <f t="shared" si="8"/>
        <v>168.59504132231405</v>
      </c>
    </row>
    <row r="195" spans="1:27" ht="38.25">
      <c r="A195" s="3">
        <v>72860</v>
      </c>
      <c r="B195" s="4"/>
      <c r="C195" s="3">
        <v>226390</v>
      </c>
      <c r="D195" s="4" t="s">
        <v>477</v>
      </c>
      <c r="E195" s="4" t="s">
        <v>478</v>
      </c>
      <c r="F195" s="4" t="s">
        <v>479</v>
      </c>
      <c r="G195" s="5"/>
      <c r="H195" s="4" t="s">
        <v>480</v>
      </c>
      <c r="I195" s="4"/>
      <c r="J195" s="4" t="s">
        <v>481</v>
      </c>
      <c r="K195" s="6">
        <v>50</v>
      </c>
      <c r="L195" s="4">
        <v>813600</v>
      </c>
      <c r="M195" s="4" t="s">
        <v>469</v>
      </c>
      <c r="N195" s="4" t="s">
        <v>470</v>
      </c>
      <c r="O195" s="4" t="s">
        <v>471</v>
      </c>
      <c r="P195" s="4">
        <v>0</v>
      </c>
      <c r="Q195" s="4" t="s">
        <v>35</v>
      </c>
      <c r="R195" s="3">
        <v>34709</v>
      </c>
      <c r="S195" s="4" t="s">
        <v>472</v>
      </c>
      <c r="T195" s="4" t="s">
        <v>473</v>
      </c>
      <c r="U195" s="4">
        <v>549496410</v>
      </c>
      <c r="V195" s="4"/>
      <c r="W195" s="7"/>
      <c r="X195" s="8">
        <f>ROUND($K$195*ROUND($W$195,2),2)</f>
        <v>0</v>
      </c>
      <c r="Z195" s="9">
        <v>43.80165289256198</v>
      </c>
      <c r="AA195" s="9">
        <f t="shared" si="8"/>
        <v>2190.082644628099</v>
      </c>
    </row>
    <row r="196" spans="1:27" ht="25.5">
      <c r="A196" s="3">
        <v>72860</v>
      </c>
      <c r="B196" s="4"/>
      <c r="C196" s="3">
        <v>226391</v>
      </c>
      <c r="D196" s="4" t="s">
        <v>96</v>
      </c>
      <c r="E196" s="4" t="s">
        <v>97</v>
      </c>
      <c r="F196" s="4" t="s">
        <v>98</v>
      </c>
      <c r="G196" s="5"/>
      <c r="H196" s="4" t="s">
        <v>99</v>
      </c>
      <c r="I196" s="4"/>
      <c r="J196" s="4" t="s">
        <v>100</v>
      </c>
      <c r="K196" s="6">
        <v>10</v>
      </c>
      <c r="L196" s="4">
        <v>813600</v>
      </c>
      <c r="M196" s="4" t="s">
        <v>469</v>
      </c>
      <c r="N196" s="4" t="s">
        <v>470</v>
      </c>
      <c r="O196" s="4" t="s">
        <v>471</v>
      </c>
      <c r="P196" s="4">
        <v>0</v>
      </c>
      <c r="Q196" s="4" t="s">
        <v>35</v>
      </c>
      <c r="R196" s="3">
        <v>34709</v>
      </c>
      <c r="S196" s="4" t="s">
        <v>472</v>
      </c>
      <c r="T196" s="4" t="s">
        <v>473</v>
      </c>
      <c r="U196" s="4">
        <v>549496410</v>
      </c>
      <c r="V196" s="4"/>
      <c r="W196" s="7"/>
      <c r="X196" s="8">
        <f>ROUND($K$196*ROUND($W$196,2),2)</f>
        <v>0</v>
      </c>
      <c r="Z196" s="9">
        <v>33.88429752066116</v>
      </c>
      <c r="AA196" s="9">
        <f t="shared" si="8"/>
        <v>338.8429752066116</v>
      </c>
    </row>
    <row r="197" spans="1:27" ht="12.75">
      <c r="A197" s="3">
        <v>72860</v>
      </c>
      <c r="B197" s="4"/>
      <c r="C197" s="3">
        <v>226392</v>
      </c>
      <c r="D197" s="4" t="s">
        <v>96</v>
      </c>
      <c r="E197" s="4" t="s">
        <v>354</v>
      </c>
      <c r="F197" s="4" t="s">
        <v>355</v>
      </c>
      <c r="G197" s="5"/>
      <c r="H197" s="4" t="s">
        <v>356</v>
      </c>
      <c r="I197" s="4"/>
      <c r="J197" s="4" t="s">
        <v>100</v>
      </c>
      <c r="K197" s="6">
        <v>10</v>
      </c>
      <c r="L197" s="4">
        <v>813600</v>
      </c>
      <c r="M197" s="4" t="s">
        <v>469</v>
      </c>
      <c r="N197" s="4" t="s">
        <v>470</v>
      </c>
      <c r="O197" s="4" t="s">
        <v>471</v>
      </c>
      <c r="P197" s="4">
        <v>0</v>
      </c>
      <c r="Q197" s="4" t="s">
        <v>35</v>
      </c>
      <c r="R197" s="3">
        <v>34709</v>
      </c>
      <c r="S197" s="4" t="s">
        <v>472</v>
      </c>
      <c r="T197" s="4" t="s">
        <v>473</v>
      </c>
      <c r="U197" s="4">
        <v>549496410</v>
      </c>
      <c r="V197" s="4"/>
      <c r="W197" s="7"/>
      <c r="X197" s="8">
        <f>ROUND($K$197*ROUND($W$197,2),2)</f>
        <v>0</v>
      </c>
      <c r="Z197" s="9">
        <v>20.66115702479339</v>
      </c>
      <c r="AA197" s="9">
        <f t="shared" si="8"/>
        <v>206.6115702479339</v>
      </c>
    </row>
    <row r="198" spans="1:27" ht="12.75">
      <c r="A198" s="3">
        <v>72860</v>
      </c>
      <c r="B198" s="4"/>
      <c r="C198" s="3">
        <v>226394</v>
      </c>
      <c r="D198" s="4" t="s">
        <v>101</v>
      </c>
      <c r="E198" s="4" t="s">
        <v>482</v>
      </c>
      <c r="F198" s="4" t="s">
        <v>483</v>
      </c>
      <c r="G198" s="5"/>
      <c r="H198" s="4" t="s">
        <v>484</v>
      </c>
      <c r="I198" s="4"/>
      <c r="J198" s="4" t="s">
        <v>485</v>
      </c>
      <c r="K198" s="6">
        <v>1500</v>
      </c>
      <c r="L198" s="4">
        <v>813600</v>
      </c>
      <c r="M198" s="4" t="s">
        <v>469</v>
      </c>
      <c r="N198" s="4" t="s">
        <v>470</v>
      </c>
      <c r="O198" s="4" t="s">
        <v>471</v>
      </c>
      <c r="P198" s="4">
        <v>0</v>
      </c>
      <c r="Q198" s="4" t="s">
        <v>35</v>
      </c>
      <c r="R198" s="3">
        <v>34709</v>
      </c>
      <c r="S198" s="4" t="s">
        <v>472</v>
      </c>
      <c r="T198" s="4" t="s">
        <v>473</v>
      </c>
      <c r="U198" s="4">
        <v>549496410</v>
      </c>
      <c r="V198" s="4"/>
      <c r="W198" s="7"/>
      <c r="X198" s="8">
        <f>ROUND($K$198*ROUND($W$198,2),2)</f>
        <v>0</v>
      </c>
      <c r="Z198" s="9">
        <v>1.6528925619834711</v>
      </c>
      <c r="AA198" s="9">
        <f t="shared" si="8"/>
        <v>2479.3388429752067</v>
      </c>
    </row>
    <row r="199" spans="1:27" ht="12.75">
      <c r="A199" s="3">
        <v>72860</v>
      </c>
      <c r="B199" s="4"/>
      <c r="C199" s="3">
        <v>226395</v>
      </c>
      <c r="D199" s="4" t="s">
        <v>486</v>
      </c>
      <c r="E199" s="4" t="s">
        <v>487</v>
      </c>
      <c r="F199" s="4" t="s">
        <v>488</v>
      </c>
      <c r="G199" s="5"/>
      <c r="H199" s="4" t="s">
        <v>489</v>
      </c>
      <c r="I199" s="4"/>
      <c r="J199" s="4" t="s">
        <v>490</v>
      </c>
      <c r="K199" s="6">
        <v>2000</v>
      </c>
      <c r="L199" s="4">
        <v>813600</v>
      </c>
      <c r="M199" s="4" t="s">
        <v>469</v>
      </c>
      <c r="N199" s="4" t="s">
        <v>470</v>
      </c>
      <c r="O199" s="4" t="s">
        <v>471</v>
      </c>
      <c r="P199" s="4">
        <v>0</v>
      </c>
      <c r="Q199" s="4" t="s">
        <v>35</v>
      </c>
      <c r="R199" s="3">
        <v>34709</v>
      </c>
      <c r="S199" s="4" t="s">
        <v>472</v>
      </c>
      <c r="T199" s="4" t="s">
        <v>473</v>
      </c>
      <c r="U199" s="4">
        <v>549496410</v>
      </c>
      <c r="V199" s="4"/>
      <c r="W199" s="7"/>
      <c r="X199" s="8">
        <f>ROUND($K$199*ROUND($W$199,2),2)</f>
        <v>0</v>
      </c>
      <c r="Z199" s="9">
        <v>2.479338842975207</v>
      </c>
      <c r="AA199" s="9">
        <f t="shared" si="8"/>
        <v>4958.677685950413</v>
      </c>
    </row>
    <row r="200" spans="1:27" ht="38.25">
      <c r="A200" s="3">
        <v>72860</v>
      </c>
      <c r="B200" s="4"/>
      <c r="C200" s="3">
        <v>226396</v>
      </c>
      <c r="D200" s="4" t="s">
        <v>151</v>
      </c>
      <c r="E200" s="4" t="s">
        <v>189</v>
      </c>
      <c r="F200" s="4" t="s">
        <v>190</v>
      </c>
      <c r="G200" s="5"/>
      <c r="H200" s="4" t="s">
        <v>191</v>
      </c>
      <c r="I200" s="4"/>
      <c r="J200" s="4" t="s">
        <v>192</v>
      </c>
      <c r="K200" s="6">
        <v>1</v>
      </c>
      <c r="L200" s="4">
        <v>813600</v>
      </c>
      <c r="M200" s="4" t="s">
        <v>469</v>
      </c>
      <c r="N200" s="4" t="s">
        <v>470</v>
      </c>
      <c r="O200" s="4" t="s">
        <v>471</v>
      </c>
      <c r="P200" s="4">
        <v>0</v>
      </c>
      <c r="Q200" s="4" t="s">
        <v>35</v>
      </c>
      <c r="R200" s="3">
        <v>34709</v>
      </c>
      <c r="S200" s="4" t="s">
        <v>472</v>
      </c>
      <c r="T200" s="4" t="s">
        <v>473</v>
      </c>
      <c r="U200" s="4">
        <v>549496410</v>
      </c>
      <c r="V200" s="4"/>
      <c r="W200" s="7"/>
      <c r="X200" s="8">
        <f>ROUND($K$200*ROUND($W$200,2),2)</f>
        <v>0</v>
      </c>
      <c r="Z200" s="9">
        <v>214.0495867768595</v>
      </c>
      <c r="AA200" s="9">
        <f t="shared" si="8"/>
        <v>214.0495867768595</v>
      </c>
    </row>
    <row r="201" spans="1:27" ht="12.75">
      <c r="A201" s="3">
        <v>72860</v>
      </c>
      <c r="B201" s="4"/>
      <c r="C201" s="3">
        <v>226397</v>
      </c>
      <c r="D201" s="4" t="s">
        <v>101</v>
      </c>
      <c r="E201" s="4" t="s">
        <v>102</v>
      </c>
      <c r="F201" s="4" t="s">
        <v>103</v>
      </c>
      <c r="G201" s="5"/>
      <c r="H201" s="4" t="s">
        <v>104</v>
      </c>
      <c r="I201" s="4"/>
      <c r="J201" s="4" t="s">
        <v>82</v>
      </c>
      <c r="K201" s="6">
        <v>30</v>
      </c>
      <c r="L201" s="4">
        <v>813600</v>
      </c>
      <c r="M201" s="4" t="s">
        <v>469</v>
      </c>
      <c r="N201" s="4" t="s">
        <v>470</v>
      </c>
      <c r="O201" s="4" t="s">
        <v>471</v>
      </c>
      <c r="P201" s="4">
        <v>0</v>
      </c>
      <c r="Q201" s="4" t="s">
        <v>35</v>
      </c>
      <c r="R201" s="3">
        <v>34709</v>
      </c>
      <c r="S201" s="4" t="s">
        <v>472</v>
      </c>
      <c r="T201" s="4" t="s">
        <v>473</v>
      </c>
      <c r="U201" s="4">
        <v>549496410</v>
      </c>
      <c r="V201" s="4"/>
      <c r="W201" s="7"/>
      <c r="X201" s="8">
        <f>ROUND($K$201*ROUND($W$201,2),2)</f>
        <v>0</v>
      </c>
      <c r="Z201" s="9">
        <v>12.396694214876034</v>
      </c>
      <c r="AA201" s="9">
        <f t="shared" si="8"/>
        <v>371.90082644628103</v>
      </c>
    </row>
    <row r="202" spans="1:27" ht="25.5">
      <c r="A202" s="3">
        <v>72860</v>
      </c>
      <c r="B202" s="4"/>
      <c r="C202" s="3">
        <v>226398</v>
      </c>
      <c r="D202" s="4" t="s">
        <v>78</v>
      </c>
      <c r="E202" s="4" t="s">
        <v>312</v>
      </c>
      <c r="F202" s="4" t="s">
        <v>313</v>
      </c>
      <c r="G202" s="5"/>
      <c r="H202" s="4" t="s">
        <v>314</v>
      </c>
      <c r="I202" s="4"/>
      <c r="J202" s="4" t="s">
        <v>311</v>
      </c>
      <c r="K202" s="6">
        <v>15</v>
      </c>
      <c r="L202" s="4">
        <v>813600</v>
      </c>
      <c r="M202" s="4" t="s">
        <v>469</v>
      </c>
      <c r="N202" s="4" t="s">
        <v>470</v>
      </c>
      <c r="O202" s="4" t="s">
        <v>471</v>
      </c>
      <c r="P202" s="4">
        <v>0</v>
      </c>
      <c r="Q202" s="4" t="s">
        <v>35</v>
      </c>
      <c r="R202" s="3">
        <v>34709</v>
      </c>
      <c r="S202" s="4" t="s">
        <v>472</v>
      </c>
      <c r="T202" s="4" t="s">
        <v>473</v>
      </c>
      <c r="U202" s="4">
        <v>549496410</v>
      </c>
      <c r="V202" s="4"/>
      <c r="W202" s="7"/>
      <c r="X202" s="8">
        <f>ROUND($K$202*ROUND($W$202,2),2)</f>
        <v>0</v>
      </c>
      <c r="Z202" s="9">
        <v>6.6115702479338845</v>
      </c>
      <c r="AA202" s="9">
        <f t="shared" si="8"/>
        <v>99.17355371900827</v>
      </c>
    </row>
    <row r="203" spans="1:27" ht="12.75">
      <c r="A203" s="3">
        <v>72860</v>
      </c>
      <c r="B203" s="4"/>
      <c r="C203" s="3">
        <v>226399</v>
      </c>
      <c r="D203" s="4" t="s">
        <v>491</v>
      </c>
      <c r="E203" s="4" t="s">
        <v>492</v>
      </c>
      <c r="F203" s="4" t="s">
        <v>493</v>
      </c>
      <c r="G203" s="5"/>
      <c r="H203" s="4" t="s">
        <v>494</v>
      </c>
      <c r="I203" s="4"/>
      <c r="J203" s="4" t="s">
        <v>108</v>
      </c>
      <c r="K203" s="6">
        <v>50</v>
      </c>
      <c r="L203" s="4">
        <v>813600</v>
      </c>
      <c r="M203" s="4" t="s">
        <v>469</v>
      </c>
      <c r="N203" s="4" t="s">
        <v>470</v>
      </c>
      <c r="O203" s="4" t="s">
        <v>471</v>
      </c>
      <c r="P203" s="4">
        <v>0</v>
      </c>
      <c r="Q203" s="4" t="s">
        <v>35</v>
      </c>
      <c r="R203" s="3">
        <v>34709</v>
      </c>
      <c r="S203" s="4" t="s">
        <v>472</v>
      </c>
      <c r="T203" s="4" t="s">
        <v>473</v>
      </c>
      <c r="U203" s="4">
        <v>549496410</v>
      </c>
      <c r="V203" s="4"/>
      <c r="W203" s="7"/>
      <c r="X203" s="8">
        <f>ROUND($K$203*ROUND($W$203,2),2)</f>
        <v>0</v>
      </c>
      <c r="Z203" s="9">
        <v>19.00826446280992</v>
      </c>
      <c r="AA203" s="9">
        <f t="shared" si="8"/>
        <v>950.4132231404959</v>
      </c>
    </row>
    <row r="204" spans="1:27" ht="25.5">
      <c r="A204" s="3">
        <v>72860</v>
      </c>
      <c r="B204" s="4"/>
      <c r="C204" s="3">
        <v>226404</v>
      </c>
      <c r="D204" s="4" t="s">
        <v>439</v>
      </c>
      <c r="E204" s="4" t="s">
        <v>440</v>
      </c>
      <c r="F204" s="4" t="s">
        <v>441</v>
      </c>
      <c r="G204" s="5"/>
      <c r="H204" s="4" t="s">
        <v>442</v>
      </c>
      <c r="I204" s="4"/>
      <c r="J204" s="4" t="s">
        <v>443</v>
      </c>
      <c r="K204" s="6">
        <v>40</v>
      </c>
      <c r="L204" s="4">
        <v>813600</v>
      </c>
      <c r="M204" s="4" t="s">
        <v>469</v>
      </c>
      <c r="N204" s="4" t="s">
        <v>470</v>
      </c>
      <c r="O204" s="4" t="s">
        <v>471</v>
      </c>
      <c r="P204" s="4">
        <v>0</v>
      </c>
      <c r="Q204" s="4" t="s">
        <v>35</v>
      </c>
      <c r="R204" s="3">
        <v>34709</v>
      </c>
      <c r="S204" s="4" t="s">
        <v>472</v>
      </c>
      <c r="T204" s="4" t="s">
        <v>473</v>
      </c>
      <c r="U204" s="4">
        <v>549496410</v>
      </c>
      <c r="V204" s="4"/>
      <c r="W204" s="7"/>
      <c r="X204" s="8">
        <f>ROUND($K$204*ROUND($W$204,2),2)</f>
        <v>0</v>
      </c>
      <c r="Z204" s="9">
        <v>11.570247933884298</v>
      </c>
      <c r="AA204" s="9">
        <f t="shared" si="8"/>
        <v>462.8099173553719</v>
      </c>
    </row>
    <row r="205" spans="1:27" ht="51">
      <c r="A205" s="3">
        <v>72860</v>
      </c>
      <c r="B205" s="4"/>
      <c r="C205" s="3">
        <v>226406</v>
      </c>
      <c r="D205" s="4" t="s">
        <v>78</v>
      </c>
      <c r="E205" s="4" t="s">
        <v>79</v>
      </c>
      <c r="F205" s="4" t="s">
        <v>80</v>
      </c>
      <c r="G205" s="5"/>
      <c r="H205" s="4" t="s">
        <v>81</v>
      </c>
      <c r="I205" s="4"/>
      <c r="J205" s="4" t="s">
        <v>82</v>
      </c>
      <c r="K205" s="6">
        <v>40</v>
      </c>
      <c r="L205" s="4">
        <v>813600</v>
      </c>
      <c r="M205" s="4" t="s">
        <v>469</v>
      </c>
      <c r="N205" s="4" t="s">
        <v>470</v>
      </c>
      <c r="O205" s="4" t="s">
        <v>471</v>
      </c>
      <c r="P205" s="4">
        <v>0</v>
      </c>
      <c r="Q205" s="4" t="s">
        <v>35</v>
      </c>
      <c r="R205" s="3">
        <v>34709</v>
      </c>
      <c r="S205" s="4" t="s">
        <v>472</v>
      </c>
      <c r="T205" s="4" t="s">
        <v>473</v>
      </c>
      <c r="U205" s="4">
        <v>549496410</v>
      </c>
      <c r="V205" s="4"/>
      <c r="W205" s="7"/>
      <c r="X205" s="8">
        <f>ROUND($K$205*ROUND($W$205,2),2)</f>
        <v>0</v>
      </c>
      <c r="Z205" s="9">
        <v>11.570247933884298</v>
      </c>
      <c r="AA205" s="9">
        <f t="shared" si="8"/>
        <v>462.8099173553719</v>
      </c>
    </row>
    <row r="206" spans="1:27" ht="12.75">
      <c r="A206" s="3">
        <v>72860</v>
      </c>
      <c r="B206" s="4"/>
      <c r="C206" s="3">
        <v>226407</v>
      </c>
      <c r="D206" s="4" t="s">
        <v>222</v>
      </c>
      <c r="E206" s="4" t="s">
        <v>495</v>
      </c>
      <c r="F206" s="4" t="s">
        <v>496</v>
      </c>
      <c r="G206" s="5"/>
      <c r="H206" s="4" t="s">
        <v>497</v>
      </c>
      <c r="I206" s="4"/>
      <c r="J206" s="4" t="s">
        <v>100</v>
      </c>
      <c r="K206" s="6">
        <v>200</v>
      </c>
      <c r="L206" s="4">
        <v>813600</v>
      </c>
      <c r="M206" s="4" t="s">
        <v>469</v>
      </c>
      <c r="N206" s="4" t="s">
        <v>470</v>
      </c>
      <c r="O206" s="4" t="s">
        <v>471</v>
      </c>
      <c r="P206" s="4">
        <v>0</v>
      </c>
      <c r="Q206" s="4" t="s">
        <v>35</v>
      </c>
      <c r="R206" s="3">
        <v>34709</v>
      </c>
      <c r="S206" s="4" t="s">
        <v>472</v>
      </c>
      <c r="T206" s="4" t="s">
        <v>473</v>
      </c>
      <c r="U206" s="4">
        <v>549496410</v>
      </c>
      <c r="V206" s="4"/>
      <c r="W206" s="7"/>
      <c r="X206" s="8">
        <f>ROUND($K$206*ROUND($W$206,2),2)</f>
        <v>0</v>
      </c>
      <c r="Z206" s="9">
        <v>4.958677685950414</v>
      </c>
      <c r="AA206" s="9">
        <f t="shared" si="8"/>
        <v>991.7355371900827</v>
      </c>
    </row>
    <row r="207" spans="1:27" ht="12.75">
      <c r="A207" s="3">
        <v>72860</v>
      </c>
      <c r="B207" s="4"/>
      <c r="C207" s="3">
        <v>226912</v>
      </c>
      <c r="D207" s="4" t="s">
        <v>222</v>
      </c>
      <c r="E207" s="4" t="s">
        <v>460</v>
      </c>
      <c r="F207" s="4" t="s">
        <v>461</v>
      </c>
      <c r="G207" s="5"/>
      <c r="H207" s="4" t="s">
        <v>462</v>
      </c>
      <c r="I207" s="4"/>
      <c r="J207" s="4" t="s">
        <v>100</v>
      </c>
      <c r="K207" s="6">
        <v>150</v>
      </c>
      <c r="L207" s="4">
        <v>813600</v>
      </c>
      <c r="M207" s="4" t="s">
        <v>469</v>
      </c>
      <c r="N207" s="4" t="s">
        <v>470</v>
      </c>
      <c r="O207" s="4" t="s">
        <v>471</v>
      </c>
      <c r="P207" s="4">
        <v>0</v>
      </c>
      <c r="Q207" s="4" t="s">
        <v>35</v>
      </c>
      <c r="R207" s="3">
        <v>34709</v>
      </c>
      <c r="S207" s="4" t="s">
        <v>472</v>
      </c>
      <c r="T207" s="4" t="s">
        <v>473</v>
      </c>
      <c r="U207" s="4">
        <v>549496410</v>
      </c>
      <c r="V207" s="4"/>
      <c r="W207" s="7"/>
      <c r="X207" s="8">
        <f>ROUND($K$207*ROUND($W$207,2),2)</f>
        <v>0</v>
      </c>
      <c r="Z207" s="9">
        <v>31.40495867768595</v>
      </c>
      <c r="AA207" s="9">
        <f t="shared" si="8"/>
        <v>4710.743801652892</v>
      </c>
    </row>
    <row r="208" spans="1:27" ht="63.75">
      <c r="A208" s="3">
        <v>72860</v>
      </c>
      <c r="B208" s="4"/>
      <c r="C208" s="3">
        <v>226955</v>
      </c>
      <c r="D208" s="4" t="s">
        <v>167</v>
      </c>
      <c r="E208" s="4" t="s">
        <v>254</v>
      </c>
      <c r="F208" s="4" t="s">
        <v>255</v>
      </c>
      <c r="G208" s="5"/>
      <c r="H208" s="4" t="s">
        <v>256</v>
      </c>
      <c r="I208" s="4"/>
      <c r="J208" s="4" t="s">
        <v>82</v>
      </c>
      <c r="K208" s="6">
        <v>30</v>
      </c>
      <c r="L208" s="4">
        <v>813600</v>
      </c>
      <c r="M208" s="4" t="s">
        <v>469</v>
      </c>
      <c r="N208" s="4" t="s">
        <v>470</v>
      </c>
      <c r="O208" s="4" t="s">
        <v>471</v>
      </c>
      <c r="P208" s="4">
        <v>0</v>
      </c>
      <c r="Q208" s="4" t="s">
        <v>35</v>
      </c>
      <c r="R208" s="3">
        <v>34709</v>
      </c>
      <c r="S208" s="4" t="s">
        <v>472</v>
      </c>
      <c r="T208" s="4" t="s">
        <v>473</v>
      </c>
      <c r="U208" s="4">
        <v>549496410</v>
      </c>
      <c r="V208" s="4"/>
      <c r="W208" s="7"/>
      <c r="X208" s="8">
        <f>ROUND($K$208*ROUND($W$208,2),2)</f>
        <v>0</v>
      </c>
      <c r="Z208" s="9">
        <v>58.67768595041323</v>
      </c>
      <c r="AA208" s="9">
        <f t="shared" si="8"/>
        <v>1760.3305785123969</v>
      </c>
    </row>
    <row r="209" spans="1:27" ht="25.5">
      <c r="A209" s="3">
        <v>72860</v>
      </c>
      <c r="B209" s="4"/>
      <c r="C209" s="3">
        <v>226956</v>
      </c>
      <c r="D209" s="4" t="s">
        <v>101</v>
      </c>
      <c r="E209" s="4" t="s">
        <v>136</v>
      </c>
      <c r="F209" s="4" t="s">
        <v>137</v>
      </c>
      <c r="G209" s="5"/>
      <c r="H209" s="4" t="s">
        <v>138</v>
      </c>
      <c r="I209" s="4"/>
      <c r="J209" s="4" t="s">
        <v>135</v>
      </c>
      <c r="K209" s="6">
        <v>2</v>
      </c>
      <c r="L209" s="4">
        <v>813600</v>
      </c>
      <c r="M209" s="4" t="s">
        <v>469</v>
      </c>
      <c r="N209" s="4" t="s">
        <v>470</v>
      </c>
      <c r="O209" s="4" t="s">
        <v>471</v>
      </c>
      <c r="P209" s="4">
        <v>0</v>
      </c>
      <c r="Q209" s="4" t="s">
        <v>35</v>
      </c>
      <c r="R209" s="3">
        <v>34709</v>
      </c>
      <c r="S209" s="4" t="s">
        <v>472</v>
      </c>
      <c r="T209" s="4" t="s">
        <v>473</v>
      </c>
      <c r="U209" s="4">
        <v>549496410</v>
      </c>
      <c r="V209" s="4"/>
      <c r="W209" s="7"/>
      <c r="X209" s="8">
        <f>ROUND($K$209*ROUND($W$209,2),2)</f>
        <v>0</v>
      </c>
      <c r="Z209" s="9">
        <v>52.892561983471076</v>
      </c>
      <c r="AA209" s="9">
        <f t="shared" si="8"/>
        <v>105.78512396694215</v>
      </c>
    </row>
    <row r="210" spans="1:27" ht="38.25">
      <c r="A210" s="3">
        <v>72860</v>
      </c>
      <c r="B210" s="4"/>
      <c r="C210" s="3">
        <v>226957</v>
      </c>
      <c r="D210" s="4" t="s">
        <v>49</v>
      </c>
      <c r="E210" s="4" t="s">
        <v>50</v>
      </c>
      <c r="F210" s="4" t="s">
        <v>51</v>
      </c>
      <c r="G210" s="5"/>
      <c r="H210" s="4" t="s">
        <v>52</v>
      </c>
      <c r="I210" s="4"/>
      <c r="J210" s="4" t="s">
        <v>53</v>
      </c>
      <c r="K210" s="6">
        <v>2</v>
      </c>
      <c r="L210" s="4">
        <v>813600</v>
      </c>
      <c r="M210" s="4" t="s">
        <v>469</v>
      </c>
      <c r="N210" s="4" t="s">
        <v>470</v>
      </c>
      <c r="O210" s="4" t="s">
        <v>471</v>
      </c>
      <c r="P210" s="4">
        <v>0</v>
      </c>
      <c r="Q210" s="4" t="s">
        <v>35</v>
      </c>
      <c r="R210" s="3">
        <v>34709</v>
      </c>
      <c r="S210" s="4" t="s">
        <v>472</v>
      </c>
      <c r="T210" s="4" t="s">
        <v>473</v>
      </c>
      <c r="U210" s="4">
        <v>549496410</v>
      </c>
      <c r="V210" s="4"/>
      <c r="W210" s="7"/>
      <c r="X210" s="8">
        <f>ROUND($K$210*ROUND($W$210,2),2)</f>
        <v>0</v>
      </c>
      <c r="Z210" s="9">
        <v>51.239669421487605</v>
      </c>
      <c r="AA210" s="9">
        <f t="shared" si="8"/>
        <v>102.47933884297521</v>
      </c>
    </row>
    <row r="211" spans="1:27" ht="12.75">
      <c r="A211" s="3">
        <v>72860</v>
      </c>
      <c r="B211" s="4"/>
      <c r="C211" s="3">
        <v>226970</v>
      </c>
      <c r="D211" s="4" t="s">
        <v>159</v>
      </c>
      <c r="E211" s="4" t="s">
        <v>498</v>
      </c>
      <c r="F211" s="4" t="s">
        <v>499</v>
      </c>
      <c r="G211" s="5"/>
      <c r="H211" s="4" t="s">
        <v>500</v>
      </c>
      <c r="I211" s="4"/>
      <c r="J211" s="4" t="s">
        <v>77</v>
      </c>
      <c r="K211" s="6">
        <v>50</v>
      </c>
      <c r="L211" s="4">
        <v>813600</v>
      </c>
      <c r="M211" s="4" t="s">
        <v>469</v>
      </c>
      <c r="N211" s="4" t="s">
        <v>470</v>
      </c>
      <c r="O211" s="4" t="s">
        <v>471</v>
      </c>
      <c r="P211" s="4">
        <v>0</v>
      </c>
      <c r="Q211" s="4" t="s">
        <v>35</v>
      </c>
      <c r="R211" s="3">
        <v>34709</v>
      </c>
      <c r="S211" s="4" t="s">
        <v>472</v>
      </c>
      <c r="T211" s="4" t="s">
        <v>473</v>
      </c>
      <c r="U211" s="4">
        <v>549496410</v>
      </c>
      <c r="V211" s="4"/>
      <c r="W211" s="7"/>
      <c r="X211" s="8">
        <f>ROUND($K$211*ROUND($W$211,2),2)</f>
        <v>0</v>
      </c>
      <c r="Z211" s="9">
        <v>126.44628099173553</v>
      </c>
      <c r="AA211" s="9">
        <f t="shared" si="8"/>
        <v>6322.3140495867765</v>
      </c>
    </row>
    <row r="212" spans="1:27" ht="25.5">
      <c r="A212" s="3">
        <v>72860</v>
      </c>
      <c r="B212" s="4"/>
      <c r="C212" s="3">
        <v>226972</v>
      </c>
      <c r="D212" s="4" t="s">
        <v>159</v>
      </c>
      <c r="E212" s="4" t="s">
        <v>501</v>
      </c>
      <c r="F212" s="4" t="s">
        <v>502</v>
      </c>
      <c r="G212" s="5"/>
      <c r="H212" s="4" t="s">
        <v>503</v>
      </c>
      <c r="I212" s="4"/>
      <c r="J212" s="4" t="s">
        <v>77</v>
      </c>
      <c r="K212" s="6">
        <v>15</v>
      </c>
      <c r="L212" s="4">
        <v>813600</v>
      </c>
      <c r="M212" s="4" t="s">
        <v>469</v>
      </c>
      <c r="N212" s="4" t="s">
        <v>470</v>
      </c>
      <c r="O212" s="4" t="s">
        <v>471</v>
      </c>
      <c r="P212" s="4">
        <v>0</v>
      </c>
      <c r="Q212" s="4" t="s">
        <v>35</v>
      </c>
      <c r="R212" s="3">
        <v>34709</v>
      </c>
      <c r="S212" s="4" t="s">
        <v>472</v>
      </c>
      <c r="T212" s="4" t="s">
        <v>473</v>
      </c>
      <c r="U212" s="4">
        <v>549496410</v>
      </c>
      <c r="V212" s="4"/>
      <c r="W212" s="7"/>
      <c r="X212" s="8">
        <f>ROUND($K$212*ROUND($W$212,2),2)</f>
        <v>0</v>
      </c>
      <c r="Z212" s="9">
        <v>129.7520661157025</v>
      </c>
      <c r="AA212" s="9">
        <f t="shared" si="8"/>
        <v>1946.2809917355373</v>
      </c>
    </row>
    <row r="213" spans="1:27" ht="39" thickBot="1">
      <c r="A213" s="3">
        <v>72860</v>
      </c>
      <c r="B213" s="4"/>
      <c r="C213" s="3">
        <v>226978</v>
      </c>
      <c r="D213" s="4" t="s">
        <v>49</v>
      </c>
      <c r="E213" s="4" t="s">
        <v>185</v>
      </c>
      <c r="F213" s="4" t="s">
        <v>186</v>
      </c>
      <c r="G213" s="5"/>
      <c r="H213" s="4" t="s">
        <v>187</v>
      </c>
      <c r="I213" s="4"/>
      <c r="J213" s="4" t="s">
        <v>188</v>
      </c>
      <c r="K213" s="6">
        <v>5</v>
      </c>
      <c r="L213" s="4">
        <v>813600</v>
      </c>
      <c r="M213" s="4" t="s">
        <v>469</v>
      </c>
      <c r="N213" s="4" t="s">
        <v>470</v>
      </c>
      <c r="O213" s="4" t="s">
        <v>471</v>
      </c>
      <c r="P213" s="4">
        <v>0</v>
      </c>
      <c r="Q213" s="4" t="s">
        <v>35</v>
      </c>
      <c r="R213" s="3">
        <v>34709</v>
      </c>
      <c r="S213" s="4" t="s">
        <v>472</v>
      </c>
      <c r="T213" s="4" t="s">
        <v>473</v>
      </c>
      <c r="U213" s="4">
        <v>549496410</v>
      </c>
      <c r="V213" s="4"/>
      <c r="W213" s="7"/>
      <c r="X213" s="8">
        <f>ROUND($K$213*ROUND($W$213,2),2)</f>
        <v>0</v>
      </c>
      <c r="Z213" s="9">
        <v>15.702479338842975</v>
      </c>
      <c r="AA213" s="9">
        <f t="shared" si="8"/>
        <v>78.51239669421487</v>
      </c>
    </row>
    <row r="214" spans="1:27" ht="13.5" customHeight="1" thickTop="1">
      <c r="A214" s="15" t="s">
        <v>54</v>
      </c>
      <c r="B214" s="15"/>
      <c r="C214" s="15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 t="s">
        <v>55</v>
      </c>
      <c r="X214" s="11">
        <f>SUM($X$191:$X$213)</f>
        <v>0</v>
      </c>
      <c r="Z214" s="11"/>
      <c r="AA214" s="11">
        <f>SUM($AA$191:$AA$213)</f>
        <v>38673.55371900826</v>
      </c>
    </row>
    <row r="215" spans="1:24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7" ht="51">
      <c r="A216" s="3">
        <v>73017</v>
      </c>
      <c r="B216" s="4"/>
      <c r="C216" s="3">
        <v>226562</v>
      </c>
      <c r="D216" s="4" t="s">
        <v>78</v>
      </c>
      <c r="E216" s="4" t="s">
        <v>79</v>
      </c>
      <c r="F216" s="4" t="s">
        <v>80</v>
      </c>
      <c r="G216" s="5"/>
      <c r="H216" s="4" t="s">
        <v>81</v>
      </c>
      <c r="I216" s="4"/>
      <c r="J216" s="4" t="s">
        <v>82</v>
      </c>
      <c r="K216" s="6">
        <v>5</v>
      </c>
      <c r="L216" s="4">
        <v>110511</v>
      </c>
      <c r="M216" s="4" t="s">
        <v>504</v>
      </c>
      <c r="N216" s="4" t="s">
        <v>63</v>
      </c>
      <c r="O216" s="4" t="s">
        <v>64</v>
      </c>
      <c r="P216" s="4">
        <v>4</v>
      </c>
      <c r="Q216" s="4" t="s">
        <v>505</v>
      </c>
      <c r="R216" s="3">
        <v>250</v>
      </c>
      <c r="S216" s="4" t="s">
        <v>506</v>
      </c>
      <c r="T216" s="4" t="s">
        <v>507</v>
      </c>
      <c r="U216" s="4">
        <v>549491334</v>
      </c>
      <c r="V216" s="4"/>
      <c r="W216" s="7"/>
      <c r="X216" s="8">
        <f>ROUND($K$216*ROUND($W$216,2),2)</f>
        <v>0</v>
      </c>
      <c r="Z216" s="9">
        <v>11.570247933884298</v>
      </c>
      <c r="AA216" s="9">
        <f aca="true" t="shared" si="9" ref="AA216:AA225">Z216*K216</f>
        <v>57.85123966942149</v>
      </c>
    </row>
    <row r="217" spans="1:27" ht="12.75">
      <c r="A217" s="3">
        <v>73017</v>
      </c>
      <c r="B217" s="4"/>
      <c r="C217" s="3">
        <v>226563</v>
      </c>
      <c r="D217" s="4" t="s">
        <v>78</v>
      </c>
      <c r="E217" s="4" t="s">
        <v>83</v>
      </c>
      <c r="F217" s="4" t="s">
        <v>84</v>
      </c>
      <c r="G217" s="5"/>
      <c r="H217" s="4" t="s">
        <v>85</v>
      </c>
      <c r="I217" s="4"/>
      <c r="J217" s="4" t="s">
        <v>86</v>
      </c>
      <c r="K217" s="6">
        <v>1</v>
      </c>
      <c r="L217" s="4">
        <v>110511</v>
      </c>
      <c r="M217" s="4" t="s">
        <v>504</v>
      </c>
      <c r="N217" s="4" t="s">
        <v>63</v>
      </c>
      <c r="O217" s="4" t="s">
        <v>64</v>
      </c>
      <c r="P217" s="4">
        <v>4</v>
      </c>
      <c r="Q217" s="4" t="s">
        <v>505</v>
      </c>
      <c r="R217" s="3">
        <v>250</v>
      </c>
      <c r="S217" s="4" t="s">
        <v>506</v>
      </c>
      <c r="T217" s="4" t="s">
        <v>507</v>
      </c>
      <c r="U217" s="4">
        <v>549491334</v>
      </c>
      <c r="V217" s="4"/>
      <c r="W217" s="7"/>
      <c r="X217" s="8">
        <f>ROUND($K$217*ROUND($W$217,2),2)</f>
        <v>0</v>
      </c>
      <c r="Z217" s="9">
        <v>7.43801652892562</v>
      </c>
      <c r="AA217" s="9">
        <f t="shared" si="9"/>
        <v>7.43801652892562</v>
      </c>
    </row>
    <row r="218" spans="1:27" ht="12.75">
      <c r="A218" s="3">
        <v>73017</v>
      </c>
      <c r="B218" s="4"/>
      <c r="C218" s="3">
        <v>226564</v>
      </c>
      <c r="D218" s="4" t="s">
        <v>68</v>
      </c>
      <c r="E218" s="4" t="s">
        <v>69</v>
      </c>
      <c r="F218" s="4" t="s">
        <v>70</v>
      </c>
      <c r="G218" s="5"/>
      <c r="H218" s="4" t="s">
        <v>71</v>
      </c>
      <c r="I218" s="4"/>
      <c r="J218" s="4" t="s">
        <v>72</v>
      </c>
      <c r="K218" s="6">
        <v>1</v>
      </c>
      <c r="L218" s="4">
        <v>110511</v>
      </c>
      <c r="M218" s="4" t="s">
        <v>504</v>
      </c>
      <c r="N218" s="4" t="s">
        <v>63</v>
      </c>
      <c r="O218" s="4" t="s">
        <v>64</v>
      </c>
      <c r="P218" s="4">
        <v>4</v>
      </c>
      <c r="Q218" s="4" t="s">
        <v>505</v>
      </c>
      <c r="R218" s="3">
        <v>250</v>
      </c>
      <c r="S218" s="4" t="s">
        <v>506</v>
      </c>
      <c r="T218" s="4" t="s">
        <v>507</v>
      </c>
      <c r="U218" s="4">
        <v>549491334</v>
      </c>
      <c r="V218" s="4"/>
      <c r="W218" s="7"/>
      <c r="X218" s="8">
        <f>ROUND($K$218*ROUND($W$218,2),2)</f>
        <v>0</v>
      </c>
      <c r="Z218" s="9">
        <v>15.702479338842975</v>
      </c>
      <c r="AA218" s="9">
        <f t="shared" si="9"/>
        <v>15.702479338842975</v>
      </c>
    </row>
    <row r="219" spans="1:27" ht="25.5">
      <c r="A219" s="3">
        <v>73017</v>
      </c>
      <c r="B219" s="4"/>
      <c r="C219" s="3">
        <v>226565</v>
      </c>
      <c r="D219" s="4" t="s">
        <v>290</v>
      </c>
      <c r="E219" s="4" t="s">
        <v>508</v>
      </c>
      <c r="F219" s="4" t="s">
        <v>509</v>
      </c>
      <c r="G219" s="5"/>
      <c r="H219" s="4" t="s">
        <v>510</v>
      </c>
      <c r="I219" s="4"/>
      <c r="J219" s="4" t="s">
        <v>61</v>
      </c>
      <c r="K219" s="6">
        <v>1</v>
      </c>
      <c r="L219" s="4">
        <v>110511</v>
      </c>
      <c r="M219" s="4" t="s">
        <v>504</v>
      </c>
      <c r="N219" s="4" t="s">
        <v>63</v>
      </c>
      <c r="O219" s="4" t="s">
        <v>64</v>
      </c>
      <c r="P219" s="4">
        <v>4</v>
      </c>
      <c r="Q219" s="4" t="s">
        <v>505</v>
      </c>
      <c r="R219" s="3">
        <v>250</v>
      </c>
      <c r="S219" s="4" t="s">
        <v>506</v>
      </c>
      <c r="T219" s="4" t="s">
        <v>507</v>
      </c>
      <c r="U219" s="4">
        <v>549491334</v>
      </c>
      <c r="V219" s="4"/>
      <c r="W219" s="7"/>
      <c r="X219" s="8">
        <f>ROUND($K$219*ROUND($W$219,2),2)</f>
        <v>0</v>
      </c>
      <c r="Z219" s="9">
        <v>33.057851239669425</v>
      </c>
      <c r="AA219" s="9">
        <f t="shared" si="9"/>
        <v>33.057851239669425</v>
      </c>
    </row>
    <row r="220" spans="1:27" ht="12.75">
      <c r="A220" s="3">
        <v>73017</v>
      </c>
      <c r="B220" s="4"/>
      <c r="C220" s="3">
        <v>226566</v>
      </c>
      <c r="D220" s="4" t="s">
        <v>159</v>
      </c>
      <c r="E220" s="4" t="s">
        <v>511</v>
      </c>
      <c r="F220" s="4" t="s">
        <v>512</v>
      </c>
      <c r="G220" s="5"/>
      <c r="H220" s="4" t="s">
        <v>512</v>
      </c>
      <c r="I220" s="4"/>
      <c r="J220" s="4" t="s">
        <v>77</v>
      </c>
      <c r="K220" s="6">
        <v>1</v>
      </c>
      <c r="L220" s="4">
        <v>110511</v>
      </c>
      <c r="M220" s="4" t="s">
        <v>504</v>
      </c>
      <c r="N220" s="4" t="s">
        <v>63</v>
      </c>
      <c r="O220" s="4" t="s">
        <v>64</v>
      </c>
      <c r="P220" s="4">
        <v>4</v>
      </c>
      <c r="Q220" s="4" t="s">
        <v>505</v>
      </c>
      <c r="R220" s="3">
        <v>250</v>
      </c>
      <c r="S220" s="4" t="s">
        <v>506</v>
      </c>
      <c r="T220" s="4" t="s">
        <v>507</v>
      </c>
      <c r="U220" s="4">
        <v>549491334</v>
      </c>
      <c r="V220" s="4"/>
      <c r="W220" s="7"/>
      <c r="X220" s="8">
        <f>ROUND($K$220*ROUND($W$220,2),2)</f>
        <v>0</v>
      </c>
      <c r="Z220" s="9">
        <v>106.61157024793388</v>
      </c>
      <c r="AA220" s="9">
        <f t="shared" si="9"/>
        <v>106.61157024793388</v>
      </c>
    </row>
    <row r="221" spans="1:27" ht="25.5">
      <c r="A221" s="3">
        <v>73017</v>
      </c>
      <c r="B221" s="4"/>
      <c r="C221" s="3">
        <v>226567</v>
      </c>
      <c r="D221" s="4" t="s">
        <v>44</v>
      </c>
      <c r="E221" s="4" t="s">
        <v>243</v>
      </c>
      <c r="F221" s="4" t="s">
        <v>244</v>
      </c>
      <c r="G221" s="5"/>
      <c r="H221" s="4" t="s">
        <v>245</v>
      </c>
      <c r="I221" s="4"/>
      <c r="J221" s="4" t="s">
        <v>166</v>
      </c>
      <c r="K221" s="6">
        <v>1</v>
      </c>
      <c r="L221" s="4">
        <v>110511</v>
      </c>
      <c r="M221" s="4" t="s">
        <v>504</v>
      </c>
      <c r="N221" s="4" t="s">
        <v>63</v>
      </c>
      <c r="O221" s="4" t="s">
        <v>64</v>
      </c>
      <c r="P221" s="4">
        <v>4</v>
      </c>
      <c r="Q221" s="4" t="s">
        <v>505</v>
      </c>
      <c r="R221" s="3">
        <v>250</v>
      </c>
      <c r="S221" s="4" t="s">
        <v>506</v>
      </c>
      <c r="T221" s="4" t="s">
        <v>507</v>
      </c>
      <c r="U221" s="4">
        <v>549491334</v>
      </c>
      <c r="V221" s="4"/>
      <c r="W221" s="7"/>
      <c r="X221" s="8">
        <f>ROUND($K$221*ROUND($W$221,2),2)</f>
        <v>0</v>
      </c>
      <c r="Z221" s="9">
        <v>81.81818181818183</v>
      </c>
      <c r="AA221" s="9">
        <f t="shared" si="9"/>
        <v>81.81818181818183</v>
      </c>
    </row>
    <row r="222" spans="1:27" ht="25.5">
      <c r="A222" s="3">
        <v>73017</v>
      </c>
      <c r="B222" s="4"/>
      <c r="C222" s="3">
        <v>226568</v>
      </c>
      <c r="D222" s="4" t="s">
        <v>290</v>
      </c>
      <c r="E222" s="4" t="s">
        <v>291</v>
      </c>
      <c r="F222" s="4" t="s">
        <v>292</v>
      </c>
      <c r="G222" s="5"/>
      <c r="H222" s="4" t="s">
        <v>293</v>
      </c>
      <c r="I222" s="4"/>
      <c r="J222" s="4" t="s">
        <v>294</v>
      </c>
      <c r="K222" s="6">
        <v>2</v>
      </c>
      <c r="L222" s="4">
        <v>110511</v>
      </c>
      <c r="M222" s="4" t="s">
        <v>504</v>
      </c>
      <c r="N222" s="4" t="s">
        <v>63</v>
      </c>
      <c r="O222" s="4" t="s">
        <v>64</v>
      </c>
      <c r="P222" s="4">
        <v>4</v>
      </c>
      <c r="Q222" s="4" t="s">
        <v>505</v>
      </c>
      <c r="R222" s="3">
        <v>250</v>
      </c>
      <c r="S222" s="4" t="s">
        <v>506</v>
      </c>
      <c r="T222" s="4" t="s">
        <v>507</v>
      </c>
      <c r="U222" s="4">
        <v>549491334</v>
      </c>
      <c r="V222" s="4"/>
      <c r="W222" s="7"/>
      <c r="X222" s="8">
        <f>ROUND($K$222*ROUND($W$222,2),2)</f>
        <v>0</v>
      </c>
      <c r="Z222" s="9">
        <v>24.793388429752067</v>
      </c>
      <c r="AA222" s="9">
        <f t="shared" si="9"/>
        <v>49.586776859504134</v>
      </c>
    </row>
    <row r="223" spans="1:27" ht="25.5">
      <c r="A223" s="3">
        <v>73017</v>
      </c>
      <c r="B223" s="4"/>
      <c r="C223" s="3">
        <v>226569</v>
      </c>
      <c r="D223" s="4" t="s">
        <v>211</v>
      </c>
      <c r="E223" s="4" t="s">
        <v>513</v>
      </c>
      <c r="F223" s="4" t="s">
        <v>514</v>
      </c>
      <c r="G223" s="5"/>
      <c r="H223" s="4" t="s">
        <v>515</v>
      </c>
      <c r="I223" s="4"/>
      <c r="J223" s="4" t="s">
        <v>77</v>
      </c>
      <c r="K223" s="6">
        <v>2</v>
      </c>
      <c r="L223" s="4">
        <v>110511</v>
      </c>
      <c r="M223" s="4" t="s">
        <v>504</v>
      </c>
      <c r="N223" s="4" t="s">
        <v>63</v>
      </c>
      <c r="O223" s="4" t="s">
        <v>64</v>
      </c>
      <c r="P223" s="4">
        <v>4</v>
      </c>
      <c r="Q223" s="4" t="s">
        <v>505</v>
      </c>
      <c r="R223" s="3">
        <v>250</v>
      </c>
      <c r="S223" s="4" t="s">
        <v>506</v>
      </c>
      <c r="T223" s="4" t="s">
        <v>507</v>
      </c>
      <c r="U223" s="4">
        <v>549491334</v>
      </c>
      <c r="V223" s="4"/>
      <c r="W223" s="7"/>
      <c r="X223" s="8">
        <f>ROUND($K$223*ROUND($W$223,2),2)</f>
        <v>0</v>
      </c>
      <c r="Z223" s="9">
        <v>9.090909090909092</v>
      </c>
      <c r="AA223" s="9">
        <f t="shared" si="9"/>
        <v>18.181818181818183</v>
      </c>
    </row>
    <row r="224" spans="1:27" ht="12.75">
      <c r="A224" s="3">
        <v>73017</v>
      </c>
      <c r="B224" s="4"/>
      <c r="C224" s="3">
        <v>226570</v>
      </c>
      <c r="D224" s="4" t="s">
        <v>516</v>
      </c>
      <c r="E224" s="4" t="s">
        <v>517</v>
      </c>
      <c r="F224" s="4" t="s">
        <v>518</v>
      </c>
      <c r="G224" s="5"/>
      <c r="H224" s="4" t="s">
        <v>519</v>
      </c>
      <c r="I224" s="4"/>
      <c r="J224" s="4" t="s">
        <v>77</v>
      </c>
      <c r="K224" s="6">
        <v>10</v>
      </c>
      <c r="L224" s="4">
        <v>110511</v>
      </c>
      <c r="M224" s="4" t="s">
        <v>504</v>
      </c>
      <c r="N224" s="4" t="s">
        <v>63</v>
      </c>
      <c r="O224" s="4" t="s">
        <v>64</v>
      </c>
      <c r="P224" s="4">
        <v>4</v>
      </c>
      <c r="Q224" s="4" t="s">
        <v>505</v>
      </c>
      <c r="R224" s="3">
        <v>250</v>
      </c>
      <c r="S224" s="4" t="s">
        <v>506</v>
      </c>
      <c r="T224" s="4" t="s">
        <v>507</v>
      </c>
      <c r="U224" s="4">
        <v>549491334</v>
      </c>
      <c r="V224" s="4"/>
      <c r="W224" s="7"/>
      <c r="X224" s="8">
        <f>ROUND($K$224*ROUND($W$224,2),2)</f>
        <v>0</v>
      </c>
      <c r="Z224" s="9">
        <v>33.057851239669425</v>
      </c>
      <c r="AA224" s="9">
        <f t="shared" si="9"/>
        <v>330.57851239669424</v>
      </c>
    </row>
    <row r="225" spans="1:27" ht="26.25" thickBot="1">
      <c r="A225" s="3">
        <v>73017</v>
      </c>
      <c r="B225" s="4"/>
      <c r="C225" s="3">
        <v>226582</v>
      </c>
      <c r="D225" s="4" t="s">
        <v>290</v>
      </c>
      <c r="E225" s="4" t="s">
        <v>422</v>
      </c>
      <c r="F225" s="4" t="s">
        <v>423</v>
      </c>
      <c r="G225" s="5"/>
      <c r="H225" s="4" t="s">
        <v>424</v>
      </c>
      <c r="I225" s="4"/>
      <c r="J225" s="4" t="s">
        <v>425</v>
      </c>
      <c r="K225" s="6">
        <v>2</v>
      </c>
      <c r="L225" s="4">
        <v>110511</v>
      </c>
      <c r="M225" s="4" t="s">
        <v>504</v>
      </c>
      <c r="N225" s="4" t="s">
        <v>63</v>
      </c>
      <c r="O225" s="4" t="s">
        <v>64</v>
      </c>
      <c r="P225" s="4">
        <v>4</v>
      </c>
      <c r="Q225" s="4" t="s">
        <v>505</v>
      </c>
      <c r="R225" s="3">
        <v>250</v>
      </c>
      <c r="S225" s="4" t="s">
        <v>506</v>
      </c>
      <c r="T225" s="4" t="s">
        <v>507</v>
      </c>
      <c r="U225" s="4">
        <v>549491334</v>
      </c>
      <c r="V225" s="4"/>
      <c r="W225" s="7"/>
      <c r="X225" s="8">
        <f>ROUND($K$225*ROUND($W$225,2),2)</f>
        <v>0</v>
      </c>
      <c r="Z225" s="9">
        <v>100.82644628099173</v>
      </c>
      <c r="AA225" s="9">
        <f t="shared" si="9"/>
        <v>201.65289256198346</v>
      </c>
    </row>
    <row r="226" spans="1:27" ht="13.5" customHeight="1" thickTop="1">
      <c r="A226" s="15" t="s">
        <v>54</v>
      </c>
      <c r="B226" s="15"/>
      <c r="C226" s="15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 t="s">
        <v>55</v>
      </c>
      <c r="X226" s="11">
        <f>SUM($X$216:$X$225)</f>
        <v>0</v>
      </c>
      <c r="Z226" s="11"/>
      <c r="AA226" s="11">
        <f>SUM($AA$216:$AA$225)</f>
        <v>902.4793388429753</v>
      </c>
    </row>
    <row r="227" spans="1:24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7" ht="25.5">
      <c r="A228" s="3">
        <v>73020</v>
      </c>
      <c r="B228" s="4"/>
      <c r="C228" s="3">
        <v>226576</v>
      </c>
      <c r="D228" s="4" t="s">
        <v>78</v>
      </c>
      <c r="E228" s="4" t="s">
        <v>312</v>
      </c>
      <c r="F228" s="4" t="s">
        <v>313</v>
      </c>
      <c r="G228" s="5"/>
      <c r="H228" s="4" t="s">
        <v>314</v>
      </c>
      <c r="I228" s="4"/>
      <c r="J228" s="4" t="s">
        <v>311</v>
      </c>
      <c r="K228" s="6">
        <v>5</v>
      </c>
      <c r="L228" s="4">
        <v>213100</v>
      </c>
      <c r="M228" s="4" t="s">
        <v>520</v>
      </c>
      <c r="N228" s="4" t="s">
        <v>521</v>
      </c>
      <c r="O228" s="4" t="s">
        <v>522</v>
      </c>
      <c r="P228" s="4">
        <v>4</v>
      </c>
      <c r="Q228" s="4" t="s">
        <v>523</v>
      </c>
      <c r="R228" s="3">
        <v>169732</v>
      </c>
      <c r="S228" s="4" t="s">
        <v>524</v>
      </c>
      <c r="T228" s="4" t="s">
        <v>525</v>
      </c>
      <c r="U228" s="4">
        <v>549493851</v>
      </c>
      <c r="V228" s="4"/>
      <c r="W228" s="7"/>
      <c r="X228" s="8">
        <f>ROUND($K$228*ROUND($W$228,2),2)</f>
        <v>0</v>
      </c>
      <c r="Z228" s="9">
        <v>6.6115702479338845</v>
      </c>
      <c r="AA228" s="9">
        <f aca="true" t="shared" si="10" ref="AA228:AA235">Z228*K228</f>
        <v>33.057851239669425</v>
      </c>
    </row>
    <row r="229" spans="1:27" ht="12.75">
      <c r="A229" s="3">
        <v>73020</v>
      </c>
      <c r="B229" s="4"/>
      <c r="C229" s="3">
        <v>226577</v>
      </c>
      <c r="D229" s="4" t="s">
        <v>78</v>
      </c>
      <c r="E229" s="4" t="s">
        <v>526</v>
      </c>
      <c r="F229" s="4" t="s">
        <v>527</v>
      </c>
      <c r="G229" s="5"/>
      <c r="H229" s="4" t="s">
        <v>528</v>
      </c>
      <c r="I229" s="4"/>
      <c r="J229" s="4" t="s">
        <v>77</v>
      </c>
      <c r="K229" s="6">
        <v>2</v>
      </c>
      <c r="L229" s="4">
        <v>213100</v>
      </c>
      <c r="M229" s="4" t="s">
        <v>520</v>
      </c>
      <c r="N229" s="4" t="s">
        <v>521</v>
      </c>
      <c r="O229" s="4" t="s">
        <v>522</v>
      </c>
      <c r="P229" s="4">
        <v>4</v>
      </c>
      <c r="Q229" s="4" t="s">
        <v>523</v>
      </c>
      <c r="R229" s="3">
        <v>169732</v>
      </c>
      <c r="S229" s="4" t="s">
        <v>524</v>
      </c>
      <c r="T229" s="4" t="s">
        <v>525</v>
      </c>
      <c r="U229" s="4">
        <v>549493851</v>
      </c>
      <c r="V229" s="4"/>
      <c r="W229" s="7"/>
      <c r="X229" s="8">
        <f>ROUND($K$229*ROUND($W$229,2),2)</f>
        <v>0</v>
      </c>
      <c r="Z229" s="9">
        <v>8.264462809917356</v>
      </c>
      <c r="AA229" s="9">
        <f t="shared" si="10"/>
        <v>16.528925619834713</v>
      </c>
    </row>
    <row r="230" spans="1:27" ht="12.75">
      <c r="A230" s="3">
        <v>73020</v>
      </c>
      <c r="B230" s="4"/>
      <c r="C230" s="3">
        <v>226598</v>
      </c>
      <c r="D230" s="4" t="s">
        <v>101</v>
      </c>
      <c r="E230" s="4" t="s">
        <v>102</v>
      </c>
      <c r="F230" s="4" t="s">
        <v>103</v>
      </c>
      <c r="G230" s="5"/>
      <c r="H230" s="4" t="s">
        <v>104</v>
      </c>
      <c r="I230" s="4"/>
      <c r="J230" s="4" t="s">
        <v>82</v>
      </c>
      <c r="K230" s="6">
        <v>2</v>
      </c>
      <c r="L230" s="4">
        <v>213100</v>
      </c>
      <c r="M230" s="4" t="s">
        <v>520</v>
      </c>
      <c r="N230" s="4" t="s">
        <v>521</v>
      </c>
      <c r="O230" s="4" t="s">
        <v>522</v>
      </c>
      <c r="P230" s="4">
        <v>4</v>
      </c>
      <c r="Q230" s="4" t="s">
        <v>523</v>
      </c>
      <c r="R230" s="3">
        <v>169732</v>
      </c>
      <c r="S230" s="4" t="s">
        <v>524</v>
      </c>
      <c r="T230" s="4" t="s">
        <v>525</v>
      </c>
      <c r="U230" s="4">
        <v>549493851</v>
      </c>
      <c r="V230" s="4"/>
      <c r="W230" s="7"/>
      <c r="X230" s="8">
        <f>ROUND($K$230*ROUND($W$230,2),2)</f>
        <v>0</v>
      </c>
      <c r="Z230" s="9">
        <v>12.396694214876034</v>
      </c>
      <c r="AA230" s="9">
        <f t="shared" si="10"/>
        <v>24.793388429752067</v>
      </c>
    </row>
    <row r="231" spans="1:27" ht="12.75">
      <c r="A231" s="3">
        <v>73020</v>
      </c>
      <c r="B231" s="4"/>
      <c r="C231" s="3">
        <v>226599</v>
      </c>
      <c r="D231" s="4" t="s">
        <v>196</v>
      </c>
      <c r="E231" s="4" t="s">
        <v>529</v>
      </c>
      <c r="F231" s="4" t="s">
        <v>530</v>
      </c>
      <c r="G231" s="5"/>
      <c r="H231" s="4" t="s">
        <v>531</v>
      </c>
      <c r="I231" s="4"/>
      <c r="J231" s="4" t="s">
        <v>166</v>
      </c>
      <c r="K231" s="6">
        <v>4</v>
      </c>
      <c r="L231" s="4">
        <v>213100</v>
      </c>
      <c r="M231" s="4" t="s">
        <v>520</v>
      </c>
      <c r="N231" s="4" t="s">
        <v>521</v>
      </c>
      <c r="O231" s="4" t="s">
        <v>522</v>
      </c>
      <c r="P231" s="4">
        <v>4</v>
      </c>
      <c r="Q231" s="4" t="s">
        <v>523</v>
      </c>
      <c r="R231" s="3">
        <v>169732</v>
      </c>
      <c r="S231" s="4" t="s">
        <v>524</v>
      </c>
      <c r="T231" s="4" t="s">
        <v>525</v>
      </c>
      <c r="U231" s="4">
        <v>549493851</v>
      </c>
      <c r="V231" s="4"/>
      <c r="W231" s="7"/>
      <c r="X231" s="8">
        <f>ROUND($K$231*ROUND($W$231,2),2)</f>
        <v>0</v>
      </c>
      <c r="Z231" s="9">
        <v>12.396694214876034</v>
      </c>
      <c r="AA231" s="9">
        <f t="shared" si="10"/>
        <v>49.586776859504134</v>
      </c>
    </row>
    <row r="232" spans="1:27" ht="51">
      <c r="A232" s="3">
        <v>73020</v>
      </c>
      <c r="B232" s="4"/>
      <c r="C232" s="3">
        <v>226601</v>
      </c>
      <c r="D232" s="4" t="s">
        <v>151</v>
      </c>
      <c r="E232" s="4" t="s">
        <v>341</v>
      </c>
      <c r="F232" s="4" t="s">
        <v>342</v>
      </c>
      <c r="G232" s="5"/>
      <c r="H232" s="4" t="s">
        <v>343</v>
      </c>
      <c r="I232" s="4"/>
      <c r="J232" s="4" t="s">
        <v>31</v>
      </c>
      <c r="K232" s="6">
        <v>1</v>
      </c>
      <c r="L232" s="4">
        <v>213100</v>
      </c>
      <c r="M232" s="4" t="s">
        <v>520</v>
      </c>
      <c r="N232" s="4" t="s">
        <v>521</v>
      </c>
      <c r="O232" s="4" t="s">
        <v>522</v>
      </c>
      <c r="P232" s="4">
        <v>4</v>
      </c>
      <c r="Q232" s="4" t="s">
        <v>523</v>
      </c>
      <c r="R232" s="3">
        <v>169732</v>
      </c>
      <c r="S232" s="4" t="s">
        <v>524</v>
      </c>
      <c r="T232" s="4" t="s">
        <v>525</v>
      </c>
      <c r="U232" s="4">
        <v>549493851</v>
      </c>
      <c r="V232" s="4"/>
      <c r="W232" s="7"/>
      <c r="X232" s="8">
        <f>ROUND($K$232*ROUND($W$232,2),2)</f>
        <v>0</v>
      </c>
      <c r="Z232" s="9">
        <v>274.3801652892562</v>
      </c>
      <c r="AA232" s="9">
        <f t="shared" si="10"/>
        <v>274.3801652892562</v>
      </c>
    </row>
    <row r="233" spans="1:27" ht="12.75">
      <c r="A233" s="3">
        <v>73020</v>
      </c>
      <c r="B233" s="4"/>
      <c r="C233" s="3">
        <v>226602</v>
      </c>
      <c r="D233" s="4" t="s">
        <v>196</v>
      </c>
      <c r="E233" s="4" t="s">
        <v>318</v>
      </c>
      <c r="F233" s="4" t="s">
        <v>319</v>
      </c>
      <c r="G233" s="5"/>
      <c r="H233" s="4" t="s">
        <v>320</v>
      </c>
      <c r="I233" s="4"/>
      <c r="J233" s="4" t="s">
        <v>166</v>
      </c>
      <c r="K233" s="6">
        <v>1</v>
      </c>
      <c r="L233" s="4">
        <v>213100</v>
      </c>
      <c r="M233" s="4" t="s">
        <v>520</v>
      </c>
      <c r="N233" s="4" t="s">
        <v>521</v>
      </c>
      <c r="O233" s="4" t="s">
        <v>522</v>
      </c>
      <c r="P233" s="4">
        <v>4</v>
      </c>
      <c r="Q233" s="4" t="s">
        <v>523</v>
      </c>
      <c r="R233" s="3">
        <v>169732</v>
      </c>
      <c r="S233" s="4" t="s">
        <v>524</v>
      </c>
      <c r="T233" s="4" t="s">
        <v>525</v>
      </c>
      <c r="U233" s="4">
        <v>549493851</v>
      </c>
      <c r="V233" s="4"/>
      <c r="W233" s="7"/>
      <c r="X233" s="8">
        <f>ROUND($K$233*ROUND($W$233,2),2)</f>
        <v>0</v>
      </c>
      <c r="Z233" s="9">
        <v>23.140495867768596</v>
      </c>
      <c r="AA233" s="9">
        <f t="shared" si="10"/>
        <v>23.140495867768596</v>
      </c>
    </row>
    <row r="234" spans="1:27" ht="25.5">
      <c r="A234" s="3">
        <v>73020</v>
      </c>
      <c r="B234" s="4"/>
      <c r="C234" s="3">
        <v>226603</v>
      </c>
      <c r="D234" s="4" t="s">
        <v>290</v>
      </c>
      <c r="E234" s="4" t="s">
        <v>422</v>
      </c>
      <c r="F234" s="4" t="s">
        <v>423</v>
      </c>
      <c r="G234" s="5"/>
      <c r="H234" s="4" t="s">
        <v>424</v>
      </c>
      <c r="I234" s="4"/>
      <c r="J234" s="4" t="s">
        <v>425</v>
      </c>
      <c r="K234" s="6">
        <v>1</v>
      </c>
      <c r="L234" s="4">
        <v>213100</v>
      </c>
      <c r="M234" s="4" t="s">
        <v>520</v>
      </c>
      <c r="N234" s="4" t="s">
        <v>521</v>
      </c>
      <c r="O234" s="4" t="s">
        <v>522</v>
      </c>
      <c r="P234" s="4">
        <v>4</v>
      </c>
      <c r="Q234" s="4" t="s">
        <v>523</v>
      </c>
      <c r="R234" s="3">
        <v>169732</v>
      </c>
      <c r="S234" s="4" t="s">
        <v>524</v>
      </c>
      <c r="T234" s="4" t="s">
        <v>525</v>
      </c>
      <c r="U234" s="4">
        <v>549493851</v>
      </c>
      <c r="V234" s="4"/>
      <c r="W234" s="7"/>
      <c r="X234" s="8">
        <f>ROUND($K$234*ROUND($W$234,2),2)</f>
        <v>0</v>
      </c>
      <c r="Z234" s="9">
        <v>100.82644628099173</v>
      </c>
      <c r="AA234" s="9">
        <f t="shared" si="10"/>
        <v>100.82644628099173</v>
      </c>
    </row>
    <row r="235" spans="1:27" ht="26.25" thickBot="1">
      <c r="A235" s="3">
        <v>73020</v>
      </c>
      <c r="B235" s="4"/>
      <c r="C235" s="3">
        <v>226604</v>
      </c>
      <c r="D235" s="4" t="s">
        <v>211</v>
      </c>
      <c r="E235" s="4" t="s">
        <v>212</v>
      </c>
      <c r="F235" s="4" t="s">
        <v>213</v>
      </c>
      <c r="G235" s="5"/>
      <c r="H235" s="4" t="s">
        <v>214</v>
      </c>
      <c r="I235" s="4"/>
      <c r="J235" s="4" t="s">
        <v>77</v>
      </c>
      <c r="K235" s="6">
        <v>2</v>
      </c>
      <c r="L235" s="4">
        <v>213100</v>
      </c>
      <c r="M235" s="4" t="s">
        <v>520</v>
      </c>
      <c r="N235" s="4" t="s">
        <v>521</v>
      </c>
      <c r="O235" s="4" t="s">
        <v>522</v>
      </c>
      <c r="P235" s="4">
        <v>4</v>
      </c>
      <c r="Q235" s="4" t="s">
        <v>523</v>
      </c>
      <c r="R235" s="3">
        <v>169732</v>
      </c>
      <c r="S235" s="4" t="s">
        <v>524</v>
      </c>
      <c r="T235" s="4" t="s">
        <v>525</v>
      </c>
      <c r="U235" s="4">
        <v>549493851</v>
      </c>
      <c r="V235" s="4"/>
      <c r="W235" s="7"/>
      <c r="X235" s="8">
        <f>ROUND($K$235*ROUND($W$235,2),2)</f>
        <v>0</v>
      </c>
      <c r="Z235" s="9">
        <v>12.396694214876034</v>
      </c>
      <c r="AA235" s="9">
        <f t="shared" si="10"/>
        <v>24.793388429752067</v>
      </c>
    </row>
    <row r="236" spans="1:27" ht="13.5" customHeight="1" thickTop="1">
      <c r="A236" s="15" t="s">
        <v>54</v>
      </c>
      <c r="B236" s="15"/>
      <c r="C236" s="15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 t="s">
        <v>55</v>
      </c>
      <c r="X236" s="11">
        <f>SUM($X$228:$X$235)</f>
        <v>0</v>
      </c>
      <c r="Z236" s="11"/>
      <c r="AA236" s="11">
        <f>SUM($AA$228:$AA$235)</f>
        <v>547.107438016529</v>
      </c>
    </row>
    <row r="237" spans="1:24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7" ht="51">
      <c r="A238" s="3">
        <v>73023</v>
      </c>
      <c r="B238" s="4"/>
      <c r="C238" s="3">
        <v>226619</v>
      </c>
      <c r="D238" s="4" t="s">
        <v>44</v>
      </c>
      <c r="E238" s="4" t="s">
        <v>419</v>
      </c>
      <c r="F238" s="4" t="s">
        <v>420</v>
      </c>
      <c r="G238" s="5"/>
      <c r="H238" s="4" t="s">
        <v>421</v>
      </c>
      <c r="I238" s="4"/>
      <c r="J238" s="4" t="s">
        <v>48</v>
      </c>
      <c r="K238" s="6">
        <v>2</v>
      </c>
      <c r="L238" s="4">
        <v>314070</v>
      </c>
      <c r="M238" s="4" t="s">
        <v>532</v>
      </c>
      <c r="N238" s="4" t="s">
        <v>533</v>
      </c>
      <c r="O238" s="4" t="s">
        <v>447</v>
      </c>
      <c r="P238" s="4">
        <v>1</v>
      </c>
      <c r="Q238" s="4" t="s">
        <v>35</v>
      </c>
      <c r="R238" s="3">
        <v>25504</v>
      </c>
      <c r="S238" s="4" t="s">
        <v>534</v>
      </c>
      <c r="T238" s="4" t="s">
        <v>535</v>
      </c>
      <c r="U238" s="4">
        <v>549493616</v>
      </c>
      <c r="V238" s="4"/>
      <c r="W238" s="7"/>
      <c r="X238" s="8">
        <f>ROUND($K$238*ROUND($W$238,2),2)</f>
        <v>0</v>
      </c>
      <c r="Z238" s="9">
        <v>14.87603305785124</v>
      </c>
      <c r="AA238" s="9">
        <f aca="true" t="shared" si="11" ref="AA238:AA243">Z238*K238</f>
        <v>29.75206611570248</v>
      </c>
    </row>
    <row r="239" spans="1:27" ht="25.5">
      <c r="A239" s="3">
        <v>73023</v>
      </c>
      <c r="B239" s="4"/>
      <c r="C239" s="3">
        <v>226639</v>
      </c>
      <c r="D239" s="4" t="s">
        <v>101</v>
      </c>
      <c r="E239" s="4" t="s">
        <v>132</v>
      </c>
      <c r="F239" s="4" t="s">
        <v>133</v>
      </c>
      <c r="G239" s="5"/>
      <c r="H239" s="4" t="s">
        <v>134</v>
      </c>
      <c r="I239" s="4"/>
      <c r="J239" s="4" t="s">
        <v>135</v>
      </c>
      <c r="K239" s="6">
        <v>2</v>
      </c>
      <c r="L239" s="4">
        <v>314070</v>
      </c>
      <c r="M239" s="4" t="s">
        <v>532</v>
      </c>
      <c r="N239" s="4" t="s">
        <v>533</v>
      </c>
      <c r="O239" s="4" t="s">
        <v>447</v>
      </c>
      <c r="P239" s="4">
        <v>1</v>
      </c>
      <c r="Q239" s="4" t="s">
        <v>35</v>
      </c>
      <c r="R239" s="3">
        <v>25504</v>
      </c>
      <c r="S239" s="4" t="s">
        <v>534</v>
      </c>
      <c r="T239" s="4" t="s">
        <v>535</v>
      </c>
      <c r="U239" s="4">
        <v>549493616</v>
      </c>
      <c r="V239" s="4"/>
      <c r="W239" s="7"/>
      <c r="X239" s="8">
        <f>ROUND($K$239*ROUND($W$239,2),2)</f>
        <v>0</v>
      </c>
      <c r="Z239" s="9">
        <v>52.892561983471076</v>
      </c>
      <c r="AA239" s="9">
        <f t="shared" si="11"/>
        <v>105.78512396694215</v>
      </c>
    </row>
    <row r="240" spans="1:27" ht="51">
      <c r="A240" s="3">
        <v>73023</v>
      </c>
      <c r="B240" s="4"/>
      <c r="C240" s="3">
        <v>226640</v>
      </c>
      <c r="D240" s="4" t="s">
        <v>27</v>
      </c>
      <c r="E240" s="4" t="s">
        <v>28</v>
      </c>
      <c r="F240" s="4" t="s">
        <v>29</v>
      </c>
      <c r="G240" s="5"/>
      <c r="H240" s="4" t="s">
        <v>30</v>
      </c>
      <c r="I240" s="4"/>
      <c r="J240" s="4" t="s">
        <v>31</v>
      </c>
      <c r="K240" s="6">
        <v>4</v>
      </c>
      <c r="L240" s="4">
        <v>314070</v>
      </c>
      <c r="M240" s="4" t="s">
        <v>532</v>
      </c>
      <c r="N240" s="4" t="s">
        <v>533</v>
      </c>
      <c r="O240" s="4" t="s">
        <v>447</v>
      </c>
      <c r="P240" s="4">
        <v>1</v>
      </c>
      <c r="Q240" s="4" t="s">
        <v>35</v>
      </c>
      <c r="R240" s="3">
        <v>25504</v>
      </c>
      <c r="S240" s="4" t="s">
        <v>534</v>
      </c>
      <c r="T240" s="4" t="s">
        <v>535</v>
      </c>
      <c r="U240" s="4">
        <v>549493616</v>
      </c>
      <c r="V240" s="4"/>
      <c r="W240" s="7"/>
      <c r="X240" s="8">
        <f>ROUND($K$240*ROUND($W$240,2),2)</f>
        <v>0</v>
      </c>
      <c r="Z240" s="9">
        <v>241.3223140495868</v>
      </c>
      <c r="AA240" s="9">
        <f t="shared" si="11"/>
        <v>965.2892561983472</v>
      </c>
    </row>
    <row r="241" spans="1:27" ht="12.75">
      <c r="A241" s="3">
        <v>73023</v>
      </c>
      <c r="B241" s="4"/>
      <c r="C241" s="3">
        <v>226641</v>
      </c>
      <c r="D241" s="4" t="s">
        <v>78</v>
      </c>
      <c r="E241" s="4" t="s">
        <v>83</v>
      </c>
      <c r="F241" s="4" t="s">
        <v>84</v>
      </c>
      <c r="G241" s="5"/>
      <c r="H241" s="4" t="s">
        <v>85</v>
      </c>
      <c r="I241" s="4"/>
      <c r="J241" s="4" t="s">
        <v>86</v>
      </c>
      <c r="K241" s="6">
        <v>2</v>
      </c>
      <c r="L241" s="4">
        <v>314070</v>
      </c>
      <c r="M241" s="4" t="s">
        <v>532</v>
      </c>
      <c r="N241" s="4" t="s">
        <v>533</v>
      </c>
      <c r="O241" s="4" t="s">
        <v>447</v>
      </c>
      <c r="P241" s="4">
        <v>1</v>
      </c>
      <c r="Q241" s="4" t="s">
        <v>35</v>
      </c>
      <c r="R241" s="3">
        <v>25504</v>
      </c>
      <c r="S241" s="4" t="s">
        <v>534</v>
      </c>
      <c r="T241" s="4" t="s">
        <v>535</v>
      </c>
      <c r="U241" s="4">
        <v>549493616</v>
      </c>
      <c r="V241" s="4"/>
      <c r="W241" s="7"/>
      <c r="X241" s="8">
        <f>ROUND($K$241*ROUND($W$241,2),2)</f>
        <v>0</v>
      </c>
      <c r="Z241" s="9">
        <v>7.43801652892562</v>
      </c>
      <c r="AA241" s="9">
        <f t="shared" si="11"/>
        <v>14.87603305785124</v>
      </c>
    </row>
    <row r="242" spans="1:27" ht="25.5">
      <c r="A242" s="3">
        <v>73023</v>
      </c>
      <c r="B242" s="4"/>
      <c r="C242" s="3">
        <v>226642</v>
      </c>
      <c r="D242" s="4" t="s">
        <v>390</v>
      </c>
      <c r="E242" s="4" t="s">
        <v>391</v>
      </c>
      <c r="F242" s="4" t="s">
        <v>392</v>
      </c>
      <c r="G242" s="5"/>
      <c r="H242" s="4" t="s">
        <v>393</v>
      </c>
      <c r="I242" s="4"/>
      <c r="J242" s="4" t="s">
        <v>77</v>
      </c>
      <c r="K242" s="6">
        <v>6</v>
      </c>
      <c r="L242" s="4">
        <v>314070</v>
      </c>
      <c r="M242" s="4" t="s">
        <v>532</v>
      </c>
      <c r="N242" s="4" t="s">
        <v>533</v>
      </c>
      <c r="O242" s="4" t="s">
        <v>447</v>
      </c>
      <c r="P242" s="4">
        <v>1</v>
      </c>
      <c r="Q242" s="4" t="s">
        <v>35</v>
      </c>
      <c r="R242" s="3">
        <v>25504</v>
      </c>
      <c r="S242" s="4" t="s">
        <v>534</v>
      </c>
      <c r="T242" s="4" t="s">
        <v>535</v>
      </c>
      <c r="U242" s="4">
        <v>549493616</v>
      </c>
      <c r="V242" s="4"/>
      <c r="W242" s="7"/>
      <c r="X242" s="8">
        <f>ROUND($K$242*ROUND($W$242,2),2)</f>
        <v>0</v>
      </c>
      <c r="Z242" s="9">
        <v>11.570247933884298</v>
      </c>
      <c r="AA242" s="9">
        <f t="shared" si="11"/>
        <v>69.42148760330579</v>
      </c>
    </row>
    <row r="243" spans="1:27" ht="64.5" thickBot="1">
      <c r="A243" s="3">
        <v>73023</v>
      </c>
      <c r="B243" s="4"/>
      <c r="C243" s="3">
        <v>226643</v>
      </c>
      <c r="D243" s="4" t="s">
        <v>57</v>
      </c>
      <c r="E243" s="4" t="s">
        <v>276</v>
      </c>
      <c r="F243" s="4" t="s">
        <v>277</v>
      </c>
      <c r="G243" s="5"/>
      <c r="H243" s="4" t="s">
        <v>278</v>
      </c>
      <c r="I243" s="4"/>
      <c r="J243" s="4" t="s">
        <v>61</v>
      </c>
      <c r="K243" s="6">
        <v>4</v>
      </c>
      <c r="L243" s="4">
        <v>314070</v>
      </c>
      <c r="M243" s="4" t="s">
        <v>532</v>
      </c>
      <c r="N243" s="4" t="s">
        <v>533</v>
      </c>
      <c r="O243" s="4" t="s">
        <v>447</v>
      </c>
      <c r="P243" s="4">
        <v>1</v>
      </c>
      <c r="Q243" s="4" t="s">
        <v>35</v>
      </c>
      <c r="R243" s="3">
        <v>25504</v>
      </c>
      <c r="S243" s="4" t="s">
        <v>534</v>
      </c>
      <c r="T243" s="4" t="s">
        <v>535</v>
      </c>
      <c r="U243" s="4">
        <v>549493616</v>
      </c>
      <c r="V243" s="4"/>
      <c r="W243" s="7"/>
      <c r="X243" s="8">
        <f>ROUND($K$243*ROUND($W$243,2),2)</f>
        <v>0</v>
      </c>
      <c r="Z243" s="9">
        <v>36.36363636363637</v>
      </c>
      <c r="AA243" s="9">
        <f t="shared" si="11"/>
        <v>145.45454545454547</v>
      </c>
    </row>
    <row r="244" spans="1:27" ht="13.5" customHeight="1" thickTop="1">
      <c r="A244" s="15" t="s">
        <v>54</v>
      </c>
      <c r="B244" s="15"/>
      <c r="C244" s="15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 t="s">
        <v>55</v>
      </c>
      <c r="X244" s="11">
        <f>SUM($X$238:$X$243)</f>
        <v>0</v>
      </c>
      <c r="Z244" s="11"/>
      <c r="AA244" s="11">
        <f>SUM($AA$238:$AA$243)</f>
        <v>1330.5785123966944</v>
      </c>
    </row>
    <row r="245" spans="1:24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7" ht="51.75" thickBot="1">
      <c r="A246" s="3">
        <v>73056</v>
      </c>
      <c r="B246" s="4" t="s">
        <v>536</v>
      </c>
      <c r="C246" s="3">
        <v>226620</v>
      </c>
      <c r="D246" s="4" t="s">
        <v>151</v>
      </c>
      <c r="E246" s="4" t="s">
        <v>193</v>
      </c>
      <c r="F246" s="4" t="s">
        <v>194</v>
      </c>
      <c r="G246" s="5"/>
      <c r="H246" s="4" t="s">
        <v>195</v>
      </c>
      <c r="I246" s="4"/>
      <c r="J246" s="4" t="s">
        <v>31</v>
      </c>
      <c r="K246" s="6">
        <v>4</v>
      </c>
      <c r="L246" s="4">
        <v>314010</v>
      </c>
      <c r="M246" s="4" t="s">
        <v>537</v>
      </c>
      <c r="N246" s="4" t="s">
        <v>538</v>
      </c>
      <c r="O246" s="4" t="s">
        <v>174</v>
      </c>
      <c r="P246" s="4">
        <v>-1</v>
      </c>
      <c r="Q246" s="4" t="s">
        <v>35</v>
      </c>
      <c r="R246" s="3">
        <v>104121</v>
      </c>
      <c r="S246" s="4" t="s">
        <v>539</v>
      </c>
      <c r="T246" s="4" t="s">
        <v>540</v>
      </c>
      <c r="U246" s="4">
        <v>549497609</v>
      </c>
      <c r="V246" s="4"/>
      <c r="W246" s="7"/>
      <c r="X246" s="8">
        <f>ROUND($K$246*ROUND($W$246,2),2)</f>
        <v>0</v>
      </c>
      <c r="Z246" s="9">
        <v>226.44628099173553</v>
      </c>
      <c r="AA246" s="9">
        <f>Z246*K246</f>
        <v>905.7851239669421</v>
      </c>
    </row>
    <row r="247" spans="1:27" ht="13.5" customHeight="1" thickTop="1">
      <c r="A247" s="15" t="s">
        <v>54</v>
      </c>
      <c r="B247" s="15"/>
      <c r="C247" s="15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 t="s">
        <v>55</v>
      </c>
      <c r="X247" s="11">
        <f>SUM($X$246:$X$246)</f>
        <v>0</v>
      </c>
      <c r="Z247" s="11"/>
      <c r="AA247" s="11">
        <f>SUM($AA$246:$AA$246)</f>
        <v>905.7851239669421</v>
      </c>
    </row>
    <row r="248" spans="1:24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7" ht="25.5">
      <c r="A249" s="3">
        <v>73057</v>
      </c>
      <c r="B249" s="4" t="s">
        <v>541</v>
      </c>
      <c r="C249" s="3">
        <v>226645</v>
      </c>
      <c r="D249" s="4" t="s">
        <v>44</v>
      </c>
      <c r="E249" s="4" t="s">
        <v>163</v>
      </c>
      <c r="F249" s="4" t="s">
        <v>164</v>
      </c>
      <c r="G249" s="5"/>
      <c r="H249" s="4" t="s">
        <v>165</v>
      </c>
      <c r="I249" s="4"/>
      <c r="J249" s="4" t="s">
        <v>166</v>
      </c>
      <c r="K249" s="6">
        <v>4</v>
      </c>
      <c r="L249" s="4">
        <v>219840</v>
      </c>
      <c r="M249" s="4" t="s">
        <v>542</v>
      </c>
      <c r="N249" s="4" t="s">
        <v>543</v>
      </c>
      <c r="O249" s="4" t="s">
        <v>522</v>
      </c>
      <c r="P249" s="4">
        <v>1</v>
      </c>
      <c r="Q249" s="4" t="s">
        <v>544</v>
      </c>
      <c r="R249" s="3">
        <v>57620</v>
      </c>
      <c r="S249" s="4" t="s">
        <v>545</v>
      </c>
      <c r="T249" s="4" t="s">
        <v>546</v>
      </c>
      <c r="U249" s="4">
        <v>549493832</v>
      </c>
      <c r="V249" s="4"/>
      <c r="W249" s="7"/>
      <c r="X249" s="8">
        <f>ROUND($K$249*ROUND($W$249,2),2)</f>
        <v>0</v>
      </c>
      <c r="Z249" s="9">
        <v>81.81818181818183</v>
      </c>
      <c r="AA249" s="9">
        <f>Z249*K249</f>
        <v>327.2727272727273</v>
      </c>
    </row>
    <row r="250" spans="1:27" ht="26.25" thickBot="1">
      <c r="A250" s="3">
        <v>73057</v>
      </c>
      <c r="B250" s="4" t="s">
        <v>541</v>
      </c>
      <c r="C250" s="3">
        <v>226646</v>
      </c>
      <c r="D250" s="4" t="s">
        <v>44</v>
      </c>
      <c r="E250" s="4" t="s">
        <v>321</v>
      </c>
      <c r="F250" s="4" t="s">
        <v>322</v>
      </c>
      <c r="G250" s="5"/>
      <c r="H250" s="4" t="s">
        <v>323</v>
      </c>
      <c r="I250" s="4"/>
      <c r="J250" s="4" t="s">
        <v>48</v>
      </c>
      <c r="K250" s="6">
        <v>100</v>
      </c>
      <c r="L250" s="4">
        <v>219840</v>
      </c>
      <c r="M250" s="4" t="s">
        <v>542</v>
      </c>
      <c r="N250" s="4" t="s">
        <v>543</v>
      </c>
      <c r="O250" s="4" t="s">
        <v>522</v>
      </c>
      <c r="P250" s="4">
        <v>1</v>
      </c>
      <c r="Q250" s="4" t="s">
        <v>544</v>
      </c>
      <c r="R250" s="3">
        <v>57620</v>
      </c>
      <c r="S250" s="4" t="s">
        <v>545</v>
      </c>
      <c r="T250" s="4" t="s">
        <v>546</v>
      </c>
      <c r="U250" s="4">
        <v>549493832</v>
      </c>
      <c r="V250" s="4"/>
      <c r="W250" s="7"/>
      <c r="X250" s="8">
        <f>ROUND($K$250*ROUND($W$250,2),2)</f>
        <v>0</v>
      </c>
      <c r="Z250" s="9">
        <v>0.8264462809917356</v>
      </c>
      <c r="AA250" s="9">
        <f>Z250*K250</f>
        <v>82.64462809917356</v>
      </c>
    </row>
    <row r="251" spans="1:27" ht="13.5" customHeight="1" thickTop="1">
      <c r="A251" s="15" t="s">
        <v>54</v>
      </c>
      <c r="B251" s="15"/>
      <c r="C251" s="15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 t="s">
        <v>55</v>
      </c>
      <c r="X251" s="11">
        <f>SUM($X$249:$X$250)</f>
        <v>0</v>
      </c>
      <c r="Z251" s="11"/>
      <c r="AA251" s="11">
        <f>SUM($AA$249:$AA$250)</f>
        <v>409.91735537190084</v>
      </c>
    </row>
    <row r="252" spans="1:24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7" ht="25.5">
      <c r="A253" s="3">
        <v>73059</v>
      </c>
      <c r="B253" s="4" t="s">
        <v>547</v>
      </c>
      <c r="C253" s="3">
        <v>226624</v>
      </c>
      <c r="D253" s="4" t="s">
        <v>159</v>
      </c>
      <c r="E253" s="4" t="s">
        <v>548</v>
      </c>
      <c r="F253" s="4" t="s">
        <v>549</v>
      </c>
      <c r="G253" s="5"/>
      <c r="H253" s="4" t="s">
        <v>550</v>
      </c>
      <c r="I253" s="4"/>
      <c r="J253" s="4" t="s">
        <v>77</v>
      </c>
      <c r="K253" s="6">
        <v>2</v>
      </c>
      <c r="L253" s="4">
        <v>119925</v>
      </c>
      <c r="M253" s="4" t="s">
        <v>551</v>
      </c>
      <c r="N253" s="4" t="s">
        <v>552</v>
      </c>
      <c r="O253" s="4" t="s">
        <v>174</v>
      </c>
      <c r="P253" s="4">
        <v>3</v>
      </c>
      <c r="Q253" s="4" t="s">
        <v>553</v>
      </c>
      <c r="R253" s="3">
        <v>109233</v>
      </c>
      <c r="S253" s="4" t="s">
        <v>554</v>
      </c>
      <c r="T253" s="4" t="s">
        <v>555</v>
      </c>
      <c r="U253" s="4">
        <v>549495790</v>
      </c>
      <c r="V253" s="4"/>
      <c r="W253" s="7"/>
      <c r="X253" s="8">
        <f>ROUND($K$253*ROUND($W$253,2),2)</f>
        <v>0</v>
      </c>
      <c r="Z253" s="9">
        <v>276.8595041322314</v>
      </c>
      <c r="AA253" s="9">
        <f>Z253*K253</f>
        <v>553.7190082644628</v>
      </c>
    </row>
    <row r="254" spans="1:27" ht="39" thickBot="1">
      <c r="A254" s="3">
        <v>73059</v>
      </c>
      <c r="B254" s="4" t="s">
        <v>547</v>
      </c>
      <c r="C254" s="3">
        <v>226648</v>
      </c>
      <c r="D254" s="4" t="s">
        <v>49</v>
      </c>
      <c r="E254" s="4" t="s">
        <v>87</v>
      </c>
      <c r="F254" s="4" t="s">
        <v>88</v>
      </c>
      <c r="G254" s="5"/>
      <c r="H254" s="4" t="s">
        <v>89</v>
      </c>
      <c r="I254" s="4"/>
      <c r="J254" s="4" t="s">
        <v>90</v>
      </c>
      <c r="K254" s="6">
        <v>10</v>
      </c>
      <c r="L254" s="4">
        <v>119925</v>
      </c>
      <c r="M254" s="4" t="s">
        <v>551</v>
      </c>
      <c r="N254" s="4" t="s">
        <v>552</v>
      </c>
      <c r="O254" s="4" t="s">
        <v>174</v>
      </c>
      <c r="P254" s="4">
        <v>3</v>
      </c>
      <c r="Q254" s="4" t="s">
        <v>553</v>
      </c>
      <c r="R254" s="3">
        <v>109233</v>
      </c>
      <c r="S254" s="4" t="s">
        <v>554</v>
      </c>
      <c r="T254" s="4" t="s">
        <v>555</v>
      </c>
      <c r="U254" s="4">
        <v>549495790</v>
      </c>
      <c r="V254" s="4"/>
      <c r="W254" s="7"/>
      <c r="X254" s="8">
        <f>ROUND($K$254*ROUND($W$254,2),2)</f>
        <v>0</v>
      </c>
      <c r="Z254" s="9">
        <v>18.181818181818183</v>
      </c>
      <c r="AA254" s="9">
        <f>Z254*K254</f>
        <v>181.81818181818184</v>
      </c>
    </row>
    <row r="255" spans="1:27" ht="13.5" customHeight="1" thickTop="1">
      <c r="A255" s="15" t="s">
        <v>54</v>
      </c>
      <c r="B255" s="15"/>
      <c r="C255" s="15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 t="s">
        <v>55</v>
      </c>
      <c r="X255" s="11">
        <f>SUM($X$253:$X$254)</f>
        <v>0</v>
      </c>
      <c r="Z255" s="11"/>
      <c r="AA255" s="11">
        <f>SUM($AA$253:$AA$254)</f>
        <v>735.5371900826447</v>
      </c>
    </row>
    <row r="256" spans="1:24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7" ht="25.5">
      <c r="A257" s="3">
        <v>73098</v>
      </c>
      <c r="B257" s="4"/>
      <c r="C257" s="3">
        <v>226634</v>
      </c>
      <c r="D257" s="4" t="s">
        <v>96</v>
      </c>
      <c r="E257" s="4" t="s">
        <v>97</v>
      </c>
      <c r="F257" s="4" t="s">
        <v>98</v>
      </c>
      <c r="G257" s="5"/>
      <c r="H257" s="4" t="s">
        <v>99</v>
      </c>
      <c r="I257" s="4"/>
      <c r="J257" s="4" t="s">
        <v>100</v>
      </c>
      <c r="K257" s="6">
        <v>4</v>
      </c>
      <c r="L257" s="4">
        <v>110130</v>
      </c>
      <c r="M257" s="4" t="s">
        <v>126</v>
      </c>
      <c r="N257" s="4" t="s">
        <v>556</v>
      </c>
      <c r="O257" s="4" t="s">
        <v>557</v>
      </c>
      <c r="P257" s="4">
        <v>3</v>
      </c>
      <c r="Q257" s="4" t="s">
        <v>558</v>
      </c>
      <c r="R257" s="3">
        <v>203293</v>
      </c>
      <c r="S257" s="4" t="s">
        <v>559</v>
      </c>
      <c r="T257" s="4" t="s">
        <v>560</v>
      </c>
      <c r="U257" s="4">
        <v>549494349</v>
      </c>
      <c r="V257" s="4"/>
      <c r="W257" s="7"/>
      <c r="X257" s="8">
        <f>ROUND($K$257*ROUND($W$257,2),2)</f>
        <v>0</v>
      </c>
      <c r="Z257" s="9">
        <v>33.88429752066116</v>
      </c>
      <c r="AA257" s="9">
        <f aca="true" t="shared" si="12" ref="AA257:AA267">Z257*K257</f>
        <v>135.53719008264463</v>
      </c>
    </row>
    <row r="258" spans="1:27" ht="12.75">
      <c r="A258" s="3">
        <v>73098</v>
      </c>
      <c r="B258" s="4"/>
      <c r="C258" s="3">
        <v>226635</v>
      </c>
      <c r="D258" s="4" t="s">
        <v>96</v>
      </c>
      <c r="E258" s="4" t="s">
        <v>354</v>
      </c>
      <c r="F258" s="4" t="s">
        <v>355</v>
      </c>
      <c r="G258" s="5"/>
      <c r="H258" s="4" t="s">
        <v>356</v>
      </c>
      <c r="I258" s="4"/>
      <c r="J258" s="4" t="s">
        <v>100</v>
      </c>
      <c r="K258" s="6">
        <v>5</v>
      </c>
      <c r="L258" s="4">
        <v>110130</v>
      </c>
      <c r="M258" s="4" t="s">
        <v>126</v>
      </c>
      <c r="N258" s="4" t="s">
        <v>556</v>
      </c>
      <c r="O258" s="4" t="s">
        <v>557</v>
      </c>
      <c r="P258" s="4">
        <v>3</v>
      </c>
      <c r="Q258" s="4" t="s">
        <v>558</v>
      </c>
      <c r="R258" s="3">
        <v>203293</v>
      </c>
      <c r="S258" s="4" t="s">
        <v>559</v>
      </c>
      <c r="T258" s="4" t="s">
        <v>560</v>
      </c>
      <c r="U258" s="4">
        <v>549494349</v>
      </c>
      <c r="V258" s="4"/>
      <c r="W258" s="7"/>
      <c r="X258" s="8">
        <f>ROUND($K$258*ROUND($W$258,2),2)</f>
        <v>0</v>
      </c>
      <c r="Z258" s="9">
        <v>20.66115702479339</v>
      </c>
      <c r="AA258" s="9">
        <f t="shared" si="12"/>
        <v>103.30578512396696</v>
      </c>
    </row>
    <row r="259" spans="1:27" ht="25.5">
      <c r="A259" s="3">
        <v>73098</v>
      </c>
      <c r="B259" s="4"/>
      <c r="C259" s="3">
        <v>226636</v>
      </c>
      <c r="D259" s="4" t="s">
        <v>561</v>
      </c>
      <c r="E259" s="4" t="s">
        <v>562</v>
      </c>
      <c r="F259" s="4" t="s">
        <v>563</v>
      </c>
      <c r="G259" s="5"/>
      <c r="H259" s="4" t="s">
        <v>564</v>
      </c>
      <c r="I259" s="4"/>
      <c r="J259" s="4" t="s">
        <v>166</v>
      </c>
      <c r="K259" s="6">
        <v>7</v>
      </c>
      <c r="L259" s="4">
        <v>110130</v>
      </c>
      <c r="M259" s="4" t="s">
        <v>126</v>
      </c>
      <c r="N259" s="4" t="s">
        <v>556</v>
      </c>
      <c r="O259" s="4" t="s">
        <v>557</v>
      </c>
      <c r="P259" s="4">
        <v>3</v>
      </c>
      <c r="Q259" s="4" t="s">
        <v>558</v>
      </c>
      <c r="R259" s="3">
        <v>203293</v>
      </c>
      <c r="S259" s="4" t="s">
        <v>559</v>
      </c>
      <c r="T259" s="4" t="s">
        <v>560</v>
      </c>
      <c r="U259" s="4">
        <v>549494349</v>
      </c>
      <c r="V259" s="4"/>
      <c r="W259" s="7"/>
      <c r="X259" s="8">
        <f>ROUND($K$259*ROUND($W$259,2),2)</f>
        <v>0</v>
      </c>
      <c r="Z259" s="9">
        <v>28.925619834710744</v>
      </c>
      <c r="AA259" s="9">
        <f t="shared" si="12"/>
        <v>202.4793388429752</v>
      </c>
    </row>
    <row r="260" spans="1:27" ht="12.75">
      <c r="A260" s="3">
        <v>73098</v>
      </c>
      <c r="B260" s="4"/>
      <c r="C260" s="3">
        <v>226637</v>
      </c>
      <c r="D260" s="4" t="s">
        <v>426</v>
      </c>
      <c r="E260" s="4" t="s">
        <v>427</v>
      </c>
      <c r="F260" s="4" t="s">
        <v>428</v>
      </c>
      <c r="G260" s="5"/>
      <c r="H260" s="4" t="s">
        <v>429</v>
      </c>
      <c r="I260" s="4"/>
      <c r="J260" s="4" t="s">
        <v>430</v>
      </c>
      <c r="K260" s="6">
        <v>9</v>
      </c>
      <c r="L260" s="4">
        <v>110130</v>
      </c>
      <c r="M260" s="4" t="s">
        <v>126</v>
      </c>
      <c r="N260" s="4" t="s">
        <v>556</v>
      </c>
      <c r="O260" s="4" t="s">
        <v>557</v>
      </c>
      <c r="P260" s="4">
        <v>3</v>
      </c>
      <c r="Q260" s="4" t="s">
        <v>558</v>
      </c>
      <c r="R260" s="3">
        <v>203293</v>
      </c>
      <c r="S260" s="4" t="s">
        <v>559</v>
      </c>
      <c r="T260" s="4" t="s">
        <v>560</v>
      </c>
      <c r="U260" s="4">
        <v>549494349</v>
      </c>
      <c r="V260" s="4"/>
      <c r="W260" s="7"/>
      <c r="X260" s="8">
        <f>ROUND($K$260*ROUND($W$260,2),2)</f>
        <v>0</v>
      </c>
      <c r="Z260" s="9">
        <v>12.396694214876034</v>
      </c>
      <c r="AA260" s="9">
        <f t="shared" si="12"/>
        <v>111.5702479338843</v>
      </c>
    </row>
    <row r="261" spans="1:27" ht="25.5">
      <c r="A261" s="3">
        <v>73098</v>
      </c>
      <c r="B261" s="4"/>
      <c r="C261" s="3">
        <v>226678</v>
      </c>
      <c r="D261" s="4" t="s">
        <v>211</v>
      </c>
      <c r="E261" s="4" t="s">
        <v>565</v>
      </c>
      <c r="F261" s="4" t="s">
        <v>566</v>
      </c>
      <c r="G261" s="5"/>
      <c r="H261" s="4" t="s">
        <v>567</v>
      </c>
      <c r="I261" s="4"/>
      <c r="J261" s="4" t="s">
        <v>77</v>
      </c>
      <c r="K261" s="6">
        <v>14</v>
      </c>
      <c r="L261" s="4">
        <v>110130</v>
      </c>
      <c r="M261" s="4" t="s">
        <v>126</v>
      </c>
      <c r="N261" s="4" t="s">
        <v>556</v>
      </c>
      <c r="O261" s="4" t="s">
        <v>557</v>
      </c>
      <c r="P261" s="4">
        <v>3</v>
      </c>
      <c r="Q261" s="4" t="s">
        <v>558</v>
      </c>
      <c r="R261" s="3">
        <v>203293</v>
      </c>
      <c r="S261" s="4" t="s">
        <v>559</v>
      </c>
      <c r="T261" s="4" t="s">
        <v>560</v>
      </c>
      <c r="U261" s="4">
        <v>549494349</v>
      </c>
      <c r="V261" s="4"/>
      <c r="W261" s="7"/>
      <c r="X261" s="8">
        <f>ROUND($K$261*ROUND($W$261,2),2)</f>
        <v>0</v>
      </c>
      <c r="Z261" s="9">
        <v>17.355371900826448</v>
      </c>
      <c r="AA261" s="9">
        <f t="shared" si="12"/>
        <v>242.9752066115703</v>
      </c>
    </row>
    <row r="262" spans="1:27" ht="25.5">
      <c r="A262" s="3">
        <v>73098</v>
      </c>
      <c r="B262" s="4"/>
      <c r="C262" s="3">
        <v>226679</v>
      </c>
      <c r="D262" s="4" t="s">
        <v>57</v>
      </c>
      <c r="E262" s="4" t="s">
        <v>568</v>
      </c>
      <c r="F262" s="4" t="s">
        <v>569</v>
      </c>
      <c r="G262" s="5"/>
      <c r="H262" s="4" t="s">
        <v>570</v>
      </c>
      <c r="I262" s="4"/>
      <c r="J262" s="4" t="s">
        <v>61</v>
      </c>
      <c r="K262" s="6">
        <v>4</v>
      </c>
      <c r="L262" s="4">
        <v>110130</v>
      </c>
      <c r="M262" s="4" t="s">
        <v>126</v>
      </c>
      <c r="N262" s="4" t="s">
        <v>556</v>
      </c>
      <c r="O262" s="4" t="s">
        <v>557</v>
      </c>
      <c r="P262" s="4">
        <v>3</v>
      </c>
      <c r="Q262" s="4" t="s">
        <v>558</v>
      </c>
      <c r="R262" s="3">
        <v>203293</v>
      </c>
      <c r="S262" s="4" t="s">
        <v>559</v>
      </c>
      <c r="T262" s="4" t="s">
        <v>560</v>
      </c>
      <c r="U262" s="4">
        <v>549494349</v>
      </c>
      <c r="V262" s="4"/>
      <c r="W262" s="7"/>
      <c r="X262" s="8">
        <f>ROUND($K$262*ROUND($W$262,2),2)</f>
        <v>0</v>
      </c>
      <c r="Z262" s="9">
        <v>24.793388429752067</v>
      </c>
      <c r="AA262" s="9">
        <f t="shared" si="12"/>
        <v>99.17355371900827</v>
      </c>
    </row>
    <row r="263" spans="1:27" ht="51">
      <c r="A263" s="3">
        <v>73098</v>
      </c>
      <c r="B263" s="4"/>
      <c r="C263" s="3">
        <v>226680</v>
      </c>
      <c r="D263" s="4" t="s">
        <v>78</v>
      </c>
      <c r="E263" s="4" t="s">
        <v>405</v>
      </c>
      <c r="F263" s="4" t="s">
        <v>80</v>
      </c>
      <c r="G263" s="5"/>
      <c r="H263" s="4" t="s">
        <v>406</v>
      </c>
      <c r="I263" s="4"/>
      <c r="J263" s="4" t="s">
        <v>171</v>
      </c>
      <c r="K263" s="6">
        <v>6</v>
      </c>
      <c r="L263" s="4">
        <v>110130</v>
      </c>
      <c r="M263" s="4" t="s">
        <v>126</v>
      </c>
      <c r="N263" s="4" t="s">
        <v>556</v>
      </c>
      <c r="O263" s="4" t="s">
        <v>557</v>
      </c>
      <c r="P263" s="4">
        <v>3</v>
      </c>
      <c r="Q263" s="4" t="s">
        <v>558</v>
      </c>
      <c r="R263" s="3">
        <v>203293</v>
      </c>
      <c r="S263" s="4" t="s">
        <v>559</v>
      </c>
      <c r="T263" s="4" t="s">
        <v>560</v>
      </c>
      <c r="U263" s="4">
        <v>549494349</v>
      </c>
      <c r="V263" s="4"/>
      <c r="W263" s="7"/>
      <c r="X263" s="8">
        <f>ROUND($K$263*ROUND($W$263,2),2)</f>
        <v>0</v>
      </c>
      <c r="Z263" s="9">
        <v>20.66115702479339</v>
      </c>
      <c r="AA263" s="9">
        <f t="shared" si="12"/>
        <v>123.96694214876034</v>
      </c>
    </row>
    <row r="264" spans="1:27" ht="12.75">
      <c r="A264" s="3">
        <v>73098</v>
      </c>
      <c r="B264" s="4"/>
      <c r="C264" s="3">
        <v>226681</v>
      </c>
      <c r="D264" s="4" t="s">
        <v>78</v>
      </c>
      <c r="E264" s="4" t="s">
        <v>526</v>
      </c>
      <c r="F264" s="4" t="s">
        <v>527</v>
      </c>
      <c r="G264" s="5"/>
      <c r="H264" s="4" t="s">
        <v>528</v>
      </c>
      <c r="I264" s="4"/>
      <c r="J264" s="4" t="s">
        <v>77</v>
      </c>
      <c r="K264" s="6">
        <v>7</v>
      </c>
      <c r="L264" s="4">
        <v>110130</v>
      </c>
      <c r="M264" s="4" t="s">
        <v>126</v>
      </c>
      <c r="N264" s="4" t="s">
        <v>556</v>
      </c>
      <c r="O264" s="4" t="s">
        <v>557</v>
      </c>
      <c r="P264" s="4">
        <v>3</v>
      </c>
      <c r="Q264" s="4" t="s">
        <v>558</v>
      </c>
      <c r="R264" s="3">
        <v>203293</v>
      </c>
      <c r="S264" s="4" t="s">
        <v>559</v>
      </c>
      <c r="T264" s="4" t="s">
        <v>560</v>
      </c>
      <c r="U264" s="4">
        <v>549494349</v>
      </c>
      <c r="V264" s="4"/>
      <c r="W264" s="7"/>
      <c r="X264" s="8">
        <f>ROUND($K$264*ROUND($W$264,2),2)</f>
        <v>0</v>
      </c>
      <c r="Z264" s="9">
        <v>8.264462809917356</v>
      </c>
      <c r="AA264" s="9">
        <f t="shared" si="12"/>
        <v>57.851239669421496</v>
      </c>
    </row>
    <row r="265" spans="1:27" ht="25.5">
      <c r="A265" s="3">
        <v>73098</v>
      </c>
      <c r="B265" s="4"/>
      <c r="C265" s="3">
        <v>226682</v>
      </c>
      <c r="D265" s="4" t="s">
        <v>78</v>
      </c>
      <c r="E265" s="4" t="s">
        <v>312</v>
      </c>
      <c r="F265" s="4" t="s">
        <v>313</v>
      </c>
      <c r="G265" s="5"/>
      <c r="H265" s="4" t="s">
        <v>314</v>
      </c>
      <c r="I265" s="4"/>
      <c r="J265" s="4" t="s">
        <v>311</v>
      </c>
      <c r="K265" s="6">
        <v>8</v>
      </c>
      <c r="L265" s="4">
        <v>110130</v>
      </c>
      <c r="M265" s="4" t="s">
        <v>126</v>
      </c>
      <c r="N265" s="4" t="s">
        <v>556</v>
      </c>
      <c r="O265" s="4" t="s">
        <v>557</v>
      </c>
      <c r="P265" s="4">
        <v>3</v>
      </c>
      <c r="Q265" s="4" t="s">
        <v>558</v>
      </c>
      <c r="R265" s="3">
        <v>203293</v>
      </c>
      <c r="S265" s="4" t="s">
        <v>559</v>
      </c>
      <c r="T265" s="4" t="s">
        <v>560</v>
      </c>
      <c r="U265" s="4">
        <v>549494349</v>
      </c>
      <c r="V265" s="4"/>
      <c r="W265" s="7"/>
      <c r="X265" s="8">
        <f>ROUND($K$265*ROUND($W$265,2),2)</f>
        <v>0</v>
      </c>
      <c r="Z265" s="9">
        <v>6.6115702479338845</v>
      </c>
      <c r="AA265" s="9">
        <f t="shared" si="12"/>
        <v>52.892561983471076</v>
      </c>
    </row>
    <row r="266" spans="1:27" ht="12.75">
      <c r="A266" s="3">
        <v>73098</v>
      </c>
      <c r="B266" s="4"/>
      <c r="C266" s="3">
        <v>226684</v>
      </c>
      <c r="D266" s="4" t="s">
        <v>439</v>
      </c>
      <c r="E266" s="4" t="s">
        <v>571</v>
      </c>
      <c r="F266" s="4" t="s">
        <v>572</v>
      </c>
      <c r="G266" s="5"/>
      <c r="H266" s="4" t="s">
        <v>573</v>
      </c>
      <c r="I266" s="4"/>
      <c r="J266" s="4" t="s">
        <v>443</v>
      </c>
      <c r="K266" s="6">
        <v>7</v>
      </c>
      <c r="L266" s="4">
        <v>110130</v>
      </c>
      <c r="M266" s="4" t="s">
        <v>126</v>
      </c>
      <c r="N266" s="4" t="s">
        <v>556</v>
      </c>
      <c r="O266" s="4" t="s">
        <v>557</v>
      </c>
      <c r="P266" s="4">
        <v>3</v>
      </c>
      <c r="Q266" s="4" t="s">
        <v>558</v>
      </c>
      <c r="R266" s="3">
        <v>203293</v>
      </c>
      <c r="S266" s="4" t="s">
        <v>559</v>
      </c>
      <c r="T266" s="4" t="s">
        <v>560</v>
      </c>
      <c r="U266" s="4">
        <v>549494349</v>
      </c>
      <c r="V266" s="4"/>
      <c r="W266" s="7"/>
      <c r="X266" s="8">
        <f>ROUND($K$266*ROUND($W$266,2),2)</f>
        <v>0</v>
      </c>
      <c r="Z266" s="9">
        <v>12.396694214876034</v>
      </c>
      <c r="AA266" s="9">
        <f t="shared" si="12"/>
        <v>86.77685950413223</v>
      </c>
    </row>
    <row r="267" spans="1:27" ht="39" thickBot="1">
      <c r="A267" s="3">
        <v>73098</v>
      </c>
      <c r="B267" s="4"/>
      <c r="C267" s="3">
        <v>226685</v>
      </c>
      <c r="D267" s="4" t="s">
        <v>68</v>
      </c>
      <c r="E267" s="4" t="s">
        <v>351</v>
      </c>
      <c r="F267" s="4" t="s">
        <v>352</v>
      </c>
      <c r="G267" s="5"/>
      <c r="H267" s="4" t="s">
        <v>353</v>
      </c>
      <c r="I267" s="4"/>
      <c r="J267" s="4" t="s">
        <v>77</v>
      </c>
      <c r="K267" s="6">
        <v>14</v>
      </c>
      <c r="L267" s="4">
        <v>110130</v>
      </c>
      <c r="M267" s="4" t="s">
        <v>126</v>
      </c>
      <c r="N267" s="4" t="s">
        <v>556</v>
      </c>
      <c r="O267" s="4" t="s">
        <v>557</v>
      </c>
      <c r="P267" s="4">
        <v>3</v>
      </c>
      <c r="Q267" s="4" t="s">
        <v>558</v>
      </c>
      <c r="R267" s="3">
        <v>203293</v>
      </c>
      <c r="S267" s="4" t="s">
        <v>559</v>
      </c>
      <c r="T267" s="4" t="s">
        <v>560</v>
      </c>
      <c r="U267" s="4">
        <v>549494349</v>
      </c>
      <c r="V267" s="4"/>
      <c r="W267" s="7"/>
      <c r="X267" s="8">
        <f>ROUND($K$267*ROUND($W$267,2),2)</f>
        <v>0</v>
      </c>
      <c r="Z267" s="9">
        <v>21.487603305785125</v>
      </c>
      <c r="AA267" s="9">
        <f t="shared" si="12"/>
        <v>300.8264462809918</v>
      </c>
    </row>
    <row r="268" spans="1:27" ht="13.5" customHeight="1" thickTop="1">
      <c r="A268" s="15" t="s">
        <v>54</v>
      </c>
      <c r="B268" s="15"/>
      <c r="C268" s="15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 t="s">
        <v>55</v>
      </c>
      <c r="X268" s="11">
        <f>SUM($X$257:$X$267)</f>
        <v>0</v>
      </c>
      <c r="Z268" s="11"/>
      <c r="AA268" s="11">
        <f>SUM($AA$257:$AA$267)</f>
        <v>1517.3553719008266</v>
      </c>
    </row>
    <row r="269" spans="1:24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7" ht="12.75">
      <c r="A270" s="3">
        <v>73140</v>
      </c>
      <c r="B270" s="4"/>
      <c r="C270" s="3">
        <v>227087</v>
      </c>
      <c r="D270" s="4" t="s">
        <v>78</v>
      </c>
      <c r="E270" s="4" t="s">
        <v>526</v>
      </c>
      <c r="F270" s="4" t="s">
        <v>527</v>
      </c>
      <c r="G270" s="5"/>
      <c r="H270" s="4" t="s">
        <v>528</v>
      </c>
      <c r="I270" s="4"/>
      <c r="J270" s="4" t="s">
        <v>77</v>
      </c>
      <c r="K270" s="6">
        <v>20</v>
      </c>
      <c r="L270" s="4">
        <v>110514</v>
      </c>
      <c r="M270" s="4" t="s">
        <v>574</v>
      </c>
      <c r="N270" s="4" t="s">
        <v>63</v>
      </c>
      <c r="O270" s="4" t="s">
        <v>64</v>
      </c>
      <c r="P270" s="4">
        <v>0</v>
      </c>
      <c r="Q270" s="4" t="s">
        <v>35</v>
      </c>
      <c r="R270" s="3">
        <v>2616</v>
      </c>
      <c r="S270" s="4" t="s">
        <v>575</v>
      </c>
      <c r="T270" s="4" t="s">
        <v>576</v>
      </c>
      <c r="U270" s="4">
        <v>549491332</v>
      </c>
      <c r="V270" s="4"/>
      <c r="W270" s="7"/>
      <c r="X270" s="8">
        <f>ROUND($K$270*ROUND($W$270,2),2)</f>
        <v>0</v>
      </c>
      <c r="Z270" s="9">
        <v>9.090909090909092</v>
      </c>
      <c r="AA270" s="9">
        <f>Z270*K270</f>
        <v>181.81818181818184</v>
      </c>
    </row>
    <row r="271" spans="1:27" ht="63.75">
      <c r="A271" s="3">
        <v>73140</v>
      </c>
      <c r="B271" s="4"/>
      <c r="C271" s="3">
        <v>227088</v>
      </c>
      <c r="D271" s="4" t="s">
        <v>167</v>
      </c>
      <c r="E271" s="4" t="s">
        <v>333</v>
      </c>
      <c r="F271" s="4" t="s">
        <v>169</v>
      </c>
      <c r="G271" s="5"/>
      <c r="H271" s="4" t="s">
        <v>170</v>
      </c>
      <c r="I271" s="4"/>
      <c r="J271" s="4" t="s">
        <v>135</v>
      </c>
      <c r="K271" s="6">
        <v>5</v>
      </c>
      <c r="L271" s="4">
        <v>110514</v>
      </c>
      <c r="M271" s="4" t="s">
        <v>574</v>
      </c>
      <c r="N271" s="4" t="s">
        <v>63</v>
      </c>
      <c r="O271" s="4" t="s">
        <v>64</v>
      </c>
      <c r="P271" s="4">
        <v>0</v>
      </c>
      <c r="Q271" s="4" t="s">
        <v>35</v>
      </c>
      <c r="R271" s="3">
        <v>2616</v>
      </c>
      <c r="S271" s="4" t="s">
        <v>575</v>
      </c>
      <c r="T271" s="4" t="s">
        <v>576</v>
      </c>
      <c r="U271" s="4">
        <v>549491332</v>
      </c>
      <c r="V271" s="4"/>
      <c r="W271" s="7"/>
      <c r="X271" s="8">
        <f>ROUND($K$271*ROUND($W$271,2),2)</f>
        <v>0</v>
      </c>
      <c r="Z271" s="9">
        <v>61.15702479338843</v>
      </c>
      <c r="AA271" s="9">
        <f>Z271*K271</f>
        <v>305.78512396694214</v>
      </c>
    </row>
    <row r="272" spans="1:27" ht="12.75">
      <c r="A272" s="3">
        <v>73140</v>
      </c>
      <c r="B272" s="4"/>
      <c r="C272" s="3">
        <v>227471</v>
      </c>
      <c r="D272" s="4" t="s">
        <v>146</v>
      </c>
      <c r="E272" s="4" t="s">
        <v>147</v>
      </c>
      <c r="F272" s="4" t="s">
        <v>148</v>
      </c>
      <c r="G272" s="5"/>
      <c r="H272" s="4" t="s">
        <v>149</v>
      </c>
      <c r="I272" s="4"/>
      <c r="J272" s="4" t="s">
        <v>150</v>
      </c>
      <c r="K272" s="6">
        <v>5</v>
      </c>
      <c r="L272" s="4">
        <v>110514</v>
      </c>
      <c r="M272" s="4" t="s">
        <v>574</v>
      </c>
      <c r="N272" s="4" t="s">
        <v>63</v>
      </c>
      <c r="O272" s="4" t="s">
        <v>64</v>
      </c>
      <c r="P272" s="4">
        <v>0</v>
      </c>
      <c r="Q272" s="4" t="s">
        <v>35</v>
      </c>
      <c r="R272" s="3">
        <v>2616</v>
      </c>
      <c r="S272" s="4" t="s">
        <v>575</v>
      </c>
      <c r="T272" s="4" t="s">
        <v>576</v>
      </c>
      <c r="U272" s="4">
        <v>549491332</v>
      </c>
      <c r="V272" s="4"/>
      <c r="W272" s="7"/>
      <c r="X272" s="8">
        <f>ROUND($K$272*ROUND($W$272,2),2)</f>
        <v>0</v>
      </c>
      <c r="Z272" s="9">
        <v>12.396694214876034</v>
      </c>
      <c r="AA272" s="9">
        <f>Z272*K272</f>
        <v>61.98347107438017</v>
      </c>
    </row>
    <row r="273" spans="1:27" ht="13.5" thickBot="1">
      <c r="A273" s="3">
        <v>73140</v>
      </c>
      <c r="B273" s="4"/>
      <c r="C273" s="3">
        <v>227473</v>
      </c>
      <c r="D273" s="4" t="s">
        <v>196</v>
      </c>
      <c r="E273" s="4" t="s">
        <v>529</v>
      </c>
      <c r="F273" s="4" t="s">
        <v>530</v>
      </c>
      <c r="G273" s="5"/>
      <c r="H273" s="4" t="s">
        <v>531</v>
      </c>
      <c r="I273" s="4"/>
      <c r="J273" s="4" t="s">
        <v>166</v>
      </c>
      <c r="K273" s="6">
        <v>8</v>
      </c>
      <c r="L273" s="4">
        <v>110514</v>
      </c>
      <c r="M273" s="4" t="s">
        <v>574</v>
      </c>
      <c r="N273" s="4" t="s">
        <v>63</v>
      </c>
      <c r="O273" s="4" t="s">
        <v>64</v>
      </c>
      <c r="P273" s="4">
        <v>0</v>
      </c>
      <c r="Q273" s="4" t="s">
        <v>35</v>
      </c>
      <c r="R273" s="3">
        <v>2616</v>
      </c>
      <c r="S273" s="4" t="s">
        <v>575</v>
      </c>
      <c r="T273" s="4" t="s">
        <v>576</v>
      </c>
      <c r="U273" s="4">
        <v>549491332</v>
      </c>
      <c r="V273" s="4"/>
      <c r="W273" s="7"/>
      <c r="X273" s="8">
        <f>ROUND($K$273*ROUND($W$273,2),2)</f>
        <v>0</v>
      </c>
      <c r="Z273" s="9">
        <v>12.396694214876034</v>
      </c>
      <c r="AA273" s="9">
        <f>Z273*K273</f>
        <v>99.17355371900827</v>
      </c>
    </row>
    <row r="274" spans="1:27" ht="13.5" customHeight="1" thickTop="1">
      <c r="A274" s="15" t="s">
        <v>54</v>
      </c>
      <c r="B274" s="15"/>
      <c r="C274" s="15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 t="s">
        <v>55</v>
      </c>
      <c r="X274" s="11">
        <f>SUM($X$270:$X$273)</f>
        <v>0</v>
      </c>
      <c r="Z274" s="11"/>
      <c r="AA274" s="11">
        <f>SUM($AA$270:$AA$273)</f>
        <v>648.7603305785125</v>
      </c>
    </row>
    <row r="275" spans="1:24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7" ht="38.25">
      <c r="A276" s="3">
        <v>73196</v>
      </c>
      <c r="B276" s="4" t="s">
        <v>577</v>
      </c>
      <c r="C276" s="3">
        <v>226890</v>
      </c>
      <c r="D276" s="4" t="s">
        <v>151</v>
      </c>
      <c r="E276" s="4" t="s">
        <v>412</v>
      </c>
      <c r="F276" s="4" t="s">
        <v>413</v>
      </c>
      <c r="G276" s="5"/>
      <c r="H276" s="4" t="s">
        <v>414</v>
      </c>
      <c r="I276" s="4"/>
      <c r="J276" s="4" t="s">
        <v>415</v>
      </c>
      <c r="K276" s="6">
        <v>15</v>
      </c>
      <c r="L276" s="4">
        <v>239840</v>
      </c>
      <c r="M276" s="4" t="s">
        <v>542</v>
      </c>
      <c r="N276" s="4" t="s">
        <v>578</v>
      </c>
      <c r="O276" s="4" t="s">
        <v>579</v>
      </c>
      <c r="P276" s="4">
        <v>1</v>
      </c>
      <c r="Q276" s="4">
        <v>1.39</v>
      </c>
      <c r="R276" s="3">
        <v>35947</v>
      </c>
      <c r="S276" s="4" t="s">
        <v>580</v>
      </c>
      <c r="T276" s="4" t="s">
        <v>581</v>
      </c>
      <c r="U276" s="4">
        <v>549493727</v>
      </c>
      <c r="V276" s="4"/>
      <c r="W276" s="7"/>
      <c r="X276" s="8">
        <f>ROUND($K$276*ROUND($W$276,2),2)</f>
        <v>0</v>
      </c>
      <c r="Z276" s="9">
        <v>12.396694214876034</v>
      </c>
      <c r="AA276" s="9">
        <f>Z276*K276</f>
        <v>185.95041322314052</v>
      </c>
    </row>
    <row r="277" spans="1:27" ht="12.75">
      <c r="A277" s="3">
        <v>73196</v>
      </c>
      <c r="B277" s="4" t="s">
        <v>577</v>
      </c>
      <c r="C277" s="3">
        <v>226891</v>
      </c>
      <c r="D277" s="4" t="s">
        <v>101</v>
      </c>
      <c r="E277" s="4" t="s">
        <v>102</v>
      </c>
      <c r="F277" s="4" t="s">
        <v>103</v>
      </c>
      <c r="G277" s="5"/>
      <c r="H277" s="4" t="s">
        <v>104</v>
      </c>
      <c r="I277" s="4"/>
      <c r="J277" s="4" t="s">
        <v>82</v>
      </c>
      <c r="K277" s="6">
        <v>4</v>
      </c>
      <c r="L277" s="4">
        <v>239840</v>
      </c>
      <c r="M277" s="4" t="s">
        <v>542</v>
      </c>
      <c r="N277" s="4" t="s">
        <v>578</v>
      </c>
      <c r="O277" s="4" t="s">
        <v>579</v>
      </c>
      <c r="P277" s="4">
        <v>1</v>
      </c>
      <c r="Q277" s="4">
        <v>1.39</v>
      </c>
      <c r="R277" s="3">
        <v>35947</v>
      </c>
      <c r="S277" s="4" t="s">
        <v>580</v>
      </c>
      <c r="T277" s="4" t="s">
        <v>581</v>
      </c>
      <c r="U277" s="4">
        <v>549493727</v>
      </c>
      <c r="V277" s="4"/>
      <c r="W277" s="7"/>
      <c r="X277" s="8">
        <f>ROUND($K$277*ROUND($W$277,2),2)</f>
        <v>0</v>
      </c>
      <c r="Z277" s="9">
        <v>12.396694214876034</v>
      </c>
      <c r="AA277" s="9">
        <f>Z277*K277</f>
        <v>49.586776859504134</v>
      </c>
    </row>
    <row r="278" spans="1:27" ht="51.75" thickBot="1">
      <c r="A278" s="3">
        <v>73196</v>
      </c>
      <c r="B278" s="4" t="s">
        <v>577</v>
      </c>
      <c r="C278" s="3">
        <v>226892</v>
      </c>
      <c r="D278" s="4" t="s">
        <v>78</v>
      </c>
      <c r="E278" s="4" t="s">
        <v>405</v>
      </c>
      <c r="F278" s="4" t="s">
        <v>80</v>
      </c>
      <c r="G278" s="5"/>
      <c r="H278" s="4" t="s">
        <v>406</v>
      </c>
      <c r="I278" s="4"/>
      <c r="J278" s="4" t="s">
        <v>171</v>
      </c>
      <c r="K278" s="6">
        <v>3</v>
      </c>
      <c r="L278" s="4">
        <v>239840</v>
      </c>
      <c r="M278" s="4" t="s">
        <v>542</v>
      </c>
      <c r="N278" s="4" t="s">
        <v>578</v>
      </c>
      <c r="O278" s="4" t="s">
        <v>579</v>
      </c>
      <c r="P278" s="4">
        <v>1</v>
      </c>
      <c r="Q278" s="4">
        <v>1.39</v>
      </c>
      <c r="R278" s="3">
        <v>35947</v>
      </c>
      <c r="S278" s="4" t="s">
        <v>580</v>
      </c>
      <c r="T278" s="4" t="s">
        <v>581</v>
      </c>
      <c r="U278" s="4">
        <v>549493727</v>
      </c>
      <c r="V278" s="4"/>
      <c r="W278" s="7"/>
      <c r="X278" s="8">
        <f>ROUND($K$278*ROUND($W$278,2),2)</f>
        <v>0</v>
      </c>
      <c r="Z278" s="9">
        <v>20.66115702479339</v>
      </c>
      <c r="AA278" s="9">
        <f>Z278*K278</f>
        <v>61.98347107438017</v>
      </c>
    </row>
    <row r="279" spans="1:27" ht="13.5" customHeight="1" thickTop="1">
      <c r="A279" s="15" t="s">
        <v>54</v>
      </c>
      <c r="B279" s="15"/>
      <c r="C279" s="15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 t="s">
        <v>55</v>
      </c>
      <c r="X279" s="11">
        <f>SUM($X$276:$X$278)</f>
        <v>0</v>
      </c>
      <c r="Z279" s="11"/>
      <c r="AA279" s="11">
        <f>SUM($AA$276:$AA$278)</f>
        <v>297.52066115702485</v>
      </c>
    </row>
    <row r="280" spans="1:24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7" ht="12.75">
      <c r="A281" s="3">
        <v>73357</v>
      </c>
      <c r="B281" s="4"/>
      <c r="C281" s="3">
        <v>227150</v>
      </c>
      <c r="D281" s="4" t="s">
        <v>290</v>
      </c>
      <c r="E281" s="4" t="s">
        <v>582</v>
      </c>
      <c r="F281" s="4" t="s">
        <v>583</v>
      </c>
      <c r="G281" s="5"/>
      <c r="H281" s="4" t="s">
        <v>584</v>
      </c>
      <c r="I281" s="4"/>
      <c r="J281" s="4" t="s">
        <v>585</v>
      </c>
      <c r="K281" s="6">
        <v>4</v>
      </c>
      <c r="L281" s="4">
        <v>313060</v>
      </c>
      <c r="M281" s="4" t="s">
        <v>586</v>
      </c>
      <c r="N281" s="4" t="s">
        <v>587</v>
      </c>
      <c r="O281" s="4" t="s">
        <v>174</v>
      </c>
      <c r="P281" s="4">
        <v>4</v>
      </c>
      <c r="Q281" s="4" t="s">
        <v>588</v>
      </c>
      <c r="R281" s="3">
        <v>69121</v>
      </c>
      <c r="S281" s="4" t="s">
        <v>589</v>
      </c>
      <c r="T281" s="4" t="s">
        <v>590</v>
      </c>
      <c r="U281" s="4">
        <v>549493065</v>
      </c>
      <c r="V281" s="4"/>
      <c r="W281" s="7"/>
      <c r="X281" s="8">
        <f>ROUND($K$281*ROUND($W$281,2),2)</f>
        <v>0</v>
      </c>
      <c r="Z281" s="9">
        <v>32.231404958677686</v>
      </c>
      <c r="AA281" s="9">
        <f>Z281*K281</f>
        <v>128.92561983471074</v>
      </c>
    </row>
    <row r="282" spans="1:27" ht="25.5">
      <c r="A282" s="3">
        <v>73357</v>
      </c>
      <c r="B282" s="4"/>
      <c r="C282" s="3">
        <v>227160</v>
      </c>
      <c r="D282" s="4" t="s">
        <v>491</v>
      </c>
      <c r="E282" s="4" t="s">
        <v>591</v>
      </c>
      <c r="F282" s="4" t="s">
        <v>592</v>
      </c>
      <c r="G282" s="5"/>
      <c r="H282" s="4" t="s">
        <v>593</v>
      </c>
      <c r="I282" s="4"/>
      <c r="J282" s="4" t="s">
        <v>77</v>
      </c>
      <c r="K282" s="6">
        <v>8</v>
      </c>
      <c r="L282" s="4">
        <v>313060</v>
      </c>
      <c r="M282" s="4" t="s">
        <v>586</v>
      </c>
      <c r="N282" s="4" t="s">
        <v>587</v>
      </c>
      <c r="O282" s="4" t="s">
        <v>174</v>
      </c>
      <c r="P282" s="4">
        <v>4</v>
      </c>
      <c r="Q282" s="4" t="s">
        <v>588</v>
      </c>
      <c r="R282" s="3">
        <v>69121</v>
      </c>
      <c r="S282" s="4" t="s">
        <v>589</v>
      </c>
      <c r="T282" s="4" t="s">
        <v>590</v>
      </c>
      <c r="U282" s="4">
        <v>549493065</v>
      </c>
      <c r="V282" s="4"/>
      <c r="W282" s="7"/>
      <c r="X282" s="8">
        <f>ROUND($K$282*ROUND($W$282,2),2)</f>
        <v>0</v>
      </c>
      <c r="Z282" s="9">
        <v>53.719008264462815</v>
      </c>
      <c r="AA282" s="9">
        <f>Z282*K282</f>
        <v>429.7520661157025</v>
      </c>
    </row>
    <row r="283" spans="1:27" ht="25.5">
      <c r="A283" s="3">
        <v>73357</v>
      </c>
      <c r="B283" s="4"/>
      <c r="C283" s="3">
        <v>227292</v>
      </c>
      <c r="D283" s="4" t="s">
        <v>290</v>
      </c>
      <c r="E283" s="4" t="s">
        <v>594</v>
      </c>
      <c r="F283" s="4" t="s">
        <v>595</v>
      </c>
      <c r="G283" s="5"/>
      <c r="H283" s="4" t="s">
        <v>596</v>
      </c>
      <c r="I283" s="4"/>
      <c r="J283" s="4" t="s">
        <v>597</v>
      </c>
      <c r="K283" s="6">
        <v>1</v>
      </c>
      <c r="L283" s="4">
        <v>313060</v>
      </c>
      <c r="M283" s="4" t="s">
        <v>586</v>
      </c>
      <c r="N283" s="4" t="s">
        <v>587</v>
      </c>
      <c r="O283" s="4" t="s">
        <v>174</v>
      </c>
      <c r="P283" s="4">
        <v>4</v>
      </c>
      <c r="Q283" s="4" t="s">
        <v>588</v>
      </c>
      <c r="R283" s="3">
        <v>69121</v>
      </c>
      <c r="S283" s="4" t="s">
        <v>589</v>
      </c>
      <c r="T283" s="4" t="s">
        <v>590</v>
      </c>
      <c r="U283" s="4">
        <v>549493065</v>
      </c>
      <c r="V283" s="4"/>
      <c r="W283" s="7"/>
      <c r="X283" s="8">
        <f>ROUND($K$283*ROUND($W$283,2),2)</f>
        <v>0</v>
      </c>
      <c r="Z283" s="9">
        <v>53.719008264462815</v>
      </c>
      <c r="AA283" s="9">
        <f>Z283*K283</f>
        <v>53.719008264462815</v>
      </c>
    </row>
    <row r="284" spans="1:27" ht="51">
      <c r="A284" s="3">
        <v>73357</v>
      </c>
      <c r="B284" s="4"/>
      <c r="C284" s="3">
        <v>227293</v>
      </c>
      <c r="D284" s="4" t="s">
        <v>151</v>
      </c>
      <c r="E284" s="4" t="s">
        <v>193</v>
      </c>
      <c r="F284" s="4" t="s">
        <v>194</v>
      </c>
      <c r="G284" s="5"/>
      <c r="H284" s="4" t="s">
        <v>195</v>
      </c>
      <c r="I284" s="4"/>
      <c r="J284" s="4" t="s">
        <v>31</v>
      </c>
      <c r="K284" s="6">
        <v>20</v>
      </c>
      <c r="L284" s="4">
        <v>313060</v>
      </c>
      <c r="M284" s="4" t="s">
        <v>586</v>
      </c>
      <c r="N284" s="4" t="s">
        <v>587</v>
      </c>
      <c r="O284" s="4" t="s">
        <v>174</v>
      </c>
      <c r="P284" s="4">
        <v>4</v>
      </c>
      <c r="Q284" s="4" t="s">
        <v>588</v>
      </c>
      <c r="R284" s="3">
        <v>69121</v>
      </c>
      <c r="S284" s="4" t="s">
        <v>589</v>
      </c>
      <c r="T284" s="4" t="s">
        <v>590</v>
      </c>
      <c r="U284" s="4">
        <v>549493065</v>
      </c>
      <c r="V284" s="4"/>
      <c r="W284" s="7"/>
      <c r="X284" s="8">
        <f>ROUND($K$284*ROUND($W$284,2),2)</f>
        <v>0</v>
      </c>
      <c r="Z284" s="9">
        <v>230.5785123966942</v>
      </c>
      <c r="AA284" s="9">
        <f>Z284*K284</f>
        <v>4611.570247933884</v>
      </c>
    </row>
    <row r="285" spans="1:27" ht="39" thickBot="1">
      <c r="A285" s="3">
        <v>73357</v>
      </c>
      <c r="B285" s="4"/>
      <c r="C285" s="3">
        <v>227294</v>
      </c>
      <c r="D285" s="4" t="s">
        <v>27</v>
      </c>
      <c r="E285" s="4" t="s">
        <v>598</v>
      </c>
      <c r="F285" s="4" t="s">
        <v>599</v>
      </c>
      <c r="G285" s="5"/>
      <c r="H285" s="4" t="s">
        <v>600</v>
      </c>
      <c r="I285" s="4"/>
      <c r="J285" s="4" t="s">
        <v>31</v>
      </c>
      <c r="K285" s="6">
        <v>20</v>
      </c>
      <c r="L285" s="4">
        <v>313060</v>
      </c>
      <c r="M285" s="4" t="s">
        <v>586</v>
      </c>
      <c r="N285" s="4" t="s">
        <v>587</v>
      </c>
      <c r="O285" s="4" t="s">
        <v>174</v>
      </c>
      <c r="P285" s="4">
        <v>4</v>
      </c>
      <c r="Q285" s="4" t="s">
        <v>588</v>
      </c>
      <c r="R285" s="3">
        <v>69121</v>
      </c>
      <c r="S285" s="4" t="s">
        <v>589</v>
      </c>
      <c r="T285" s="4" t="s">
        <v>590</v>
      </c>
      <c r="U285" s="4">
        <v>549493065</v>
      </c>
      <c r="V285" s="4"/>
      <c r="W285" s="7"/>
      <c r="X285" s="8">
        <f>ROUND($K$285*ROUND($W$285,2),2)</f>
        <v>0</v>
      </c>
      <c r="Z285" s="9">
        <v>130.5785123966942</v>
      </c>
      <c r="AA285" s="9">
        <f>Z285*K285</f>
        <v>2611.5702479338843</v>
      </c>
    </row>
    <row r="286" spans="1:27" ht="13.5" customHeight="1" thickTop="1">
      <c r="A286" s="15" t="s">
        <v>54</v>
      </c>
      <c r="B286" s="15"/>
      <c r="C286" s="15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 t="s">
        <v>55</v>
      </c>
      <c r="X286" s="11">
        <f>SUM($X$281:$X$285)</f>
        <v>0</v>
      </c>
      <c r="Z286" s="11"/>
      <c r="AA286" s="11">
        <f>SUM($AA$281:$AA$285)</f>
        <v>7835.537190082645</v>
      </c>
    </row>
    <row r="287" spans="1:24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7" ht="13.5" thickBot="1">
      <c r="A288" s="3">
        <v>73361</v>
      </c>
      <c r="B288" s="4"/>
      <c r="C288" s="3">
        <v>227171</v>
      </c>
      <c r="D288" s="4" t="s">
        <v>196</v>
      </c>
      <c r="E288" s="4" t="s">
        <v>529</v>
      </c>
      <c r="F288" s="4" t="s">
        <v>530</v>
      </c>
      <c r="G288" s="5"/>
      <c r="H288" s="4" t="s">
        <v>531</v>
      </c>
      <c r="I288" s="4"/>
      <c r="J288" s="4" t="s">
        <v>166</v>
      </c>
      <c r="K288" s="6">
        <v>10</v>
      </c>
      <c r="L288" s="4">
        <v>713003</v>
      </c>
      <c r="M288" s="4" t="s">
        <v>601</v>
      </c>
      <c r="N288" s="4" t="s">
        <v>173</v>
      </c>
      <c r="O288" s="4" t="s">
        <v>174</v>
      </c>
      <c r="P288" s="4">
        <v>2</v>
      </c>
      <c r="Q288" s="4" t="s">
        <v>602</v>
      </c>
      <c r="R288" s="3">
        <v>11378</v>
      </c>
      <c r="S288" s="4" t="s">
        <v>603</v>
      </c>
      <c r="T288" s="4" t="s">
        <v>604</v>
      </c>
      <c r="U288" s="4">
        <v>549495502</v>
      </c>
      <c r="V288" s="4"/>
      <c r="W288" s="7"/>
      <c r="X288" s="8">
        <f>ROUND($K$288*ROUND($W$288,2),2)</f>
        <v>0</v>
      </c>
      <c r="Z288" s="9">
        <v>12.396694214876034</v>
      </c>
      <c r="AA288" s="9">
        <f>Z288*K288</f>
        <v>123.96694214876034</v>
      </c>
    </row>
    <row r="289" spans="1:27" ht="13.5" customHeight="1" thickTop="1">
      <c r="A289" s="15" t="s">
        <v>54</v>
      </c>
      <c r="B289" s="15"/>
      <c r="C289" s="15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 t="s">
        <v>55</v>
      </c>
      <c r="X289" s="11">
        <f>SUM($X$288:$X$288)</f>
        <v>0</v>
      </c>
      <c r="Z289" s="11"/>
      <c r="AA289" s="11">
        <f>SUM($AA$288:$AA$288)</f>
        <v>123.96694214876034</v>
      </c>
    </row>
    <row r="290" spans="1:24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7" ht="51">
      <c r="A291" s="3">
        <v>73379</v>
      </c>
      <c r="B291" s="4" t="s">
        <v>605</v>
      </c>
      <c r="C291" s="3">
        <v>227168</v>
      </c>
      <c r="D291" s="4" t="s">
        <v>78</v>
      </c>
      <c r="E291" s="4" t="s">
        <v>79</v>
      </c>
      <c r="F291" s="4" t="s">
        <v>80</v>
      </c>
      <c r="G291" s="5"/>
      <c r="H291" s="4" t="s">
        <v>81</v>
      </c>
      <c r="I291" s="4"/>
      <c r="J291" s="4" t="s">
        <v>82</v>
      </c>
      <c r="K291" s="6">
        <v>3</v>
      </c>
      <c r="L291" s="4">
        <v>811000</v>
      </c>
      <c r="M291" s="4" t="s">
        <v>606</v>
      </c>
      <c r="N291" s="4" t="s">
        <v>607</v>
      </c>
      <c r="O291" s="4" t="s">
        <v>231</v>
      </c>
      <c r="P291" s="4"/>
      <c r="Q291" s="4" t="s">
        <v>35</v>
      </c>
      <c r="R291" s="3">
        <v>35891</v>
      </c>
      <c r="S291" s="4" t="s">
        <v>608</v>
      </c>
      <c r="T291" s="4" t="s">
        <v>609</v>
      </c>
      <c r="U291" s="4">
        <v>549493740</v>
      </c>
      <c r="V291" s="4"/>
      <c r="W291" s="7"/>
      <c r="X291" s="8">
        <f>ROUND($K$291*ROUND($W$291,2),2)</f>
        <v>0</v>
      </c>
      <c r="Z291" s="9">
        <v>11.570247933884298</v>
      </c>
      <c r="AA291" s="9">
        <f>Z291*K291</f>
        <v>34.710743801652896</v>
      </c>
    </row>
    <row r="292" spans="1:27" ht="25.5">
      <c r="A292" s="3">
        <v>73379</v>
      </c>
      <c r="B292" s="4" t="s">
        <v>605</v>
      </c>
      <c r="C292" s="3">
        <v>227179</v>
      </c>
      <c r="D292" s="4" t="s">
        <v>491</v>
      </c>
      <c r="E292" s="4" t="s">
        <v>591</v>
      </c>
      <c r="F292" s="4" t="s">
        <v>592</v>
      </c>
      <c r="G292" s="5"/>
      <c r="H292" s="4" t="s">
        <v>593</v>
      </c>
      <c r="I292" s="4"/>
      <c r="J292" s="4" t="s">
        <v>77</v>
      </c>
      <c r="K292" s="6">
        <v>5</v>
      </c>
      <c r="L292" s="4">
        <v>811000</v>
      </c>
      <c r="M292" s="4" t="s">
        <v>606</v>
      </c>
      <c r="N292" s="4" t="s">
        <v>607</v>
      </c>
      <c r="O292" s="4" t="s">
        <v>231</v>
      </c>
      <c r="P292" s="4"/>
      <c r="Q292" s="4" t="s">
        <v>35</v>
      </c>
      <c r="R292" s="3">
        <v>35891</v>
      </c>
      <c r="S292" s="4" t="s">
        <v>608</v>
      </c>
      <c r="T292" s="4" t="s">
        <v>609</v>
      </c>
      <c r="U292" s="4">
        <v>549493740</v>
      </c>
      <c r="V292" s="4"/>
      <c r="W292" s="7"/>
      <c r="X292" s="8">
        <f>ROUND($K$292*ROUND($W$292,2),2)</f>
        <v>0</v>
      </c>
      <c r="Z292" s="9">
        <v>53.719008264462815</v>
      </c>
      <c r="AA292" s="9">
        <f>Z292*K292</f>
        <v>268.59504132231405</v>
      </c>
    </row>
    <row r="293" spans="1:27" ht="13.5" thickBot="1">
      <c r="A293" s="3">
        <v>73379</v>
      </c>
      <c r="B293" s="4" t="s">
        <v>605</v>
      </c>
      <c r="C293" s="3">
        <v>227180</v>
      </c>
      <c r="D293" s="4" t="s">
        <v>196</v>
      </c>
      <c r="E293" s="4" t="s">
        <v>610</v>
      </c>
      <c r="F293" s="4" t="s">
        <v>611</v>
      </c>
      <c r="G293" s="5"/>
      <c r="H293" s="4" t="s">
        <v>612</v>
      </c>
      <c r="I293" s="4"/>
      <c r="J293" s="4" t="s">
        <v>95</v>
      </c>
      <c r="K293" s="6">
        <v>5</v>
      </c>
      <c r="L293" s="4">
        <v>811000</v>
      </c>
      <c r="M293" s="4" t="s">
        <v>606</v>
      </c>
      <c r="N293" s="4" t="s">
        <v>607</v>
      </c>
      <c r="O293" s="4" t="s">
        <v>231</v>
      </c>
      <c r="P293" s="4"/>
      <c r="Q293" s="4" t="s">
        <v>35</v>
      </c>
      <c r="R293" s="3">
        <v>35891</v>
      </c>
      <c r="S293" s="4" t="s">
        <v>608</v>
      </c>
      <c r="T293" s="4" t="s">
        <v>609</v>
      </c>
      <c r="U293" s="4">
        <v>549493740</v>
      </c>
      <c r="V293" s="4"/>
      <c r="W293" s="7"/>
      <c r="X293" s="8">
        <f>ROUND($K$293*ROUND($W$293,2),2)</f>
        <v>0</v>
      </c>
      <c r="Z293" s="9">
        <v>20.66115702479339</v>
      </c>
      <c r="AA293" s="9">
        <f>Z293*K293</f>
        <v>103.30578512396696</v>
      </c>
    </row>
    <row r="294" spans="1:27" ht="13.5" customHeight="1" thickTop="1">
      <c r="A294" s="15" t="s">
        <v>54</v>
      </c>
      <c r="B294" s="15"/>
      <c r="C294" s="15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 t="s">
        <v>55</v>
      </c>
      <c r="X294" s="11">
        <f>SUM($X$291:$X$293)</f>
        <v>0</v>
      </c>
      <c r="Z294" s="11"/>
      <c r="AA294" s="11">
        <f>SUM($AA$291:$AA$293)</f>
        <v>406.61157024793386</v>
      </c>
    </row>
    <row r="295" spans="1:24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7" ht="38.25">
      <c r="A296" s="3">
        <v>73399</v>
      </c>
      <c r="B296" s="4"/>
      <c r="C296" s="3">
        <v>227197</v>
      </c>
      <c r="D296" s="4" t="s">
        <v>151</v>
      </c>
      <c r="E296" s="4" t="s">
        <v>189</v>
      </c>
      <c r="F296" s="4" t="s">
        <v>190</v>
      </c>
      <c r="G296" s="5"/>
      <c r="H296" s="4" t="s">
        <v>191</v>
      </c>
      <c r="I296" s="4"/>
      <c r="J296" s="4" t="s">
        <v>192</v>
      </c>
      <c r="K296" s="6">
        <v>25</v>
      </c>
      <c r="L296" s="4">
        <v>999500</v>
      </c>
      <c r="M296" s="4" t="s">
        <v>613</v>
      </c>
      <c r="N296" s="4" t="s">
        <v>556</v>
      </c>
      <c r="O296" s="4" t="s">
        <v>557</v>
      </c>
      <c r="P296" s="4">
        <v>1</v>
      </c>
      <c r="Q296" s="4" t="s">
        <v>614</v>
      </c>
      <c r="R296" s="3">
        <v>159</v>
      </c>
      <c r="S296" s="4" t="s">
        <v>615</v>
      </c>
      <c r="T296" s="4" t="s">
        <v>616</v>
      </c>
      <c r="U296" s="4">
        <v>549494575</v>
      </c>
      <c r="V296" s="4"/>
      <c r="W296" s="7"/>
      <c r="X296" s="8">
        <f>ROUND($K$296*ROUND($W$296,2),2)</f>
        <v>0</v>
      </c>
      <c r="Z296" s="9">
        <v>214.0495867768595</v>
      </c>
      <c r="AA296" s="9">
        <f>Z296*K296</f>
        <v>5351.239669421488</v>
      </c>
    </row>
    <row r="297" spans="1:27" ht="51">
      <c r="A297" s="3">
        <v>73399</v>
      </c>
      <c r="B297" s="4"/>
      <c r="C297" s="3">
        <v>227208</v>
      </c>
      <c r="D297" s="4" t="s">
        <v>27</v>
      </c>
      <c r="E297" s="4" t="s">
        <v>28</v>
      </c>
      <c r="F297" s="4" t="s">
        <v>29</v>
      </c>
      <c r="G297" s="5"/>
      <c r="H297" s="4" t="s">
        <v>30</v>
      </c>
      <c r="I297" s="4"/>
      <c r="J297" s="4" t="s">
        <v>31</v>
      </c>
      <c r="K297" s="6">
        <v>70</v>
      </c>
      <c r="L297" s="4">
        <v>999500</v>
      </c>
      <c r="M297" s="4" t="s">
        <v>613</v>
      </c>
      <c r="N297" s="4" t="s">
        <v>556</v>
      </c>
      <c r="O297" s="4" t="s">
        <v>557</v>
      </c>
      <c r="P297" s="4">
        <v>1</v>
      </c>
      <c r="Q297" s="4" t="s">
        <v>614</v>
      </c>
      <c r="R297" s="3">
        <v>159</v>
      </c>
      <c r="S297" s="4" t="s">
        <v>615</v>
      </c>
      <c r="T297" s="4" t="s">
        <v>616</v>
      </c>
      <c r="U297" s="4">
        <v>549494575</v>
      </c>
      <c r="V297" s="4"/>
      <c r="W297" s="7"/>
      <c r="X297" s="8">
        <f>ROUND($K$297*ROUND($W$297,2),2)</f>
        <v>0</v>
      </c>
      <c r="Z297" s="9">
        <v>241.3223140495868</v>
      </c>
      <c r="AA297" s="9">
        <f>Z297*K297</f>
        <v>16892.561983471074</v>
      </c>
    </row>
    <row r="298" spans="1:27" ht="26.25" thickBot="1">
      <c r="A298" s="3">
        <v>73399</v>
      </c>
      <c r="B298" s="4"/>
      <c r="C298" s="3">
        <v>227209</v>
      </c>
      <c r="D298" s="4" t="s">
        <v>101</v>
      </c>
      <c r="E298" s="4" t="s">
        <v>132</v>
      </c>
      <c r="F298" s="4" t="s">
        <v>133</v>
      </c>
      <c r="G298" s="5"/>
      <c r="H298" s="4" t="s">
        <v>134</v>
      </c>
      <c r="I298" s="4"/>
      <c r="J298" s="4" t="s">
        <v>135</v>
      </c>
      <c r="K298" s="6">
        <v>10</v>
      </c>
      <c r="L298" s="4">
        <v>999500</v>
      </c>
      <c r="M298" s="4" t="s">
        <v>613</v>
      </c>
      <c r="N298" s="4" t="s">
        <v>556</v>
      </c>
      <c r="O298" s="4" t="s">
        <v>557</v>
      </c>
      <c r="P298" s="4">
        <v>1</v>
      </c>
      <c r="Q298" s="4" t="s">
        <v>614</v>
      </c>
      <c r="R298" s="3">
        <v>159</v>
      </c>
      <c r="S298" s="4" t="s">
        <v>615</v>
      </c>
      <c r="T298" s="4" t="s">
        <v>616</v>
      </c>
      <c r="U298" s="4">
        <v>549494575</v>
      </c>
      <c r="V298" s="4"/>
      <c r="W298" s="7"/>
      <c r="X298" s="8">
        <f>ROUND($K$298*ROUND($W$298,2),2)</f>
        <v>0</v>
      </c>
      <c r="Z298" s="9">
        <v>53.719008264462815</v>
      </c>
      <c r="AA298" s="9">
        <f>Z298*K298</f>
        <v>537.1900826446281</v>
      </c>
    </row>
    <row r="299" spans="1:27" ht="13.5" customHeight="1" thickTop="1">
      <c r="A299" s="15" t="s">
        <v>54</v>
      </c>
      <c r="B299" s="15"/>
      <c r="C299" s="15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 t="s">
        <v>55</v>
      </c>
      <c r="X299" s="11">
        <f>SUM($X$296:$X$298)</f>
        <v>0</v>
      </c>
      <c r="Z299" s="11"/>
      <c r="AA299" s="11">
        <f>SUM($AA$296:$AA$298)</f>
        <v>22780.99173553719</v>
      </c>
    </row>
    <row r="300" spans="1:24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7" ht="51">
      <c r="A301" s="3">
        <v>73401</v>
      </c>
      <c r="B301" s="4"/>
      <c r="C301" s="3">
        <v>227218</v>
      </c>
      <c r="D301" s="4" t="s">
        <v>27</v>
      </c>
      <c r="E301" s="4" t="s">
        <v>28</v>
      </c>
      <c r="F301" s="4" t="s">
        <v>29</v>
      </c>
      <c r="G301" s="5"/>
      <c r="H301" s="4" t="s">
        <v>30</v>
      </c>
      <c r="I301" s="4"/>
      <c r="J301" s="4" t="s">
        <v>31</v>
      </c>
      <c r="K301" s="6">
        <v>10</v>
      </c>
      <c r="L301" s="4">
        <v>999500</v>
      </c>
      <c r="M301" s="4" t="s">
        <v>613</v>
      </c>
      <c r="N301" s="4" t="s">
        <v>377</v>
      </c>
      <c r="O301" s="4" t="s">
        <v>378</v>
      </c>
      <c r="P301" s="4">
        <v>1</v>
      </c>
      <c r="Q301" s="4">
        <v>187</v>
      </c>
      <c r="R301" s="3">
        <v>107268</v>
      </c>
      <c r="S301" s="4" t="s">
        <v>617</v>
      </c>
      <c r="T301" s="4" t="s">
        <v>618</v>
      </c>
      <c r="U301" s="4">
        <v>549494066</v>
      </c>
      <c r="V301" s="4"/>
      <c r="W301" s="7"/>
      <c r="X301" s="8">
        <f>ROUND($K$301*ROUND($W$301,2),2)</f>
        <v>0</v>
      </c>
      <c r="Z301" s="9">
        <v>241.3223140495868</v>
      </c>
      <c r="AA301" s="9">
        <f>Z301*K301</f>
        <v>2413.223140495868</v>
      </c>
    </row>
    <row r="302" spans="1:27" ht="38.25">
      <c r="A302" s="3">
        <v>73401</v>
      </c>
      <c r="B302" s="4"/>
      <c r="C302" s="3">
        <v>227219</v>
      </c>
      <c r="D302" s="4" t="s">
        <v>151</v>
      </c>
      <c r="E302" s="4" t="s">
        <v>152</v>
      </c>
      <c r="F302" s="4" t="s">
        <v>153</v>
      </c>
      <c r="G302" s="5"/>
      <c r="H302" s="4" t="s">
        <v>154</v>
      </c>
      <c r="I302" s="4"/>
      <c r="J302" s="4" t="s">
        <v>155</v>
      </c>
      <c r="K302" s="6">
        <v>10</v>
      </c>
      <c r="L302" s="4">
        <v>999500</v>
      </c>
      <c r="M302" s="4" t="s">
        <v>613</v>
      </c>
      <c r="N302" s="4" t="s">
        <v>377</v>
      </c>
      <c r="O302" s="4" t="s">
        <v>378</v>
      </c>
      <c r="P302" s="4">
        <v>1</v>
      </c>
      <c r="Q302" s="4">
        <v>187</v>
      </c>
      <c r="R302" s="3">
        <v>107268</v>
      </c>
      <c r="S302" s="4" t="s">
        <v>617</v>
      </c>
      <c r="T302" s="4" t="s">
        <v>618</v>
      </c>
      <c r="U302" s="4">
        <v>549494066</v>
      </c>
      <c r="V302" s="4"/>
      <c r="W302" s="7"/>
      <c r="X302" s="8">
        <f>ROUND($K$302*ROUND($W$302,2),2)</f>
        <v>0</v>
      </c>
      <c r="Z302" s="9">
        <v>441.3223140495868</v>
      </c>
      <c r="AA302" s="9">
        <f>Z302*K302</f>
        <v>4413.2231404958675</v>
      </c>
    </row>
    <row r="303" spans="1:27" ht="26.25" thickBot="1">
      <c r="A303" s="3">
        <v>73401</v>
      </c>
      <c r="B303" s="4"/>
      <c r="C303" s="3">
        <v>227220</v>
      </c>
      <c r="D303" s="4" t="s">
        <v>78</v>
      </c>
      <c r="E303" s="4" t="s">
        <v>312</v>
      </c>
      <c r="F303" s="4" t="s">
        <v>313</v>
      </c>
      <c r="G303" s="5"/>
      <c r="H303" s="4" t="s">
        <v>314</v>
      </c>
      <c r="I303" s="4"/>
      <c r="J303" s="4" t="s">
        <v>311</v>
      </c>
      <c r="K303" s="6">
        <v>20</v>
      </c>
      <c r="L303" s="4">
        <v>999500</v>
      </c>
      <c r="M303" s="4" t="s">
        <v>613</v>
      </c>
      <c r="N303" s="4" t="s">
        <v>377</v>
      </c>
      <c r="O303" s="4" t="s">
        <v>378</v>
      </c>
      <c r="P303" s="4">
        <v>1</v>
      </c>
      <c r="Q303" s="4">
        <v>187</v>
      </c>
      <c r="R303" s="3">
        <v>107268</v>
      </c>
      <c r="S303" s="4" t="s">
        <v>617</v>
      </c>
      <c r="T303" s="4" t="s">
        <v>618</v>
      </c>
      <c r="U303" s="4">
        <v>549494066</v>
      </c>
      <c r="V303" s="4"/>
      <c r="W303" s="7"/>
      <c r="X303" s="8">
        <f>ROUND($K$303*ROUND($W$303,2),2)</f>
        <v>0</v>
      </c>
      <c r="Z303" s="9">
        <v>6.6115702479338845</v>
      </c>
      <c r="AA303" s="9">
        <f>Z303*K303</f>
        <v>132.2314049586777</v>
      </c>
    </row>
    <row r="304" spans="1:27" ht="13.5" customHeight="1" thickTop="1">
      <c r="A304" s="15" t="s">
        <v>54</v>
      </c>
      <c r="B304" s="15"/>
      <c r="C304" s="15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 t="s">
        <v>55</v>
      </c>
      <c r="X304" s="11">
        <f>SUM($X$301:$X$303)</f>
        <v>0</v>
      </c>
      <c r="Z304" s="11"/>
      <c r="AA304" s="11">
        <f>SUM($AA$301:$AA$303)</f>
        <v>6958.6776859504125</v>
      </c>
    </row>
    <row r="305" spans="1:24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7" ht="63.75">
      <c r="A306" s="3">
        <v>73523</v>
      </c>
      <c r="B306" s="4" t="s">
        <v>619</v>
      </c>
      <c r="C306" s="3">
        <v>227573</v>
      </c>
      <c r="D306" s="4" t="s">
        <v>57</v>
      </c>
      <c r="E306" s="4" t="s">
        <v>276</v>
      </c>
      <c r="F306" s="4" t="s">
        <v>277</v>
      </c>
      <c r="G306" s="5"/>
      <c r="H306" s="4" t="s">
        <v>278</v>
      </c>
      <c r="I306" s="4"/>
      <c r="J306" s="4" t="s">
        <v>61</v>
      </c>
      <c r="K306" s="6">
        <v>15</v>
      </c>
      <c r="L306" s="4">
        <v>817000</v>
      </c>
      <c r="M306" s="4" t="s">
        <v>620</v>
      </c>
      <c r="N306" s="4" t="s">
        <v>621</v>
      </c>
      <c r="O306" s="4" t="s">
        <v>622</v>
      </c>
      <c r="P306" s="4">
        <v>0</v>
      </c>
      <c r="Q306" s="4" t="s">
        <v>35</v>
      </c>
      <c r="R306" s="3">
        <v>207</v>
      </c>
      <c r="S306" s="4" t="s">
        <v>623</v>
      </c>
      <c r="T306" s="4" t="s">
        <v>624</v>
      </c>
      <c r="U306" s="4">
        <v>549494430</v>
      </c>
      <c r="V306" s="4" t="s">
        <v>625</v>
      </c>
      <c r="W306" s="7"/>
      <c r="X306" s="8">
        <f>ROUND($K$306*ROUND($W$306,2),2)</f>
        <v>0</v>
      </c>
      <c r="Z306" s="9">
        <v>37.1900826446281</v>
      </c>
      <c r="AA306" s="9">
        <f aca="true" t="shared" si="13" ref="AA306:AA328">Z306*K306</f>
        <v>557.8512396694215</v>
      </c>
    </row>
    <row r="307" spans="1:27" ht="38.25">
      <c r="A307" s="3">
        <v>73523</v>
      </c>
      <c r="B307" s="4" t="s">
        <v>619</v>
      </c>
      <c r="C307" s="3">
        <v>227574</v>
      </c>
      <c r="D307" s="4" t="s">
        <v>57</v>
      </c>
      <c r="E307" s="4" t="s">
        <v>398</v>
      </c>
      <c r="F307" s="4" t="s">
        <v>399</v>
      </c>
      <c r="G307" s="5"/>
      <c r="H307" s="4" t="s">
        <v>400</v>
      </c>
      <c r="I307" s="4"/>
      <c r="J307" s="4" t="s">
        <v>401</v>
      </c>
      <c r="K307" s="6">
        <v>6</v>
      </c>
      <c r="L307" s="4">
        <v>817000</v>
      </c>
      <c r="M307" s="4" t="s">
        <v>620</v>
      </c>
      <c r="N307" s="4" t="s">
        <v>621</v>
      </c>
      <c r="O307" s="4" t="s">
        <v>622</v>
      </c>
      <c r="P307" s="4">
        <v>0</v>
      </c>
      <c r="Q307" s="4" t="s">
        <v>35</v>
      </c>
      <c r="R307" s="3">
        <v>207</v>
      </c>
      <c r="S307" s="4" t="s">
        <v>623</v>
      </c>
      <c r="T307" s="4" t="s">
        <v>624</v>
      </c>
      <c r="U307" s="4">
        <v>549494430</v>
      </c>
      <c r="V307" s="4" t="s">
        <v>625</v>
      </c>
      <c r="W307" s="7"/>
      <c r="X307" s="8">
        <f>ROUND($K$307*ROUND($W$307,2),2)</f>
        <v>0</v>
      </c>
      <c r="Z307" s="9">
        <v>32.231404958677686</v>
      </c>
      <c r="AA307" s="9">
        <f t="shared" si="13"/>
        <v>193.38842975206612</v>
      </c>
    </row>
    <row r="308" spans="1:27" ht="63.75">
      <c r="A308" s="3">
        <v>73523</v>
      </c>
      <c r="B308" s="4" t="s">
        <v>619</v>
      </c>
      <c r="C308" s="3">
        <v>227575</v>
      </c>
      <c r="D308" s="4" t="s">
        <v>167</v>
      </c>
      <c r="E308" s="4" t="s">
        <v>333</v>
      </c>
      <c r="F308" s="4" t="s">
        <v>169</v>
      </c>
      <c r="G308" s="5"/>
      <c r="H308" s="4" t="s">
        <v>170</v>
      </c>
      <c r="I308" s="4"/>
      <c r="J308" s="4" t="s">
        <v>135</v>
      </c>
      <c r="K308" s="6">
        <v>12</v>
      </c>
      <c r="L308" s="4">
        <v>817000</v>
      </c>
      <c r="M308" s="4" t="s">
        <v>620</v>
      </c>
      <c r="N308" s="4" t="s">
        <v>621</v>
      </c>
      <c r="O308" s="4" t="s">
        <v>622</v>
      </c>
      <c r="P308" s="4">
        <v>0</v>
      </c>
      <c r="Q308" s="4" t="s">
        <v>35</v>
      </c>
      <c r="R308" s="3">
        <v>207</v>
      </c>
      <c r="S308" s="4" t="s">
        <v>623</v>
      </c>
      <c r="T308" s="4" t="s">
        <v>624</v>
      </c>
      <c r="U308" s="4">
        <v>549494430</v>
      </c>
      <c r="V308" s="4" t="s">
        <v>625</v>
      </c>
      <c r="W308" s="7"/>
      <c r="X308" s="8">
        <f>ROUND($K$308*ROUND($W$308,2),2)</f>
        <v>0</v>
      </c>
      <c r="Z308" s="9">
        <v>61.15702479338843</v>
      </c>
      <c r="AA308" s="9">
        <f t="shared" si="13"/>
        <v>733.8842975206612</v>
      </c>
    </row>
    <row r="309" spans="1:27" ht="38.25">
      <c r="A309" s="3">
        <v>73523</v>
      </c>
      <c r="B309" s="4" t="s">
        <v>619</v>
      </c>
      <c r="C309" s="3">
        <v>227576</v>
      </c>
      <c r="D309" s="4" t="s">
        <v>151</v>
      </c>
      <c r="E309" s="4" t="s">
        <v>189</v>
      </c>
      <c r="F309" s="4" t="s">
        <v>190</v>
      </c>
      <c r="G309" s="5"/>
      <c r="H309" s="4" t="s">
        <v>191</v>
      </c>
      <c r="I309" s="4"/>
      <c r="J309" s="4" t="s">
        <v>192</v>
      </c>
      <c r="K309" s="6">
        <v>2</v>
      </c>
      <c r="L309" s="4">
        <v>817000</v>
      </c>
      <c r="M309" s="4" t="s">
        <v>620</v>
      </c>
      <c r="N309" s="4" t="s">
        <v>621</v>
      </c>
      <c r="O309" s="4" t="s">
        <v>622</v>
      </c>
      <c r="P309" s="4">
        <v>0</v>
      </c>
      <c r="Q309" s="4" t="s">
        <v>35</v>
      </c>
      <c r="R309" s="3">
        <v>207</v>
      </c>
      <c r="S309" s="4" t="s">
        <v>623</v>
      </c>
      <c r="T309" s="4" t="s">
        <v>624</v>
      </c>
      <c r="U309" s="4">
        <v>549494430</v>
      </c>
      <c r="V309" s="4" t="s">
        <v>625</v>
      </c>
      <c r="W309" s="7"/>
      <c r="X309" s="8">
        <f>ROUND($K$309*ROUND($W$309,2),2)</f>
        <v>0</v>
      </c>
      <c r="Z309" s="9">
        <v>214.0495867768595</v>
      </c>
      <c r="AA309" s="9">
        <f t="shared" si="13"/>
        <v>428.099173553719</v>
      </c>
    </row>
    <row r="310" spans="1:27" ht="38.25">
      <c r="A310" s="3">
        <v>73523</v>
      </c>
      <c r="B310" s="4" t="s">
        <v>619</v>
      </c>
      <c r="C310" s="3">
        <v>227577</v>
      </c>
      <c r="D310" s="4" t="s">
        <v>27</v>
      </c>
      <c r="E310" s="4" t="s">
        <v>466</v>
      </c>
      <c r="F310" s="4" t="s">
        <v>467</v>
      </c>
      <c r="G310" s="5"/>
      <c r="H310" s="4" t="s">
        <v>468</v>
      </c>
      <c r="I310" s="4"/>
      <c r="J310" s="4" t="s">
        <v>238</v>
      </c>
      <c r="K310" s="6">
        <v>120</v>
      </c>
      <c r="L310" s="4">
        <v>817000</v>
      </c>
      <c r="M310" s="4" t="s">
        <v>620</v>
      </c>
      <c r="N310" s="4" t="s">
        <v>621</v>
      </c>
      <c r="O310" s="4" t="s">
        <v>622</v>
      </c>
      <c r="P310" s="4">
        <v>0</v>
      </c>
      <c r="Q310" s="4" t="s">
        <v>35</v>
      </c>
      <c r="R310" s="3">
        <v>207</v>
      </c>
      <c r="S310" s="4" t="s">
        <v>623</v>
      </c>
      <c r="T310" s="4" t="s">
        <v>624</v>
      </c>
      <c r="U310" s="4">
        <v>549494430</v>
      </c>
      <c r="V310" s="4" t="s">
        <v>625</v>
      </c>
      <c r="W310" s="7"/>
      <c r="X310" s="8">
        <f>ROUND($K$310*ROUND($W$310,2),2)</f>
        <v>0</v>
      </c>
      <c r="Z310" s="9">
        <v>31.40495867768595</v>
      </c>
      <c r="AA310" s="9">
        <f t="shared" si="13"/>
        <v>3768.595041322314</v>
      </c>
    </row>
    <row r="311" spans="1:27" ht="51">
      <c r="A311" s="3">
        <v>73523</v>
      </c>
      <c r="B311" s="4" t="s">
        <v>619</v>
      </c>
      <c r="C311" s="3">
        <v>227592</v>
      </c>
      <c r="D311" s="4" t="s">
        <v>57</v>
      </c>
      <c r="E311" s="4" t="s">
        <v>58</v>
      </c>
      <c r="F311" s="4" t="s">
        <v>59</v>
      </c>
      <c r="G311" s="5"/>
      <c r="H311" s="4" t="s">
        <v>60</v>
      </c>
      <c r="I311" s="4"/>
      <c r="J311" s="4" t="s">
        <v>61</v>
      </c>
      <c r="K311" s="6">
        <v>5</v>
      </c>
      <c r="L311" s="4">
        <v>817000</v>
      </c>
      <c r="M311" s="4" t="s">
        <v>620</v>
      </c>
      <c r="N311" s="4" t="s">
        <v>621</v>
      </c>
      <c r="O311" s="4" t="s">
        <v>622</v>
      </c>
      <c r="P311" s="4">
        <v>0</v>
      </c>
      <c r="Q311" s="4" t="s">
        <v>35</v>
      </c>
      <c r="R311" s="3">
        <v>207</v>
      </c>
      <c r="S311" s="4" t="s">
        <v>623</v>
      </c>
      <c r="T311" s="4" t="s">
        <v>624</v>
      </c>
      <c r="U311" s="4">
        <v>549494430</v>
      </c>
      <c r="V311" s="4" t="s">
        <v>625</v>
      </c>
      <c r="W311" s="7"/>
      <c r="X311" s="8">
        <f>ROUND($K$311*ROUND($W$311,2),2)</f>
        <v>0</v>
      </c>
      <c r="Z311" s="9">
        <v>30.578512396694215</v>
      </c>
      <c r="AA311" s="9">
        <f t="shared" si="13"/>
        <v>152.89256198347107</v>
      </c>
    </row>
    <row r="312" spans="1:27" ht="63.75">
      <c r="A312" s="3">
        <v>73523</v>
      </c>
      <c r="B312" s="4" t="s">
        <v>619</v>
      </c>
      <c r="C312" s="3">
        <v>227593</v>
      </c>
      <c r="D312" s="4" t="s">
        <v>57</v>
      </c>
      <c r="E312" s="4" t="s">
        <v>626</v>
      </c>
      <c r="F312" s="4" t="s">
        <v>627</v>
      </c>
      <c r="G312" s="5"/>
      <c r="H312" s="4" t="s">
        <v>628</v>
      </c>
      <c r="I312" s="4"/>
      <c r="J312" s="4" t="s">
        <v>135</v>
      </c>
      <c r="K312" s="6">
        <v>1</v>
      </c>
      <c r="L312" s="4">
        <v>817000</v>
      </c>
      <c r="M312" s="4" t="s">
        <v>620</v>
      </c>
      <c r="N312" s="4" t="s">
        <v>621</v>
      </c>
      <c r="O312" s="4" t="s">
        <v>622</v>
      </c>
      <c r="P312" s="4">
        <v>0</v>
      </c>
      <c r="Q312" s="4" t="s">
        <v>35</v>
      </c>
      <c r="R312" s="3">
        <v>207</v>
      </c>
      <c r="S312" s="4" t="s">
        <v>623</v>
      </c>
      <c r="T312" s="4" t="s">
        <v>624</v>
      </c>
      <c r="U312" s="4">
        <v>549494430</v>
      </c>
      <c r="V312" s="4" t="s">
        <v>625</v>
      </c>
      <c r="W312" s="7"/>
      <c r="X312" s="8">
        <f>ROUND($K$312*ROUND($W$312,2),2)</f>
        <v>0</v>
      </c>
      <c r="Z312" s="9">
        <v>133.05785123966942</v>
      </c>
      <c r="AA312" s="9">
        <f t="shared" si="13"/>
        <v>133.05785123966942</v>
      </c>
    </row>
    <row r="313" spans="1:27" ht="51">
      <c r="A313" s="3">
        <v>73523</v>
      </c>
      <c r="B313" s="4" t="s">
        <v>619</v>
      </c>
      <c r="C313" s="3">
        <v>227594</v>
      </c>
      <c r="D313" s="4" t="s">
        <v>57</v>
      </c>
      <c r="E313" s="4" t="s">
        <v>629</v>
      </c>
      <c r="F313" s="4" t="s">
        <v>630</v>
      </c>
      <c r="G313" s="5"/>
      <c r="H313" s="4" t="s">
        <v>631</v>
      </c>
      <c r="I313" s="4"/>
      <c r="J313" s="4" t="s">
        <v>82</v>
      </c>
      <c r="K313" s="6">
        <v>2</v>
      </c>
      <c r="L313" s="4">
        <v>817000</v>
      </c>
      <c r="M313" s="4" t="s">
        <v>620</v>
      </c>
      <c r="N313" s="4" t="s">
        <v>621</v>
      </c>
      <c r="O313" s="4" t="s">
        <v>622</v>
      </c>
      <c r="P313" s="4">
        <v>0</v>
      </c>
      <c r="Q313" s="4" t="s">
        <v>35</v>
      </c>
      <c r="R313" s="3">
        <v>207</v>
      </c>
      <c r="S313" s="4" t="s">
        <v>623</v>
      </c>
      <c r="T313" s="4" t="s">
        <v>624</v>
      </c>
      <c r="U313" s="4">
        <v>549494430</v>
      </c>
      <c r="V313" s="4" t="s">
        <v>625</v>
      </c>
      <c r="W313" s="7"/>
      <c r="X313" s="8">
        <f>ROUND($K$313*ROUND($W$313,2),2)</f>
        <v>0</v>
      </c>
      <c r="Z313" s="9">
        <v>30.578512396694215</v>
      </c>
      <c r="AA313" s="9">
        <f t="shared" si="13"/>
        <v>61.15702479338843</v>
      </c>
    </row>
    <row r="314" spans="1:27" ht="12.75">
      <c r="A314" s="3">
        <v>73523</v>
      </c>
      <c r="B314" s="4" t="s">
        <v>619</v>
      </c>
      <c r="C314" s="3">
        <v>227595</v>
      </c>
      <c r="D314" s="4" t="s">
        <v>146</v>
      </c>
      <c r="E314" s="4" t="s">
        <v>201</v>
      </c>
      <c r="F314" s="4" t="s">
        <v>202</v>
      </c>
      <c r="G314" s="5"/>
      <c r="H314" s="4" t="s">
        <v>203</v>
      </c>
      <c r="I314" s="4"/>
      <c r="J314" s="4" t="s">
        <v>150</v>
      </c>
      <c r="K314" s="6">
        <v>1</v>
      </c>
      <c r="L314" s="4">
        <v>817000</v>
      </c>
      <c r="M314" s="4" t="s">
        <v>620</v>
      </c>
      <c r="N314" s="4" t="s">
        <v>621</v>
      </c>
      <c r="O314" s="4" t="s">
        <v>622</v>
      </c>
      <c r="P314" s="4">
        <v>0</v>
      </c>
      <c r="Q314" s="4" t="s">
        <v>35</v>
      </c>
      <c r="R314" s="3">
        <v>207</v>
      </c>
      <c r="S314" s="4" t="s">
        <v>623</v>
      </c>
      <c r="T314" s="4" t="s">
        <v>624</v>
      </c>
      <c r="U314" s="4">
        <v>549494430</v>
      </c>
      <c r="V314" s="4" t="s">
        <v>625</v>
      </c>
      <c r="W314" s="7"/>
      <c r="X314" s="8">
        <f>ROUND($K$314*ROUND($W$314,2),2)</f>
        <v>0</v>
      </c>
      <c r="Z314" s="9">
        <v>95.0413223140496</v>
      </c>
      <c r="AA314" s="9">
        <f t="shared" si="13"/>
        <v>95.0413223140496</v>
      </c>
    </row>
    <row r="315" spans="1:27" ht="12.75">
      <c r="A315" s="3">
        <v>73523</v>
      </c>
      <c r="B315" s="4" t="s">
        <v>619</v>
      </c>
      <c r="C315" s="3">
        <v>227596</v>
      </c>
      <c r="D315" s="4" t="s">
        <v>78</v>
      </c>
      <c r="E315" s="4" t="s">
        <v>308</v>
      </c>
      <c r="F315" s="4" t="s">
        <v>309</v>
      </c>
      <c r="G315" s="5"/>
      <c r="H315" s="4" t="s">
        <v>310</v>
      </c>
      <c r="I315" s="4"/>
      <c r="J315" s="4" t="s">
        <v>311</v>
      </c>
      <c r="K315" s="6">
        <v>1</v>
      </c>
      <c r="L315" s="4">
        <v>817000</v>
      </c>
      <c r="M315" s="4" t="s">
        <v>620</v>
      </c>
      <c r="N315" s="4" t="s">
        <v>621</v>
      </c>
      <c r="O315" s="4" t="s">
        <v>622</v>
      </c>
      <c r="P315" s="4">
        <v>0</v>
      </c>
      <c r="Q315" s="4" t="s">
        <v>35</v>
      </c>
      <c r="R315" s="3">
        <v>207</v>
      </c>
      <c r="S315" s="4" t="s">
        <v>623</v>
      </c>
      <c r="T315" s="4" t="s">
        <v>624</v>
      </c>
      <c r="U315" s="4">
        <v>549494430</v>
      </c>
      <c r="V315" s="4" t="s">
        <v>625</v>
      </c>
      <c r="W315" s="7"/>
      <c r="X315" s="8">
        <f>ROUND($K$315*ROUND($W$315,2),2)</f>
        <v>0</v>
      </c>
      <c r="Z315" s="9">
        <v>9.090909090909092</v>
      </c>
      <c r="AA315" s="9">
        <f t="shared" si="13"/>
        <v>9.090909090909092</v>
      </c>
    </row>
    <row r="316" spans="1:27" ht="12.75">
      <c r="A316" s="3">
        <v>73523</v>
      </c>
      <c r="B316" s="4" t="s">
        <v>619</v>
      </c>
      <c r="C316" s="3">
        <v>227597</v>
      </c>
      <c r="D316" s="4" t="s">
        <v>78</v>
      </c>
      <c r="E316" s="4" t="s">
        <v>370</v>
      </c>
      <c r="F316" s="4" t="s">
        <v>371</v>
      </c>
      <c r="G316" s="5"/>
      <c r="H316" s="4" t="s">
        <v>372</v>
      </c>
      <c r="I316" s="4"/>
      <c r="J316" s="4" t="s">
        <v>77</v>
      </c>
      <c r="K316" s="6">
        <v>3</v>
      </c>
      <c r="L316" s="4">
        <v>817000</v>
      </c>
      <c r="M316" s="4" t="s">
        <v>620</v>
      </c>
      <c r="N316" s="4" t="s">
        <v>621</v>
      </c>
      <c r="O316" s="4" t="s">
        <v>622</v>
      </c>
      <c r="P316" s="4">
        <v>0</v>
      </c>
      <c r="Q316" s="4" t="s">
        <v>35</v>
      </c>
      <c r="R316" s="3">
        <v>207</v>
      </c>
      <c r="S316" s="4" t="s">
        <v>623</v>
      </c>
      <c r="T316" s="4" t="s">
        <v>624</v>
      </c>
      <c r="U316" s="4">
        <v>549494430</v>
      </c>
      <c r="V316" s="4" t="s">
        <v>625</v>
      </c>
      <c r="W316" s="7"/>
      <c r="X316" s="8">
        <f>ROUND($K$316*ROUND($W$316,2),2)</f>
        <v>0</v>
      </c>
      <c r="Z316" s="9">
        <v>8.264462809917356</v>
      </c>
      <c r="AA316" s="9">
        <f t="shared" si="13"/>
        <v>24.79338842975207</v>
      </c>
    </row>
    <row r="317" spans="1:27" ht="38.25">
      <c r="A317" s="3">
        <v>73523</v>
      </c>
      <c r="B317" s="4" t="s">
        <v>619</v>
      </c>
      <c r="C317" s="3">
        <v>227598</v>
      </c>
      <c r="D317" s="4" t="s">
        <v>27</v>
      </c>
      <c r="E317" s="4" t="s">
        <v>338</v>
      </c>
      <c r="F317" s="4" t="s">
        <v>339</v>
      </c>
      <c r="G317" s="5"/>
      <c r="H317" s="4" t="s">
        <v>340</v>
      </c>
      <c r="I317" s="4"/>
      <c r="J317" s="4" t="s">
        <v>31</v>
      </c>
      <c r="K317" s="6">
        <v>5</v>
      </c>
      <c r="L317" s="4">
        <v>817000</v>
      </c>
      <c r="M317" s="4" t="s">
        <v>620</v>
      </c>
      <c r="N317" s="4" t="s">
        <v>621</v>
      </c>
      <c r="O317" s="4" t="s">
        <v>622</v>
      </c>
      <c r="P317" s="4">
        <v>0</v>
      </c>
      <c r="Q317" s="4" t="s">
        <v>35</v>
      </c>
      <c r="R317" s="3">
        <v>207</v>
      </c>
      <c r="S317" s="4" t="s">
        <v>623</v>
      </c>
      <c r="T317" s="4" t="s">
        <v>624</v>
      </c>
      <c r="U317" s="4">
        <v>549494430</v>
      </c>
      <c r="V317" s="4" t="s">
        <v>625</v>
      </c>
      <c r="W317" s="7"/>
      <c r="X317" s="8">
        <f>ROUND($K$317*ROUND($W$317,2),2)</f>
        <v>0</v>
      </c>
      <c r="Z317" s="9">
        <v>66.11570247933885</v>
      </c>
      <c r="AA317" s="9">
        <f t="shared" si="13"/>
        <v>330.57851239669424</v>
      </c>
    </row>
    <row r="318" spans="1:27" ht="63.75">
      <c r="A318" s="3">
        <v>73523</v>
      </c>
      <c r="B318" s="4" t="s">
        <v>619</v>
      </c>
      <c r="C318" s="3">
        <v>227599</v>
      </c>
      <c r="D318" s="4" t="s">
        <v>78</v>
      </c>
      <c r="E318" s="4" t="s">
        <v>402</v>
      </c>
      <c r="F318" s="4" t="s">
        <v>403</v>
      </c>
      <c r="G318" s="5"/>
      <c r="H318" s="4" t="s">
        <v>404</v>
      </c>
      <c r="I318" s="4"/>
      <c r="J318" s="4" t="s">
        <v>135</v>
      </c>
      <c r="K318" s="6">
        <v>3</v>
      </c>
      <c r="L318" s="4">
        <v>817000</v>
      </c>
      <c r="M318" s="4" t="s">
        <v>620</v>
      </c>
      <c r="N318" s="4" t="s">
        <v>621</v>
      </c>
      <c r="O318" s="4" t="s">
        <v>622</v>
      </c>
      <c r="P318" s="4">
        <v>0</v>
      </c>
      <c r="Q318" s="4" t="s">
        <v>35</v>
      </c>
      <c r="R318" s="3">
        <v>207</v>
      </c>
      <c r="S318" s="4" t="s">
        <v>623</v>
      </c>
      <c r="T318" s="4" t="s">
        <v>624</v>
      </c>
      <c r="U318" s="4">
        <v>549494430</v>
      </c>
      <c r="V318" s="4" t="s">
        <v>625</v>
      </c>
      <c r="W318" s="7"/>
      <c r="X318" s="8">
        <f>ROUND($K$318*ROUND($W$318,2),2)</f>
        <v>0</v>
      </c>
      <c r="Z318" s="9">
        <v>75.20661157024793</v>
      </c>
      <c r="AA318" s="9">
        <f t="shared" si="13"/>
        <v>225.6198347107438</v>
      </c>
    </row>
    <row r="319" spans="1:27" ht="25.5">
      <c r="A319" s="3">
        <v>73523</v>
      </c>
      <c r="B319" s="4" t="s">
        <v>619</v>
      </c>
      <c r="C319" s="3">
        <v>227600</v>
      </c>
      <c r="D319" s="4" t="s">
        <v>78</v>
      </c>
      <c r="E319" s="4" t="s">
        <v>312</v>
      </c>
      <c r="F319" s="4" t="s">
        <v>313</v>
      </c>
      <c r="G319" s="5"/>
      <c r="H319" s="4" t="s">
        <v>314</v>
      </c>
      <c r="I319" s="4"/>
      <c r="J319" s="4" t="s">
        <v>311</v>
      </c>
      <c r="K319" s="6">
        <v>5</v>
      </c>
      <c r="L319" s="4">
        <v>817000</v>
      </c>
      <c r="M319" s="4" t="s">
        <v>620</v>
      </c>
      <c r="N319" s="4" t="s">
        <v>621</v>
      </c>
      <c r="O319" s="4" t="s">
        <v>622</v>
      </c>
      <c r="P319" s="4">
        <v>0</v>
      </c>
      <c r="Q319" s="4" t="s">
        <v>35</v>
      </c>
      <c r="R319" s="3">
        <v>207</v>
      </c>
      <c r="S319" s="4" t="s">
        <v>623</v>
      </c>
      <c r="T319" s="4" t="s">
        <v>624</v>
      </c>
      <c r="U319" s="4">
        <v>549494430</v>
      </c>
      <c r="V319" s="4" t="s">
        <v>625</v>
      </c>
      <c r="W319" s="7"/>
      <c r="X319" s="8">
        <f>ROUND($K$319*ROUND($W$319,2),2)</f>
        <v>0</v>
      </c>
      <c r="Z319" s="9">
        <v>6.6115702479338845</v>
      </c>
      <c r="AA319" s="9">
        <f t="shared" si="13"/>
        <v>33.057851239669425</v>
      </c>
    </row>
    <row r="320" spans="1:27" ht="12.75">
      <c r="A320" s="3">
        <v>73523</v>
      </c>
      <c r="B320" s="4" t="s">
        <v>619</v>
      </c>
      <c r="C320" s="3">
        <v>227601</v>
      </c>
      <c r="D320" s="4" t="s">
        <v>78</v>
      </c>
      <c r="E320" s="4" t="s">
        <v>83</v>
      </c>
      <c r="F320" s="4" t="s">
        <v>84</v>
      </c>
      <c r="G320" s="5"/>
      <c r="H320" s="4" t="s">
        <v>85</v>
      </c>
      <c r="I320" s="4"/>
      <c r="J320" s="4" t="s">
        <v>86</v>
      </c>
      <c r="K320" s="6">
        <v>5</v>
      </c>
      <c r="L320" s="4">
        <v>817000</v>
      </c>
      <c r="M320" s="4" t="s">
        <v>620</v>
      </c>
      <c r="N320" s="4" t="s">
        <v>621</v>
      </c>
      <c r="O320" s="4" t="s">
        <v>622</v>
      </c>
      <c r="P320" s="4">
        <v>0</v>
      </c>
      <c r="Q320" s="4" t="s">
        <v>35</v>
      </c>
      <c r="R320" s="3">
        <v>207</v>
      </c>
      <c r="S320" s="4" t="s">
        <v>623</v>
      </c>
      <c r="T320" s="4" t="s">
        <v>624</v>
      </c>
      <c r="U320" s="4">
        <v>549494430</v>
      </c>
      <c r="V320" s="4" t="s">
        <v>625</v>
      </c>
      <c r="W320" s="7"/>
      <c r="X320" s="8">
        <f>ROUND($K$320*ROUND($W$320,2),2)</f>
        <v>0</v>
      </c>
      <c r="Z320" s="9">
        <v>7.43801652892562</v>
      </c>
      <c r="AA320" s="9">
        <f t="shared" si="13"/>
        <v>37.1900826446281</v>
      </c>
    </row>
    <row r="321" spans="1:27" ht="38.25">
      <c r="A321" s="3">
        <v>73523</v>
      </c>
      <c r="B321" s="4" t="s">
        <v>619</v>
      </c>
      <c r="C321" s="3">
        <v>227602</v>
      </c>
      <c r="D321" s="4" t="s">
        <v>49</v>
      </c>
      <c r="E321" s="4" t="s">
        <v>632</v>
      </c>
      <c r="F321" s="4" t="s">
        <v>633</v>
      </c>
      <c r="G321" s="5"/>
      <c r="H321" s="4" t="s">
        <v>634</v>
      </c>
      <c r="I321" s="4"/>
      <c r="J321" s="4" t="s">
        <v>53</v>
      </c>
      <c r="K321" s="6">
        <v>10</v>
      </c>
      <c r="L321" s="4">
        <v>817000</v>
      </c>
      <c r="M321" s="4" t="s">
        <v>620</v>
      </c>
      <c r="N321" s="4" t="s">
        <v>621</v>
      </c>
      <c r="O321" s="4" t="s">
        <v>622</v>
      </c>
      <c r="P321" s="4">
        <v>0</v>
      </c>
      <c r="Q321" s="4" t="s">
        <v>35</v>
      </c>
      <c r="R321" s="3">
        <v>207</v>
      </c>
      <c r="S321" s="4" t="s">
        <v>623</v>
      </c>
      <c r="T321" s="4" t="s">
        <v>624</v>
      </c>
      <c r="U321" s="4">
        <v>549494430</v>
      </c>
      <c r="V321" s="4" t="s">
        <v>625</v>
      </c>
      <c r="W321" s="7"/>
      <c r="X321" s="8">
        <f>ROUND($K$321*ROUND($W$321,2),2)</f>
        <v>0</v>
      </c>
      <c r="Z321" s="9">
        <v>51.239669421487605</v>
      </c>
      <c r="AA321" s="9">
        <f t="shared" si="13"/>
        <v>512.3966942148761</v>
      </c>
    </row>
    <row r="322" spans="1:27" ht="25.5">
      <c r="A322" s="3">
        <v>73523</v>
      </c>
      <c r="B322" s="4" t="s">
        <v>619</v>
      </c>
      <c r="C322" s="3">
        <v>227603</v>
      </c>
      <c r="D322" s="4" t="s">
        <v>211</v>
      </c>
      <c r="E322" s="4" t="s">
        <v>565</v>
      </c>
      <c r="F322" s="4" t="s">
        <v>566</v>
      </c>
      <c r="G322" s="5"/>
      <c r="H322" s="4" t="s">
        <v>567</v>
      </c>
      <c r="I322" s="4"/>
      <c r="J322" s="4" t="s">
        <v>77</v>
      </c>
      <c r="K322" s="6">
        <v>4</v>
      </c>
      <c r="L322" s="4">
        <v>817000</v>
      </c>
      <c r="M322" s="4" t="s">
        <v>620</v>
      </c>
      <c r="N322" s="4" t="s">
        <v>621</v>
      </c>
      <c r="O322" s="4" t="s">
        <v>622</v>
      </c>
      <c r="P322" s="4">
        <v>0</v>
      </c>
      <c r="Q322" s="4" t="s">
        <v>35</v>
      </c>
      <c r="R322" s="3">
        <v>207</v>
      </c>
      <c r="S322" s="4" t="s">
        <v>623</v>
      </c>
      <c r="T322" s="4" t="s">
        <v>624</v>
      </c>
      <c r="U322" s="4">
        <v>549494430</v>
      </c>
      <c r="V322" s="4" t="s">
        <v>625</v>
      </c>
      <c r="W322" s="7"/>
      <c r="X322" s="8">
        <f>ROUND($K$322*ROUND($W$322,2),2)</f>
        <v>0</v>
      </c>
      <c r="Z322" s="9">
        <v>18.181818181818183</v>
      </c>
      <c r="AA322" s="9">
        <f t="shared" si="13"/>
        <v>72.72727272727273</v>
      </c>
    </row>
    <row r="323" spans="1:27" ht="12.75">
      <c r="A323" s="3">
        <v>73523</v>
      </c>
      <c r="B323" s="4" t="s">
        <v>619</v>
      </c>
      <c r="C323" s="3">
        <v>227604</v>
      </c>
      <c r="D323" s="4" t="s">
        <v>196</v>
      </c>
      <c r="E323" s="4" t="s">
        <v>263</v>
      </c>
      <c r="F323" s="4" t="s">
        <v>264</v>
      </c>
      <c r="G323" s="5"/>
      <c r="H323" s="4" t="s">
        <v>265</v>
      </c>
      <c r="I323" s="4"/>
      <c r="J323" s="4" t="s">
        <v>166</v>
      </c>
      <c r="K323" s="6">
        <v>60</v>
      </c>
      <c r="L323" s="4">
        <v>817000</v>
      </c>
      <c r="M323" s="4" t="s">
        <v>620</v>
      </c>
      <c r="N323" s="4" t="s">
        <v>621</v>
      </c>
      <c r="O323" s="4" t="s">
        <v>622</v>
      </c>
      <c r="P323" s="4">
        <v>0</v>
      </c>
      <c r="Q323" s="4" t="s">
        <v>35</v>
      </c>
      <c r="R323" s="3">
        <v>207</v>
      </c>
      <c r="S323" s="4" t="s">
        <v>623</v>
      </c>
      <c r="T323" s="4" t="s">
        <v>624</v>
      </c>
      <c r="U323" s="4">
        <v>549494430</v>
      </c>
      <c r="V323" s="4" t="s">
        <v>625</v>
      </c>
      <c r="W323" s="7"/>
      <c r="X323" s="8">
        <f>ROUND($K$323*ROUND($W$323,2),2)</f>
        <v>0</v>
      </c>
      <c r="Z323" s="9">
        <v>16.528925619834713</v>
      </c>
      <c r="AA323" s="9">
        <f t="shared" si="13"/>
        <v>991.7355371900827</v>
      </c>
    </row>
    <row r="324" spans="1:27" ht="25.5">
      <c r="A324" s="3">
        <v>73523</v>
      </c>
      <c r="B324" s="4" t="s">
        <v>619</v>
      </c>
      <c r="C324" s="3">
        <v>227605</v>
      </c>
      <c r="D324" s="4" t="s">
        <v>439</v>
      </c>
      <c r="E324" s="4" t="s">
        <v>440</v>
      </c>
      <c r="F324" s="4" t="s">
        <v>441</v>
      </c>
      <c r="G324" s="5"/>
      <c r="H324" s="4" t="s">
        <v>442</v>
      </c>
      <c r="I324" s="4"/>
      <c r="J324" s="4" t="s">
        <v>443</v>
      </c>
      <c r="K324" s="6">
        <v>6</v>
      </c>
      <c r="L324" s="4">
        <v>817000</v>
      </c>
      <c r="M324" s="4" t="s">
        <v>620</v>
      </c>
      <c r="N324" s="4" t="s">
        <v>621</v>
      </c>
      <c r="O324" s="4" t="s">
        <v>622</v>
      </c>
      <c r="P324" s="4">
        <v>0</v>
      </c>
      <c r="Q324" s="4" t="s">
        <v>35</v>
      </c>
      <c r="R324" s="3">
        <v>207</v>
      </c>
      <c r="S324" s="4" t="s">
        <v>623</v>
      </c>
      <c r="T324" s="4" t="s">
        <v>624</v>
      </c>
      <c r="U324" s="4">
        <v>549494430</v>
      </c>
      <c r="V324" s="4" t="s">
        <v>625</v>
      </c>
      <c r="W324" s="7"/>
      <c r="X324" s="8">
        <f>ROUND($K$324*ROUND($W$324,2),2)</f>
        <v>0</v>
      </c>
      <c r="Z324" s="9">
        <v>11.570247933884298</v>
      </c>
      <c r="AA324" s="9">
        <f t="shared" si="13"/>
        <v>69.42148760330579</v>
      </c>
    </row>
    <row r="325" spans="1:27" ht="12.75">
      <c r="A325" s="3">
        <v>73523</v>
      </c>
      <c r="B325" s="4" t="s">
        <v>619</v>
      </c>
      <c r="C325" s="3">
        <v>227618</v>
      </c>
      <c r="D325" s="4" t="s">
        <v>146</v>
      </c>
      <c r="E325" s="4" t="s">
        <v>635</v>
      </c>
      <c r="F325" s="4" t="s">
        <v>636</v>
      </c>
      <c r="G325" s="5"/>
      <c r="H325" s="4" t="s">
        <v>637</v>
      </c>
      <c r="I325" s="4"/>
      <c r="J325" s="4" t="s">
        <v>166</v>
      </c>
      <c r="K325" s="6">
        <v>2</v>
      </c>
      <c r="L325" s="4">
        <v>817000</v>
      </c>
      <c r="M325" s="4" t="s">
        <v>620</v>
      </c>
      <c r="N325" s="4" t="s">
        <v>621</v>
      </c>
      <c r="O325" s="4" t="s">
        <v>622</v>
      </c>
      <c r="P325" s="4">
        <v>0</v>
      </c>
      <c r="Q325" s="4" t="s">
        <v>35</v>
      </c>
      <c r="R325" s="3">
        <v>207</v>
      </c>
      <c r="S325" s="4" t="s">
        <v>623</v>
      </c>
      <c r="T325" s="4" t="s">
        <v>624</v>
      </c>
      <c r="U325" s="4">
        <v>549494430</v>
      </c>
      <c r="V325" s="4" t="s">
        <v>625</v>
      </c>
      <c r="W325" s="7"/>
      <c r="X325" s="8">
        <f>ROUND($K$325*ROUND($W$325,2),2)</f>
        <v>0</v>
      </c>
      <c r="Z325" s="9">
        <v>28.09917355371901</v>
      </c>
      <c r="AA325" s="9">
        <f t="shared" si="13"/>
        <v>56.19834710743802</v>
      </c>
    </row>
    <row r="326" spans="1:27" ht="12.75">
      <c r="A326" s="3">
        <v>73523</v>
      </c>
      <c r="B326" s="4" t="s">
        <v>619</v>
      </c>
      <c r="C326" s="3">
        <v>227619</v>
      </c>
      <c r="D326" s="4" t="s">
        <v>146</v>
      </c>
      <c r="E326" s="4" t="s">
        <v>638</v>
      </c>
      <c r="F326" s="4" t="s">
        <v>639</v>
      </c>
      <c r="G326" s="5"/>
      <c r="H326" s="4" t="s">
        <v>640</v>
      </c>
      <c r="I326" s="4"/>
      <c r="J326" s="4" t="s">
        <v>166</v>
      </c>
      <c r="K326" s="6">
        <v>5</v>
      </c>
      <c r="L326" s="4">
        <v>817000</v>
      </c>
      <c r="M326" s="4" t="s">
        <v>620</v>
      </c>
      <c r="N326" s="4" t="s">
        <v>621</v>
      </c>
      <c r="O326" s="4" t="s">
        <v>622</v>
      </c>
      <c r="P326" s="4">
        <v>0</v>
      </c>
      <c r="Q326" s="4" t="s">
        <v>35</v>
      </c>
      <c r="R326" s="3">
        <v>207</v>
      </c>
      <c r="S326" s="4" t="s">
        <v>623</v>
      </c>
      <c r="T326" s="4" t="s">
        <v>624</v>
      </c>
      <c r="U326" s="4">
        <v>549494430</v>
      </c>
      <c r="V326" s="4" t="s">
        <v>625</v>
      </c>
      <c r="W326" s="7"/>
      <c r="X326" s="8">
        <f>ROUND($K$326*ROUND($W$326,2),2)</f>
        <v>0</v>
      </c>
      <c r="Z326" s="9">
        <v>24.793388429752067</v>
      </c>
      <c r="AA326" s="9">
        <f t="shared" si="13"/>
        <v>123.96694214876034</v>
      </c>
    </row>
    <row r="327" spans="1:27" ht="25.5">
      <c r="A327" s="3">
        <v>73523</v>
      </c>
      <c r="B327" s="4" t="s">
        <v>619</v>
      </c>
      <c r="C327" s="3">
        <v>227620</v>
      </c>
      <c r="D327" s="4" t="s">
        <v>91</v>
      </c>
      <c r="E327" s="4" t="s">
        <v>92</v>
      </c>
      <c r="F327" s="4" t="s">
        <v>93</v>
      </c>
      <c r="G327" s="5"/>
      <c r="H327" s="4" t="s">
        <v>94</v>
      </c>
      <c r="I327" s="4"/>
      <c r="J327" s="4" t="s">
        <v>95</v>
      </c>
      <c r="K327" s="6">
        <v>20</v>
      </c>
      <c r="L327" s="4">
        <v>817000</v>
      </c>
      <c r="M327" s="4" t="s">
        <v>620</v>
      </c>
      <c r="N327" s="4" t="s">
        <v>621</v>
      </c>
      <c r="O327" s="4" t="s">
        <v>622</v>
      </c>
      <c r="P327" s="4">
        <v>0</v>
      </c>
      <c r="Q327" s="4" t="s">
        <v>35</v>
      </c>
      <c r="R327" s="3">
        <v>207</v>
      </c>
      <c r="S327" s="4" t="s">
        <v>623</v>
      </c>
      <c r="T327" s="4" t="s">
        <v>624</v>
      </c>
      <c r="U327" s="4">
        <v>549494430</v>
      </c>
      <c r="V327" s="4" t="s">
        <v>625</v>
      </c>
      <c r="W327" s="7"/>
      <c r="X327" s="8">
        <f>ROUND($K$327*ROUND($W$327,2),2)</f>
        <v>0</v>
      </c>
      <c r="Z327" s="9">
        <v>9.917355371900827</v>
      </c>
      <c r="AA327" s="9">
        <f t="shared" si="13"/>
        <v>198.34710743801654</v>
      </c>
    </row>
    <row r="328" spans="1:27" ht="26.25" thickBot="1">
      <c r="A328" s="3">
        <v>73523</v>
      </c>
      <c r="B328" s="4" t="s">
        <v>619</v>
      </c>
      <c r="C328" s="3">
        <v>227621</v>
      </c>
      <c r="D328" s="4" t="s">
        <v>91</v>
      </c>
      <c r="E328" s="4" t="s">
        <v>641</v>
      </c>
      <c r="F328" s="4" t="s">
        <v>642</v>
      </c>
      <c r="G328" s="5"/>
      <c r="H328" s="4" t="s">
        <v>643</v>
      </c>
      <c r="I328" s="4"/>
      <c r="J328" s="4" t="s">
        <v>95</v>
      </c>
      <c r="K328" s="6">
        <v>5</v>
      </c>
      <c r="L328" s="4">
        <v>817000</v>
      </c>
      <c r="M328" s="4" t="s">
        <v>620</v>
      </c>
      <c r="N328" s="4" t="s">
        <v>621</v>
      </c>
      <c r="O328" s="4" t="s">
        <v>622</v>
      </c>
      <c r="P328" s="4">
        <v>0</v>
      </c>
      <c r="Q328" s="4" t="s">
        <v>35</v>
      </c>
      <c r="R328" s="3">
        <v>207</v>
      </c>
      <c r="S328" s="4" t="s">
        <v>623</v>
      </c>
      <c r="T328" s="4" t="s">
        <v>624</v>
      </c>
      <c r="U328" s="4">
        <v>549494430</v>
      </c>
      <c r="V328" s="4" t="s">
        <v>625</v>
      </c>
      <c r="W328" s="7"/>
      <c r="X328" s="8">
        <f>ROUND($K$328*ROUND($W$328,2),2)</f>
        <v>0</v>
      </c>
      <c r="Z328" s="9">
        <v>14.87603305785124</v>
      </c>
      <c r="AA328" s="9">
        <f t="shared" si="13"/>
        <v>74.3801652892562</v>
      </c>
    </row>
    <row r="329" spans="1:27" ht="13.5" customHeight="1" thickTop="1">
      <c r="A329" s="15" t="s">
        <v>54</v>
      </c>
      <c r="B329" s="15"/>
      <c r="C329" s="15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 t="s">
        <v>55</v>
      </c>
      <c r="X329" s="11">
        <f>SUM($X$306:$X$328)</f>
        <v>0</v>
      </c>
      <c r="Z329" s="11"/>
      <c r="AA329" s="11">
        <f>SUM($AA$306:$AA$328)</f>
        <v>8883.471074380164</v>
      </c>
    </row>
    <row r="330" spans="1:24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7" ht="12.75">
      <c r="A331" s="3">
        <v>73524</v>
      </c>
      <c r="B331" s="4"/>
      <c r="C331" s="3">
        <v>227622</v>
      </c>
      <c r="D331" s="4" t="s">
        <v>146</v>
      </c>
      <c r="E331" s="4" t="s">
        <v>147</v>
      </c>
      <c r="F331" s="4" t="s">
        <v>148</v>
      </c>
      <c r="G331" s="5"/>
      <c r="H331" s="4" t="s">
        <v>149</v>
      </c>
      <c r="I331" s="4"/>
      <c r="J331" s="4" t="s">
        <v>150</v>
      </c>
      <c r="K331" s="6">
        <v>30</v>
      </c>
      <c r="L331" s="4">
        <v>313060</v>
      </c>
      <c r="M331" s="4" t="s">
        <v>586</v>
      </c>
      <c r="N331" s="4" t="s">
        <v>587</v>
      </c>
      <c r="O331" s="4" t="s">
        <v>174</v>
      </c>
      <c r="P331" s="4">
        <v>4</v>
      </c>
      <c r="Q331" s="4" t="s">
        <v>588</v>
      </c>
      <c r="R331" s="3">
        <v>69121</v>
      </c>
      <c r="S331" s="4" t="s">
        <v>589</v>
      </c>
      <c r="T331" s="4" t="s">
        <v>590</v>
      </c>
      <c r="U331" s="4">
        <v>549493065</v>
      </c>
      <c r="V331" s="4"/>
      <c r="W331" s="7"/>
      <c r="X331" s="8">
        <f>ROUND($K$331*ROUND($W$331,2),2)</f>
        <v>0</v>
      </c>
      <c r="Z331" s="9">
        <v>12.396694214876034</v>
      </c>
      <c r="AA331" s="9">
        <f>Z331*K331</f>
        <v>371.90082644628103</v>
      </c>
    </row>
    <row r="332" spans="1:27" ht="51">
      <c r="A332" s="3">
        <v>73524</v>
      </c>
      <c r="B332" s="4"/>
      <c r="C332" s="3">
        <v>227628</v>
      </c>
      <c r="D332" s="4" t="s">
        <v>151</v>
      </c>
      <c r="E332" s="4" t="s">
        <v>644</v>
      </c>
      <c r="F332" s="4" t="s">
        <v>645</v>
      </c>
      <c r="G332" s="5"/>
      <c r="H332" s="4" t="s">
        <v>646</v>
      </c>
      <c r="I332" s="4"/>
      <c r="J332" s="4" t="s">
        <v>31</v>
      </c>
      <c r="K332" s="6">
        <v>1</v>
      </c>
      <c r="L332" s="4">
        <v>313060</v>
      </c>
      <c r="M332" s="4" t="s">
        <v>586</v>
      </c>
      <c r="N332" s="4" t="s">
        <v>587</v>
      </c>
      <c r="O332" s="4" t="s">
        <v>174</v>
      </c>
      <c r="P332" s="4">
        <v>4</v>
      </c>
      <c r="Q332" s="4" t="s">
        <v>588</v>
      </c>
      <c r="R332" s="3">
        <v>69121</v>
      </c>
      <c r="S332" s="4" t="s">
        <v>589</v>
      </c>
      <c r="T332" s="4" t="s">
        <v>590</v>
      </c>
      <c r="U332" s="4">
        <v>549493065</v>
      </c>
      <c r="V332" s="4"/>
      <c r="W332" s="7"/>
      <c r="X332" s="8">
        <f>ROUND($K$332*ROUND($W$332,2),2)</f>
        <v>0</v>
      </c>
      <c r="Z332" s="9">
        <v>1643.801652892562</v>
      </c>
      <c r="AA332" s="9">
        <f>Z332*K332</f>
        <v>1643.801652892562</v>
      </c>
    </row>
    <row r="333" spans="1:27" ht="51">
      <c r="A333" s="3">
        <v>73524</v>
      </c>
      <c r="B333" s="4"/>
      <c r="C333" s="3">
        <v>227629</v>
      </c>
      <c r="D333" s="4" t="s">
        <v>151</v>
      </c>
      <c r="E333" s="4" t="s">
        <v>341</v>
      </c>
      <c r="F333" s="4" t="s">
        <v>342</v>
      </c>
      <c r="G333" s="5"/>
      <c r="H333" s="4" t="s">
        <v>343</v>
      </c>
      <c r="I333" s="4"/>
      <c r="J333" s="4" t="s">
        <v>31</v>
      </c>
      <c r="K333" s="6">
        <v>2</v>
      </c>
      <c r="L333" s="4">
        <v>313060</v>
      </c>
      <c r="M333" s="4" t="s">
        <v>586</v>
      </c>
      <c r="N333" s="4" t="s">
        <v>587</v>
      </c>
      <c r="O333" s="4" t="s">
        <v>174</v>
      </c>
      <c r="P333" s="4">
        <v>4</v>
      </c>
      <c r="Q333" s="4" t="s">
        <v>588</v>
      </c>
      <c r="R333" s="3">
        <v>69121</v>
      </c>
      <c r="S333" s="4" t="s">
        <v>589</v>
      </c>
      <c r="T333" s="4" t="s">
        <v>590</v>
      </c>
      <c r="U333" s="4">
        <v>549493065</v>
      </c>
      <c r="V333" s="4"/>
      <c r="W333" s="7"/>
      <c r="X333" s="8">
        <f>ROUND($K$333*ROUND($W$333,2),2)</f>
        <v>0</v>
      </c>
      <c r="Z333" s="9">
        <v>278.5123966942149</v>
      </c>
      <c r="AA333" s="9">
        <f>Z333*K333</f>
        <v>557.0247933884298</v>
      </c>
    </row>
    <row r="334" spans="1:27" ht="38.25">
      <c r="A334" s="3">
        <v>73524</v>
      </c>
      <c r="B334" s="4"/>
      <c r="C334" s="3">
        <v>227630</v>
      </c>
      <c r="D334" s="4" t="s">
        <v>49</v>
      </c>
      <c r="E334" s="4" t="s">
        <v>647</v>
      </c>
      <c r="F334" s="4" t="s">
        <v>648</v>
      </c>
      <c r="G334" s="5"/>
      <c r="H334" s="4" t="s">
        <v>649</v>
      </c>
      <c r="I334" s="4"/>
      <c r="J334" s="4" t="s">
        <v>188</v>
      </c>
      <c r="K334" s="6">
        <v>10</v>
      </c>
      <c r="L334" s="4">
        <v>313060</v>
      </c>
      <c r="M334" s="4" t="s">
        <v>586</v>
      </c>
      <c r="N334" s="4" t="s">
        <v>587</v>
      </c>
      <c r="O334" s="4" t="s">
        <v>174</v>
      </c>
      <c r="P334" s="4">
        <v>4</v>
      </c>
      <c r="Q334" s="4" t="s">
        <v>588</v>
      </c>
      <c r="R334" s="3">
        <v>69121</v>
      </c>
      <c r="S334" s="4" t="s">
        <v>589</v>
      </c>
      <c r="T334" s="4" t="s">
        <v>590</v>
      </c>
      <c r="U334" s="4">
        <v>549493065</v>
      </c>
      <c r="V334" s="4"/>
      <c r="W334" s="7"/>
      <c r="X334" s="8">
        <f>ROUND($K$334*ROUND($W$334,2),2)</f>
        <v>0</v>
      </c>
      <c r="Z334" s="9">
        <v>13.223140495867769</v>
      </c>
      <c r="AA334" s="9">
        <f>Z334*K334</f>
        <v>132.2314049586777</v>
      </c>
    </row>
    <row r="335" spans="1:27" ht="39" thickBot="1">
      <c r="A335" s="3">
        <v>73524</v>
      </c>
      <c r="B335" s="4"/>
      <c r="C335" s="3">
        <v>227631</v>
      </c>
      <c r="D335" s="4" t="s">
        <v>49</v>
      </c>
      <c r="E335" s="4" t="s">
        <v>457</v>
      </c>
      <c r="F335" s="4" t="s">
        <v>458</v>
      </c>
      <c r="G335" s="5"/>
      <c r="H335" s="4" t="s">
        <v>459</v>
      </c>
      <c r="I335" s="4"/>
      <c r="J335" s="4" t="s">
        <v>53</v>
      </c>
      <c r="K335" s="6">
        <v>2</v>
      </c>
      <c r="L335" s="4">
        <v>313060</v>
      </c>
      <c r="M335" s="4" t="s">
        <v>586</v>
      </c>
      <c r="N335" s="4" t="s">
        <v>587</v>
      </c>
      <c r="O335" s="4" t="s">
        <v>174</v>
      </c>
      <c r="P335" s="4">
        <v>4</v>
      </c>
      <c r="Q335" s="4" t="s">
        <v>588</v>
      </c>
      <c r="R335" s="3">
        <v>69121</v>
      </c>
      <c r="S335" s="4" t="s">
        <v>589</v>
      </c>
      <c r="T335" s="4" t="s">
        <v>590</v>
      </c>
      <c r="U335" s="4">
        <v>549493065</v>
      </c>
      <c r="V335" s="4"/>
      <c r="W335" s="7"/>
      <c r="X335" s="8">
        <f>ROUND($K$335*ROUND($W$335,2),2)</f>
        <v>0</v>
      </c>
      <c r="Z335" s="9">
        <v>133.05785123966942</v>
      </c>
      <c r="AA335" s="9">
        <f>Z335*K335</f>
        <v>266.11570247933884</v>
      </c>
    </row>
    <row r="336" spans="1:27" ht="13.5" customHeight="1" thickTop="1">
      <c r="A336" s="15" t="s">
        <v>54</v>
      </c>
      <c r="B336" s="15"/>
      <c r="C336" s="15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 t="s">
        <v>55</v>
      </c>
      <c r="X336" s="11">
        <f>SUM($X$331:$X$335)</f>
        <v>0</v>
      </c>
      <c r="Z336" s="11"/>
      <c r="AA336" s="11">
        <f>SUM($AA$331:$AA$335)</f>
        <v>2971.0743801652893</v>
      </c>
    </row>
    <row r="337" spans="1:24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7" ht="19.5" customHeight="1">
      <c r="A338" s="21"/>
      <c r="C338" s="21"/>
      <c r="E338" s="21"/>
      <c r="F338" s="21"/>
      <c r="G338" s="21"/>
      <c r="H338" s="21"/>
      <c r="J338" s="21"/>
      <c r="K338" s="21"/>
      <c r="L338" s="21"/>
      <c r="M338" s="21"/>
      <c r="N338" s="21"/>
      <c r="O338" s="21"/>
      <c r="P338" s="21"/>
      <c r="Q338" s="21"/>
      <c r="V338" s="21"/>
      <c r="W338" s="13" t="s">
        <v>650</v>
      </c>
      <c r="X338" s="14">
        <f>(0)+SUM($X$10,$X$24,$X$29,$X$42,$X$45,$X$63,$X$100,$X$132,$X$160,$X$177,$X$189,$X$214,$X$226,$X$236,$X$244,$X$247,$X$251,$X$255,$X$268,$X$274,$X$279,$X$286,$X$289,$X$294,$X$299,$X$304,$X$329,$X$336)</f>
        <v>0</v>
      </c>
      <c r="Z338" s="14"/>
      <c r="AA338" s="14">
        <f>(0)+SUM($AA$10,$AA$24,$AA$29,$AA$42,$AA$45,$AA$63,$AA$100,$AA$132,$AA$160,$AA$177,$AA$189,$AA$214,$AA$226,$AA$236,$AA$244,$AA$247,$AA$251,$AA$255,$AA$268,$AA$274,$AA$279,$AA$286,$AA$289,$AA$294,$AA$299,$AA$304,$AA$329,$AA$336)</f>
        <v>248245.45454545456</v>
      </c>
    </row>
    <row r="339" spans="1:24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</sheetData>
  <sheetProtection/>
  <mergeCells count="34">
    <mergeCell ref="A1:X1"/>
    <mergeCell ref="A3:B3"/>
    <mergeCell ref="C3:X3"/>
    <mergeCell ref="A4:K4"/>
    <mergeCell ref="L4:Q4"/>
    <mergeCell ref="R4:X4"/>
    <mergeCell ref="A10:C10"/>
    <mergeCell ref="A24:C24"/>
    <mergeCell ref="A29:C29"/>
    <mergeCell ref="A42:C42"/>
    <mergeCell ref="A45:C45"/>
    <mergeCell ref="A63:C63"/>
    <mergeCell ref="A100:C100"/>
    <mergeCell ref="A132:C132"/>
    <mergeCell ref="A160:C160"/>
    <mergeCell ref="A177:C177"/>
    <mergeCell ref="A189:C189"/>
    <mergeCell ref="A214:C214"/>
    <mergeCell ref="A226:C226"/>
    <mergeCell ref="A236:C236"/>
    <mergeCell ref="A244:C244"/>
    <mergeCell ref="A247:C247"/>
    <mergeCell ref="A251:C251"/>
    <mergeCell ref="A255:C255"/>
    <mergeCell ref="A268:C268"/>
    <mergeCell ref="A274:C274"/>
    <mergeCell ref="A279:C279"/>
    <mergeCell ref="A286:C286"/>
    <mergeCell ref="A289:C289"/>
    <mergeCell ref="A294:C294"/>
    <mergeCell ref="A336:C336"/>
    <mergeCell ref="A299:C299"/>
    <mergeCell ref="A304:C304"/>
    <mergeCell ref="A329:C329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LJilkova</cp:lastModifiedBy>
  <dcterms:modified xsi:type="dcterms:W3CDTF">2018-04-11T11:14:16Z</dcterms:modified>
  <cp:category/>
  <cp:version/>
  <cp:contentType/>
  <cp:contentStatus/>
</cp:coreProperties>
</file>