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5" firstSheet="0" showHorizontalScroll="1" showSheetTabs="1" showVerticalScroll="1" tabRatio="500" windowHeight="8192" windowWidth="16384" xWindow="0" yWindow="0"/>
  </bookViews>
  <sheets>
    <sheet name="SOUHRN" sheetId="1" state="hidden" r:id="rId1"/>
    <sheet name="206" sheetId="2" state="visible" r:id="rId2"/>
    <sheet name="409" sheetId="3" state="visible" r:id="rId3"/>
    <sheet name="410" sheetId="4" state="visible" r:id="rId4"/>
    <sheet name="S116" sheetId="5" state="visible" r:id="rId5"/>
    <sheet name="S117" sheetId="6" state="visible" r:id="rId6"/>
  </sheets>
  <externalReferences>
    <externalReference r:id="rId7"/>
  </externalReferences>
  <definedNames>
    <definedName function="0" hidden="0" name="_Typy_misnosti" vbProcedure="0">[1]typy!$A$1:$A$12</definedName>
    <definedName localSheetId="0" name="_xlnm.Print_Area">SOUHRN!$A$1:$I$27</definedName>
    <definedName localSheetId="1" name="_xlnm.Print_Titles">206!$12:$12</definedName>
    <definedName localSheetId="1" name="_xlnm.Print_Area">206!$A$1:$F$30</definedName>
  </definedNames>
  <calcPr calcId="124519" fullCalcOnLoad="1" iterate="0" iterateCount="100" iterateDelta="0.0001" refMode="A1"/>
</workbook>
</file>

<file path=xl/sharedStrings.xml><?xml version="1.0" encoding="utf-8"?>
<sst xmlns="http://schemas.openxmlformats.org/spreadsheetml/2006/main" uniqueCount="83">
  <si>
    <t>Název projektu:</t>
  </si>
  <si>
    <t>MUNI AV Technologie</t>
  </si>
  <si>
    <t>Budova:</t>
  </si>
  <si>
    <t>RMU</t>
  </si>
  <si>
    <t>Fakulta:</t>
  </si>
  <si>
    <t>Adresa: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</si>
  <si>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</si>
  <si>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</si>
  <si>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</si>
  <si>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</si>
  <si>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</si>
  <si>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</si>
  <si>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</si>
  <si>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</si>
  <si>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</si>
  <si>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</si>
  <si>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</si>
  <si>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</si>
  <si>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A9</t>
  </si>
  <si>
    <t>Motorové promítací plátno 2,4 m</t>
  </si>
  <si>
    <t>ks</t>
  </si>
  <si>
    <t xml:space="preserve">Motoricky ovládané promítací plátno, povrch matně bílý, šíře 2,4 m, poměr stran dle projektoru, nehlučný bezúdržbový motor, příslušenství pro montáž (strop/podhled/stěna), třípolohový otočný nástěnný ovladač.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</si>
  <si>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</si>
  <si>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</si>
  <si>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</si>
  <si>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C16</t>
  </si>
  <si>
    <t>Prezentační AV přepínač s HDBaseT nebo HDMI výstupem (4 vstupy)</t>
  </si>
  <si>
    <t xml:space="preserve">Prezentační přepínač/switcher s minimální konektivitou: Vstupy: 1xVGA, 3xHDMI, 2x stereo audio (sym.). Výstup: 1x DTP/HDBaseT nebo HDMI dle vzdálenosti zobrazovače. Řízení: RS-232.
</t>
  </si>
  <si>
    <t>F13</t>
  </si>
  <si>
    <t>Reproduktorové soustavy pasivní malé</t>
  </si>
  <si>
    <t xml:space="preserve">Pasivní reprosoustava dvoupásmová, min. 5'' a 3/4'' měniče, nominální příkon min. 60 W, char. citl. 86 dB/1m, vyzařovací úhel min. 90° x 90°, frekvenční rozsah min. 70 Hz – 20 kHz (-10dB), char. impedance 8 ohm / vysokoimpedanční vstup (100V).  Včetně nástěnných úchytů. Bílá barva.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</si>
  <si>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</si>
  <si>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</si>
  <si>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</si>
  <si>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</si>
  <si>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</si>
  <si>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</si>
  <si>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</si>
  <si>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H1</t>
  </si>
  <si>
    <t>Držák projektoru univerzální</t>
  </si>
  <si>
    <t xml:space="preserve">Kompatibilní s typem projektoru.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</si>
  <si>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</si>
  <si>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</si>
  <si>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</si>
  <si>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</si>
  <si>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</si>
  <si>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</si>
  <si>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</si>
  <si>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</si>
  <si>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</si>
  <si>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</si>
  <si>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</si>
  <si>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</si>
  <si>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</si>
  <si>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</si>
  <si>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</si>
  <si>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</si>
  <si>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</si>
  <si>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</si>
  <si>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J9</t>
  </si>
  <si>
    <t>Zprovoznění a zaškolení obsluhy</t>
  </si>
  <si>
    <t>CELKEM</t>
  </si>
  <si>
    <t>Základní vlastnosti prostoru:</t>
  </si>
  <si>
    <t>TYPIZACE:
1_Projekce 3500
SOUHRN: 
projektor se std. projekční vzdáleností, el. plátno, ozvučení</t>
  </si>
  <si>
    <t>Soupis zařízení</t>
  </si>
  <si>
    <t>Název místnosti:</t>
  </si>
  <si>
    <t>Typ místnosti:</t>
  </si>
  <si>
    <t>1_Projekce 3500</t>
  </si>
  <si>
    <t>Číslo místnosti provozní:</t>
  </si>
  <si>
    <t>Kód místnosti:</t>
  </si>
  <si>
    <t>BMB01N02101</t>
  </si>
  <si>
    <t>Kapacita:</t>
  </si>
  <si>
    <t>Frekvenční pásmo:</t>
  </si>
  <si>
    <t>Název položky</t>
  </si>
  <si>
    <t>Jednotková cena bez DPH [Kč]</t>
  </si>
  <si>
    <t>Celková cena bez DPH [Kč]</t>
  </si>
  <si>
    <t xml:space="preserve">TYPIZACE:
1_Projekce 3500
SOUHRN: 
výměna projektoru </t>
  </si>
  <si>
    <t>BMB01N04012</t>
  </si>
  <si>
    <t xml:space="preserve">TYPIZACE:
1_Projekce 3500
SOUHRN: 
výměna projektoru </t>
  </si>
  <si>
    <t>BMB01N04011</t>
  </si>
  <si>
    <t>TYPIZACE:
1_Projekce 3500
SOUHRN: 
projektor se std. projekční vzdáleností, el. plátno, ozvučení</t>
  </si>
  <si>
    <t>BMB01P01064</t>
  </si>
  <si>
    <t>BMB01P01061</t>
  </si>
</sst>
</file>

<file path=xl/styles.xml><?xml version="1.0" encoding="utf-8"?>
<styleSheet xmlns="http://schemas.openxmlformats.org/spreadsheetml/2006/main">
  <numFmts count="1">
    <numFmt formatCode="#,##0.-" numFmtId="164"/>
  </numFmts>
  <fonts count="16">
    <font>
      <name val="Calibri"/>
      <charset val="238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238"/>
      <family val="2"/>
      <sz val="10"/>
    </font>
    <font>
      <name val="Calibri"/>
      <charset val="238"/>
      <family val="2"/>
      <b val="1"/>
      <color rgb="FFFF0000"/>
      <sz val="14"/>
    </font>
    <font>
      <name val="Tahoma"/>
      <charset val="238"/>
      <family val="2"/>
      <color rgb="FF000000"/>
      <sz val="11"/>
    </font>
    <font>
      <name val="Calibri"/>
      <charset val="238"/>
      <family val="2"/>
      <color rgb="FFFF0000"/>
      <sz val="14"/>
    </font>
    <font>
      <name val="Times New Roman"/>
      <charset val="238"/>
      <family val="1"/>
      <color rgb="FF000000"/>
      <sz val="11"/>
    </font>
    <font>
      <name val="Calibri"/>
      <charset val="238"/>
      <family val="2"/>
      <color rgb="FF000000"/>
      <sz val="8"/>
    </font>
    <font>
      <name val="Tahoma"/>
      <charset val="238"/>
      <family val="2"/>
      <color rgb="FF000000"/>
      <sz val="8"/>
    </font>
    <font>
      <name val="Tahoma"/>
      <charset val="238"/>
      <family val="2"/>
      <color rgb="FF000000"/>
      <sz val="12"/>
    </font>
    <font>
      <name val="Tahoma"/>
      <charset val="238"/>
      <family val="2"/>
      <sz val="12"/>
    </font>
    <font>
      <name val="Tahoma"/>
      <charset val="238"/>
      <family val="2"/>
      <color rgb="FF000000"/>
      <sz val="10"/>
    </font>
    <font>
      <name val="Trebuchet MS"/>
      <charset val="238"/>
      <family val="2"/>
      <color rgb="FF000000"/>
      <sz val="11"/>
    </font>
    <font>
      <name val="Calibri"/>
      <charset val="238"/>
      <family val="2"/>
      <b val="1"/>
      <color rgb="FF000000"/>
      <sz val="11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4">
    <border>
      <left/>
      <right/>
      <top/>
      <bottom/>
      <diagonal/>
    </border>
    <border>
      <left style="medium"/>
      <right/>
      <top style="medium"/>
      <bottom/>
      <diagonal/>
    </border>
    <border>
      <left/>
      <right/>
      <top style="medium"/>
      <bottom/>
      <diagonal/>
    </border>
    <border>
      <left/>
      <right style="medium"/>
      <top style="medium"/>
      <bottom/>
      <diagonal/>
    </border>
    <border>
      <left style="medium"/>
      <right/>
      <top/>
      <bottom/>
      <diagonal/>
    </border>
    <border>
      <left/>
      <right style="medium"/>
      <top/>
      <bottom/>
      <diagonal/>
    </border>
    <border>
      <left style="medium"/>
      <right/>
      <top/>
      <bottom style="medium"/>
      <diagonal/>
    </border>
    <border>
      <left/>
      <right/>
      <top/>
      <bottom style="medium"/>
      <diagonal/>
    </border>
    <border>
      <left/>
      <right style="medium"/>
      <top/>
      <bottom style="medium"/>
      <diagonal/>
    </border>
    <border>
      <left style="double"/>
      <right/>
      <top/>
      <bottom style="thin"/>
      <diagonal/>
    </border>
    <border>
      <left/>
      <right/>
      <top/>
      <bottom style="thin"/>
      <diagonal/>
    </border>
    <border>
      <left style="double"/>
      <right style="thin"/>
      <top style="double"/>
      <bottom style="thin"/>
      <diagonal/>
    </border>
    <border>
      <left style="thin"/>
      <right style="thin"/>
      <top style="double"/>
      <bottom style="thin"/>
      <diagonal/>
    </border>
    <border>
      <left style="thin"/>
      <right style="thin"/>
      <top style="thin"/>
      <bottom style="thin"/>
      <diagonal/>
    </border>
    <border>
      <left style="medium"/>
      <right/>
      <top style="medium"/>
      <bottom style="hair"/>
      <diagonal/>
    </border>
    <border>
      <left/>
      <right style="medium"/>
      <top style="medium"/>
      <bottom style="hair"/>
      <diagonal/>
    </border>
    <border>
      <left/>
      <right/>
      <top style="double"/>
      <bottom/>
      <diagonal/>
    </border>
    <border>
      <left/>
      <right style="double"/>
      <top style="double"/>
      <bottom/>
      <diagonal/>
    </border>
    <border>
      <left style="medium"/>
      <right/>
      <top style="hair"/>
      <bottom style="hair"/>
      <diagonal/>
    </border>
    <border>
      <left/>
      <right style="medium"/>
      <top style="hair"/>
      <bottom style="hair"/>
      <diagonal/>
    </border>
    <border>
      <left/>
      <right style="double"/>
      <top/>
      <bottom/>
      <diagonal/>
    </border>
    <border>
      <left style="medium"/>
      <right/>
      <top style="hair"/>
      <bottom style="medium"/>
      <diagonal/>
    </border>
    <border>
      <left/>
      <right style="medium"/>
      <top style="hair"/>
      <bottom style="medium"/>
      <diagonal/>
    </border>
    <border>
      <left/>
      <right style="double"/>
      <top/>
      <bottom style="thin"/>
      <diagonal/>
    </border>
    <border>
      <left style="double"/>
      <right style="thin"/>
      <top style="thin"/>
      <bottom style="thin"/>
      <diagonal/>
    </border>
    <border>
      <left style="thin"/>
      <right style="double"/>
      <top style="thin"/>
      <bottom style="thin"/>
      <diagonal/>
    </border>
    <border>
      <left style="double"/>
      <right style="thin"/>
      <top/>
      <bottom style="hair"/>
      <diagonal/>
    </border>
    <border>
      <left style="thin"/>
      <right style="thin"/>
      <top/>
      <bottom style="hair"/>
      <diagonal/>
    </border>
    <border>
      <left style="thin"/>
      <right style="double"/>
      <top/>
      <bottom style="hair"/>
      <diagonal/>
    </border>
    <border>
      <left style="thin"/>
      <right style="thin"/>
      <top style="hair"/>
      <bottom style="hair"/>
      <diagonal/>
    </border>
    <border>
      <left style="thin"/>
      <right style="double"/>
      <top style="hair"/>
      <bottom style="hair"/>
      <diagonal/>
    </border>
    <border>
      <left style="double"/>
      <right style="thin"/>
      <top/>
      <bottom style="double"/>
      <diagonal/>
    </border>
    <border>
      <left style="thin"/>
      <right style="thin"/>
      <top/>
      <bottom style="double"/>
      <diagonal/>
    </border>
    <border>
      <left style="thin"/>
      <right style="double"/>
      <top/>
      <bottom style="double"/>
      <diagonal/>
    </border>
  </borders>
  <cellStyleXfs count="8">
    <xf borderId="0" fillId="0" fontId="0" numFmtId="0"/>
    <xf borderId="0" fillId="0" fontId="3" numFmtId="0"/>
    <xf borderId="0" fillId="0" fontId="3" numFmtId="0"/>
    <xf borderId="0" fillId="0" fontId="3" numFmtId="0"/>
    <xf borderId="0" fillId="0" fontId="3" numFmtId="0"/>
    <xf borderId="0" fillId="0" fontId="0" numFmtId="0"/>
    <xf borderId="0" fillId="0" fontId="0" numFmtId="0"/>
    <xf borderId="0" fillId="0" fontId="0" numFmtId="0"/>
  </cellStyleXfs>
  <cellXfs count="146">
    <xf applyAlignment="1" borderId="0" fillId="0" fontId="0" numFmtId="0" pivotButton="0" quotePrefix="0" xfId="0">
      <alignment horizontal="general" vertical="bottom"/>
    </xf>
    <xf applyAlignment="1" borderId="0" fillId="0" fontId="0" numFmtId="49" pivotButton="0" quotePrefix="0" xfId="0">
      <alignment horizontal="general" vertical="bottom"/>
    </xf>
    <xf applyAlignment="1" borderId="1" fillId="0" fontId="0" numFmtId="49" pivotButton="0" quotePrefix="0" xfId="0">
      <alignment horizontal="general" vertical="bottom"/>
    </xf>
    <xf applyAlignment="1" borderId="2" fillId="0" fontId="0" numFmtId="0" pivotButton="0" quotePrefix="0" xfId="0">
      <alignment horizontal="general" vertical="bottom"/>
    </xf>
    <xf applyAlignment="1" borderId="3" fillId="0" fontId="0" numFmtId="0" pivotButton="0" quotePrefix="0" xfId="0">
      <alignment horizontal="general" vertical="bottom"/>
    </xf>
    <xf applyAlignment="1" borderId="4" fillId="0" fontId="0" numFmtId="49" pivotButton="0" quotePrefix="0" xfId="0">
      <alignment horizontal="general" vertical="bottom"/>
    </xf>
    <xf applyAlignment="1" borderId="0" fillId="0" fontId="0" numFmtId="0" pivotButton="0" quotePrefix="0" xfId="0">
      <alignment horizontal="general" vertical="bottom"/>
    </xf>
    <xf applyAlignment="1" borderId="5" fillId="0" fontId="0" numFmtId="0" pivotButton="0" quotePrefix="0" xfId="0">
      <alignment horizontal="general" vertical="bottom"/>
    </xf>
    <xf applyAlignment="1" borderId="0" fillId="0" fontId="0" numFmtId="0" pivotButton="0" quotePrefix="0" xfId="0">
      <alignment horizontal="general" vertical="bottom"/>
    </xf>
    <xf applyAlignment="1" borderId="0" fillId="0" fontId="5" numFmtId="0" pivotButton="0" quotePrefix="0" xfId="0">
      <alignment horizontal="center" vertical="bottom"/>
    </xf>
    <xf applyAlignment="1" borderId="4" fillId="0" fontId="6" numFmtId="49" pivotButton="0" quotePrefix="0" xfId="0">
      <alignment horizontal="general" vertical="bottom"/>
    </xf>
    <xf applyAlignment="1" borderId="0" fillId="0" fontId="6" numFmtId="0" pivotButton="0" quotePrefix="0" xfId="0">
      <alignment horizontal="general" vertical="bottom"/>
    </xf>
    <xf applyAlignment="1" borderId="0" fillId="0" fontId="6" numFmtId="0" pivotButton="0" quotePrefix="0" xfId="0">
      <alignment horizontal="general" vertical="bottom"/>
    </xf>
    <xf applyAlignment="1" borderId="0" fillId="0" fontId="6" numFmtId="0" pivotButton="0" quotePrefix="0" xfId="0">
      <alignment horizontal="general" vertical="bottom"/>
    </xf>
    <xf applyAlignment="1" borderId="5" fillId="0" fontId="6" numFmtId="0" pivotButton="0" quotePrefix="0" xfId="0">
      <alignment horizontal="general" vertical="bottom"/>
    </xf>
    <xf applyAlignment="1" borderId="0" fillId="0" fontId="7" numFmtId="0" pivotButton="0" quotePrefix="0" xfId="0">
      <alignment horizontal="center" vertical="bottom"/>
    </xf>
    <xf applyAlignment="1" borderId="6" fillId="0" fontId="6" numFmtId="49" pivotButton="0" quotePrefix="0" xfId="0">
      <alignment horizontal="general" vertical="bottom"/>
    </xf>
    <xf applyAlignment="1" borderId="7" fillId="0" fontId="6" numFmtId="0" pivotButton="0" quotePrefix="0" xfId="0">
      <alignment horizontal="general" vertical="bottom"/>
    </xf>
    <xf applyAlignment="1" borderId="7" fillId="0" fontId="6" numFmtId="0" pivotButton="0" quotePrefix="0" xfId="0">
      <alignment horizontal="left" vertical="bottom"/>
    </xf>
    <xf applyAlignment="1" borderId="8" fillId="0" fontId="6" numFmtId="0" pivotButton="0" quotePrefix="0" xfId="0">
      <alignment horizontal="left" vertical="bottom"/>
    </xf>
    <xf applyAlignment="1" borderId="0" fillId="0" fontId="6" numFmtId="0" pivotButton="0" quotePrefix="0" xfId="0">
      <alignment horizontal="left" vertical="bottom"/>
    </xf>
    <xf applyAlignment="1" borderId="0" fillId="0" fontId="6" numFmtId="0" pivotButton="0" quotePrefix="0" xfId="0">
      <alignment horizontal="left" vertical="bottom"/>
    </xf>
    <xf applyAlignment="1" borderId="9" fillId="0" fontId="8" numFmtId="49" pivotButton="0" quotePrefix="0" xfId="0">
      <alignment horizontal="general" vertical="bottom"/>
    </xf>
    <xf applyAlignment="1" borderId="10" fillId="0" fontId="0" numFmtId="0" pivotButton="0" quotePrefix="0" xfId="0">
      <alignment horizontal="general" vertical="bottom"/>
    </xf>
    <xf applyAlignment="1" borderId="10" fillId="0" fontId="0" numFmtId="0" pivotButton="0" quotePrefix="0" xfId="0">
      <alignment horizontal="center" vertical="bottom"/>
    </xf>
    <xf applyAlignment="1" borderId="0" fillId="0" fontId="9" numFmtId="0" pivotButton="0" quotePrefix="0" xfId="0">
      <alignment horizontal="general" vertical="bottom"/>
    </xf>
    <xf applyAlignment="1" borderId="11" fillId="0" fontId="10" numFmtId="49" pivotButton="0" quotePrefix="0" xfId="0">
      <alignment horizontal="left" vertical="center" wrapText="1"/>
    </xf>
    <xf applyAlignment="1" borderId="12" fillId="0" fontId="6" numFmtId="0" pivotButton="0" quotePrefix="0" xfId="0">
      <alignment horizontal="center" vertical="center" wrapText="1"/>
    </xf>
    <xf applyAlignment="1" borderId="12" fillId="0" fontId="10" numFmtId="0" pivotButton="0" quotePrefix="0" xfId="0">
      <alignment horizontal="center" vertical="center" wrapText="1"/>
    </xf>
    <xf applyAlignment="1" borderId="0" fillId="0" fontId="9" numFmtId="0" pivotButton="0" quotePrefix="0" xfId="0">
      <alignment horizontal="right" vertical="bottom"/>
    </xf>
    <xf applyAlignment="1" borderId="0" fillId="0" fontId="0" numFmtId="0" pivotButton="0" quotePrefix="0" xfId="0">
      <alignment horizontal="general" vertical="bottom"/>
    </xf>
    <xf applyAlignment="1" borderId="13" fillId="0" fontId="11" numFmtId="0" pivotButton="0" quotePrefix="0" xfId="0">
      <alignment horizontal="center" vertical="top"/>
    </xf>
    <xf applyAlignment="1" borderId="13" fillId="0" fontId="11" numFmtId="0" pivotButton="0" quotePrefix="0" xfId="0">
      <alignment horizontal="left" vertical="top" wrapText="1"/>
    </xf>
    <xf applyAlignment="1" borderId="13" fillId="0" fontId="12" numFmtId="164" pivotButton="0" quotePrefix="0" xfId="21">
      <alignment horizontal="right" vertical="top"/>
    </xf>
    <xf applyAlignment="1" borderId="13" fillId="0" fontId="13" numFmtId="0" pivotButton="0" quotePrefix="0" xfId="0">
      <alignment horizontal="left" vertical="top" wrapText="1"/>
    </xf>
    <xf applyAlignment="1" borderId="0" fillId="0" fontId="9" numFmtId="0" pivotButton="0" quotePrefix="0" xfId="0">
      <alignment horizontal="general" vertical="bottom"/>
    </xf>
    <xf applyAlignment="1" borderId="0" fillId="0" fontId="14" numFmtId="49" pivotButton="0" quotePrefix="0" xfId="0">
      <alignment horizontal="left" vertical="bottom"/>
    </xf>
    <xf applyAlignment="1" borderId="0" fillId="0" fontId="11" numFmtId="0" pivotButton="0" quotePrefix="0" xfId="0">
      <alignment horizontal="left" vertical="top" wrapText="1"/>
    </xf>
    <xf applyAlignment="1" borderId="0" fillId="0" fontId="11" numFmtId="0" pivotButton="0" quotePrefix="0" xfId="0">
      <alignment horizontal="center" vertical="top"/>
    </xf>
    <xf applyAlignment="1" borderId="0" fillId="0" fontId="12" numFmtId="164" pivotButton="0" quotePrefix="0" xfId="21">
      <alignment horizontal="right" vertical="top"/>
    </xf>
    <xf applyAlignment="1" borderId="0" fillId="0" fontId="13" numFmtId="0" pivotButton="0" quotePrefix="0" xfId="0">
      <alignment horizontal="left" vertical="top" wrapText="1"/>
    </xf>
    <xf applyAlignment="1" borderId="0" fillId="0" fontId="0" numFmtId="3" pivotButton="0" quotePrefix="0" xfId="0">
      <alignment horizontal="general" vertical="bottom"/>
    </xf>
    <xf applyAlignment="1" borderId="0" fillId="0" fontId="15" numFmtId="0" pivotButton="0" quotePrefix="0" xfId="0">
      <alignment horizontal="right" vertical="bottom"/>
    </xf>
    <xf applyAlignment="1" borderId="0" fillId="0" fontId="15" numFmtId="164" pivotButton="0" quotePrefix="0" xfId="0">
      <alignment horizontal="general" vertical="bottom"/>
    </xf>
    <xf applyAlignment="1" borderId="0" fillId="0" fontId="0" numFmtId="0" pivotButton="0" quotePrefix="0" xfId="0">
      <alignment horizontal="center" vertical="bottom"/>
    </xf>
    <xf applyAlignment="1" borderId="14" fillId="0" fontId="13" numFmtId="49" pivotButton="0" quotePrefix="0" xfId="0">
      <alignment horizontal="general" vertical="bottom"/>
    </xf>
    <xf applyAlignment="1" borderId="15" fillId="0" fontId="13" numFmtId="0" pivotButton="0" quotePrefix="0" xfId="0">
      <alignment horizontal="general" vertical="bottom" wrapText="1"/>
    </xf>
    <xf applyAlignment="1" borderId="16" fillId="0" fontId="0" numFmtId="0" pivotButton="0" quotePrefix="0" xfId="0">
      <alignment horizontal="left" vertical="bottom"/>
    </xf>
    <xf applyAlignment="1" borderId="17" fillId="0" fontId="0" numFmtId="0" pivotButton="0" quotePrefix="0" xfId="0">
      <alignment horizontal="general" vertical="bottom"/>
    </xf>
    <xf applyAlignment="1" borderId="18" fillId="0" fontId="13" numFmtId="49" pivotButton="0" quotePrefix="0" xfId="0">
      <alignment horizontal="general" vertical="bottom"/>
    </xf>
    <xf applyAlignment="1" borderId="19" fillId="0" fontId="13" numFmtId="0" pivotButton="0" quotePrefix="0" xfId="0">
      <alignment horizontal="general" vertical="bottom" wrapText="1"/>
    </xf>
    <xf applyAlignment="1" borderId="0" fillId="0" fontId="0" numFmtId="0" pivotButton="0" quotePrefix="0" xfId="0">
      <alignment horizontal="center" vertical="bottom"/>
    </xf>
    <xf applyAlignment="1" borderId="20" fillId="0" fontId="0" numFmtId="0" pivotButton="0" quotePrefix="0" xfId="0">
      <alignment horizontal="general" vertical="bottom" wrapText="1"/>
    </xf>
    <xf applyAlignment="1" borderId="19" fillId="0" fontId="13" numFmtId="0" pivotButton="0" quotePrefix="0" xfId="0">
      <alignment horizontal="general" vertical="bottom"/>
    </xf>
    <xf applyAlignment="1" borderId="19" fillId="0" fontId="13" numFmtId="0" pivotButton="0" quotePrefix="0" xfId="0">
      <alignment horizontal="general" vertical="bottom"/>
    </xf>
    <xf applyAlignment="1" borderId="21" fillId="0" fontId="13" numFmtId="49" pivotButton="0" quotePrefix="0" xfId="0">
      <alignment horizontal="general" vertical="bottom"/>
    </xf>
    <xf applyAlignment="1" borderId="22" fillId="0" fontId="13" numFmtId="0" pivotButton="0" quotePrefix="0" xfId="0">
      <alignment horizontal="general" vertical="bottom"/>
    </xf>
    <xf applyAlignment="1" borderId="9" fillId="0" fontId="8" numFmtId="0" pivotButton="0" quotePrefix="0" xfId="0">
      <alignment horizontal="general" vertical="bottom"/>
    </xf>
    <xf applyAlignment="1" borderId="10" fillId="0" fontId="0" numFmtId="0" pivotButton="0" quotePrefix="0" xfId="0">
      <alignment horizontal="center" vertical="bottom"/>
    </xf>
    <xf applyAlignment="1" borderId="23" fillId="0" fontId="0" numFmtId="0" pivotButton="0" quotePrefix="0" xfId="0">
      <alignment horizontal="general" vertical="bottom"/>
    </xf>
    <xf applyAlignment="1" borderId="24" fillId="0" fontId="11" numFmtId="49" pivotButton="0" quotePrefix="0" xfId="0">
      <alignment horizontal="center" vertical="center" wrapText="1"/>
    </xf>
    <xf applyAlignment="1" borderId="13" fillId="0" fontId="11" numFmtId="0" pivotButton="0" quotePrefix="0" xfId="0">
      <alignment horizontal="center" vertical="center" wrapText="1"/>
    </xf>
    <xf applyAlignment="1" borderId="13" fillId="0" fontId="10" numFmtId="0" pivotButton="0" quotePrefix="0" xfId="0">
      <alignment horizontal="center" vertical="center" wrapText="1"/>
    </xf>
    <xf applyAlignment="1" borderId="25" fillId="0" fontId="10" numFmtId="0" pivotButton="0" quotePrefix="0" xfId="0">
      <alignment horizontal="center" vertical="center" wrapText="1"/>
    </xf>
    <xf applyAlignment="1" borderId="26" fillId="0" fontId="11" numFmtId="49" pivotButton="0" quotePrefix="0" xfId="0">
      <alignment horizontal="center" vertical="top"/>
    </xf>
    <xf applyAlignment="1" borderId="27" fillId="0" fontId="11" numFmtId="0" pivotButton="0" quotePrefix="0" xfId="0">
      <alignment horizontal="general" vertical="top"/>
    </xf>
    <xf applyAlignment="1" borderId="27" fillId="0" fontId="11" numFmtId="0" pivotButton="0" quotePrefix="0" xfId="0">
      <alignment horizontal="center" vertical="top"/>
    </xf>
    <xf applyAlignment="1" borderId="28" fillId="0" fontId="11" numFmtId="0" pivotButton="0" quotePrefix="0" xfId="0">
      <alignment horizontal="center" vertical="top"/>
    </xf>
    <xf applyAlignment="1" borderId="27" fillId="0" fontId="11" numFmtId="0" pivotButton="0" quotePrefix="0" xfId="0">
      <alignment horizontal="center" vertical="top"/>
    </xf>
    <xf applyAlignment="1" borderId="29" fillId="0" fontId="11" numFmtId="0" pivotButton="0" quotePrefix="0" xfId="0">
      <alignment horizontal="center" vertical="top"/>
    </xf>
    <xf applyAlignment="1" borderId="30" fillId="0" fontId="11" numFmtId="0" pivotButton="0" quotePrefix="0" xfId="0">
      <alignment horizontal="center" vertical="top"/>
    </xf>
    <xf applyAlignment="1" borderId="29" fillId="0" fontId="11" numFmtId="0" pivotButton="0" quotePrefix="0" xfId="0">
      <alignment horizontal="center" vertical="top"/>
    </xf>
    <xf applyAlignment="1" borderId="31" fillId="0" fontId="11" numFmtId="49" pivotButton="0" quotePrefix="0" xfId="0">
      <alignment horizontal="center" vertical="top"/>
    </xf>
    <xf applyAlignment="1" borderId="32" fillId="0" fontId="11" numFmtId="0" pivotButton="0" quotePrefix="0" xfId="0">
      <alignment horizontal="general" vertical="top" wrapText="1"/>
    </xf>
    <xf applyAlignment="1" borderId="32" fillId="0" fontId="11" numFmtId="0" pivotButton="0" quotePrefix="0" xfId="0">
      <alignment horizontal="center" vertical="top"/>
    </xf>
    <xf applyAlignment="1" borderId="33" fillId="0" fontId="11" numFmtId="0" pivotButton="0" quotePrefix="0" xfId="0">
      <alignment horizontal="center" vertical="top"/>
    </xf>
    <xf applyAlignment="1" borderId="0" fillId="0" fontId="11" numFmtId="0" pivotButton="0" quotePrefix="0" xfId="0">
      <alignment horizontal="center" vertical="top"/>
    </xf>
    <xf applyAlignment="1" borderId="0" fillId="0" fontId="15" numFmtId="3" pivotButton="0" quotePrefix="0" xfId="0">
      <alignment horizontal="general" vertical="bottom"/>
    </xf>
    <xf applyAlignment="1" borderId="0" fillId="0" fontId="0" numFmtId="49" pivotButton="0" quotePrefix="0" xfId="0">
      <alignment horizontal="general" vertical="bottom"/>
    </xf>
    <xf applyAlignment="1" borderId="0" fillId="0" fontId="0" numFmtId="0" pivotButton="0" quotePrefix="0" xfId="0">
      <alignment horizontal="general" vertical="bottom"/>
    </xf>
    <xf borderId="0" fillId="0" fontId="0" numFmtId="0" pivotButton="0" quotePrefix="0" xfId="0"/>
    <xf applyAlignment="1" borderId="1" fillId="0" fontId="0" numFmtId="49" pivotButton="0" quotePrefix="0" xfId="0">
      <alignment horizontal="general" vertical="bottom"/>
    </xf>
    <xf applyAlignment="1" borderId="2" fillId="0" fontId="0" numFmtId="0" pivotButton="0" quotePrefix="0" xfId="0">
      <alignment horizontal="general" vertical="bottom"/>
    </xf>
    <xf applyAlignment="1" borderId="3" fillId="0" fontId="0" numFmtId="0" pivotButton="0" quotePrefix="0" xfId="0">
      <alignment horizontal="general" vertical="bottom"/>
    </xf>
    <xf applyAlignment="1" borderId="4" fillId="0" fontId="0" numFmtId="49" pivotButton="0" quotePrefix="0" xfId="0">
      <alignment horizontal="general" vertical="bottom"/>
    </xf>
    <xf applyAlignment="1" borderId="5" fillId="0" fontId="0" numFmtId="0" pivotButton="0" quotePrefix="0" xfId="0">
      <alignment horizontal="general" vertical="bottom"/>
    </xf>
    <xf applyAlignment="1" borderId="0" fillId="0" fontId="5" numFmtId="0" pivotButton="0" quotePrefix="0" xfId="0">
      <alignment horizontal="center" vertical="bottom"/>
    </xf>
    <xf applyAlignment="1" borderId="4" fillId="0" fontId="6" numFmtId="49" pivotButton="0" quotePrefix="0" xfId="0">
      <alignment horizontal="general" vertical="bottom"/>
    </xf>
    <xf applyAlignment="1" borderId="0" fillId="0" fontId="6" numFmtId="0" pivotButton="0" quotePrefix="0" xfId="0">
      <alignment horizontal="general" vertical="bottom"/>
    </xf>
    <xf applyAlignment="1" borderId="5" fillId="0" fontId="6" numFmtId="0" pivotButton="0" quotePrefix="0" xfId="0">
      <alignment horizontal="general" vertical="bottom"/>
    </xf>
    <xf applyAlignment="1" borderId="0" fillId="0" fontId="7" numFmtId="0" pivotButton="0" quotePrefix="0" xfId="0">
      <alignment horizontal="center" vertical="bottom"/>
    </xf>
    <xf applyAlignment="1" borderId="6" fillId="0" fontId="6" numFmtId="49" pivotButton="0" quotePrefix="0" xfId="0">
      <alignment horizontal="general" vertical="bottom"/>
    </xf>
    <xf applyAlignment="1" borderId="7" fillId="0" fontId="6" numFmtId="0" pivotButton="0" quotePrefix="0" xfId="0">
      <alignment horizontal="general" vertical="bottom"/>
    </xf>
    <xf applyAlignment="1" borderId="7" fillId="0" fontId="6" numFmtId="0" pivotButton="0" quotePrefix="0" xfId="0">
      <alignment horizontal="left" vertical="bottom"/>
    </xf>
    <xf applyAlignment="1" borderId="8" fillId="0" fontId="6" numFmtId="0" pivotButton="0" quotePrefix="0" xfId="0">
      <alignment horizontal="left" vertical="bottom"/>
    </xf>
    <xf applyAlignment="1" borderId="0" fillId="0" fontId="6" numFmtId="0" pivotButton="0" quotePrefix="0" xfId="0">
      <alignment horizontal="left" vertical="bottom"/>
    </xf>
    <xf applyAlignment="1" borderId="9" fillId="0" fontId="8" numFmtId="49" pivotButton="0" quotePrefix="0" xfId="0">
      <alignment horizontal="general" vertical="bottom"/>
    </xf>
    <xf applyAlignment="1" borderId="10" fillId="0" fontId="0" numFmtId="0" pivotButton="0" quotePrefix="0" xfId="0">
      <alignment horizontal="general" vertical="bottom"/>
    </xf>
    <xf applyAlignment="1" borderId="10" fillId="0" fontId="0" numFmtId="0" pivotButton="0" quotePrefix="0" xfId="0">
      <alignment horizontal="center" vertical="bottom"/>
    </xf>
    <xf applyAlignment="1" borderId="0" fillId="0" fontId="9" numFmtId="0" pivotButton="0" quotePrefix="0" xfId="0">
      <alignment horizontal="general" vertical="bottom"/>
    </xf>
    <xf applyAlignment="1" borderId="11" fillId="0" fontId="10" numFmtId="49" pivotButton="0" quotePrefix="0" xfId="0">
      <alignment horizontal="left" vertical="center" wrapText="1"/>
    </xf>
    <xf applyAlignment="1" borderId="12" fillId="0" fontId="6" numFmtId="0" pivotButton="0" quotePrefix="0" xfId="0">
      <alignment horizontal="center" vertical="center" wrapText="1"/>
    </xf>
    <xf applyAlignment="1" borderId="12" fillId="0" fontId="10" numFmtId="0" pivotButton="0" quotePrefix="0" xfId="0">
      <alignment horizontal="center" vertical="center" wrapText="1"/>
    </xf>
    <xf applyAlignment="1" borderId="0" fillId="0" fontId="9" numFmtId="0" pivotButton="0" quotePrefix="0" xfId="0">
      <alignment horizontal="right" vertical="bottom"/>
    </xf>
    <xf applyAlignment="1" borderId="13" fillId="0" fontId="11" numFmtId="0" pivotButton="0" quotePrefix="0" xfId="0">
      <alignment horizontal="center" vertical="top"/>
    </xf>
    <xf applyAlignment="1" borderId="13" fillId="0" fontId="11" numFmtId="0" pivotButton="0" quotePrefix="0" xfId="0">
      <alignment horizontal="left" vertical="top" wrapText="1"/>
    </xf>
    <xf applyAlignment="1" borderId="13" fillId="0" fontId="12" numFmtId="164" pivotButton="0" quotePrefix="0" xfId="21">
      <alignment horizontal="right" vertical="top"/>
    </xf>
    <xf applyAlignment="1" borderId="13" fillId="0" fontId="13" numFmtId="0" pivotButton="0" quotePrefix="0" xfId="0">
      <alignment horizontal="left" vertical="top" wrapText="1"/>
    </xf>
    <xf applyAlignment="1" borderId="0" fillId="0" fontId="14" numFmtId="49" pivotButton="0" quotePrefix="0" xfId="0">
      <alignment horizontal="left" vertical="bottom"/>
    </xf>
    <xf applyAlignment="1" borderId="0" fillId="0" fontId="11" numFmtId="0" pivotButton="0" quotePrefix="0" xfId="0">
      <alignment horizontal="left" vertical="top" wrapText="1"/>
    </xf>
    <xf applyAlignment="1" borderId="0" fillId="0" fontId="11" numFmtId="0" pivotButton="0" quotePrefix="0" xfId="0">
      <alignment horizontal="center" vertical="top"/>
    </xf>
    <xf applyAlignment="1" borderId="0" fillId="0" fontId="12" numFmtId="164" pivotButton="0" quotePrefix="0" xfId="21">
      <alignment horizontal="right" vertical="top"/>
    </xf>
    <xf applyAlignment="1" borderId="0" fillId="0" fontId="13" numFmtId="0" pivotButton="0" quotePrefix="0" xfId="0">
      <alignment horizontal="left" vertical="top" wrapText="1"/>
    </xf>
    <xf applyAlignment="1" borderId="0" fillId="0" fontId="0" numFmtId="3" pivotButton="0" quotePrefix="0" xfId="0">
      <alignment horizontal="general" vertical="bottom"/>
    </xf>
    <xf applyAlignment="1" borderId="0" fillId="0" fontId="15" numFmtId="0" pivotButton="0" quotePrefix="0" xfId="0">
      <alignment horizontal="right" vertical="bottom"/>
    </xf>
    <xf applyAlignment="1" borderId="0" fillId="0" fontId="15" numFmtId="164" pivotButton="0" quotePrefix="0" xfId="0">
      <alignment horizontal="general" vertical="bottom"/>
    </xf>
    <xf applyAlignment="1" borderId="0" fillId="0" fontId="0" numFmtId="0" pivotButton="0" quotePrefix="0" xfId="0">
      <alignment horizontal="center" vertical="bottom"/>
    </xf>
    <xf applyAlignment="1" borderId="14" fillId="0" fontId="13" numFmtId="49" pivotButton="0" quotePrefix="0" xfId="0">
      <alignment horizontal="general" vertical="bottom"/>
    </xf>
    <xf applyAlignment="1" borderId="15" fillId="0" fontId="13" numFmtId="0" pivotButton="0" quotePrefix="0" xfId="0">
      <alignment horizontal="general" vertical="bottom" wrapText="1"/>
    </xf>
    <xf applyAlignment="1" borderId="16" fillId="0" fontId="0" numFmtId="0" pivotButton="0" quotePrefix="0" xfId="0">
      <alignment horizontal="left" vertical="bottom"/>
    </xf>
    <xf applyAlignment="1" borderId="17" fillId="0" fontId="0" numFmtId="0" pivotButton="0" quotePrefix="0" xfId="0">
      <alignment horizontal="general" vertical="bottom"/>
    </xf>
    <xf applyAlignment="1" borderId="18" fillId="0" fontId="13" numFmtId="49" pivotButton="0" quotePrefix="0" xfId="0">
      <alignment horizontal="general" vertical="bottom"/>
    </xf>
    <xf applyAlignment="1" borderId="19" fillId="0" fontId="13" numFmtId="0" pivotButton="0" quotePrefix="0" xfId="0">
      <alignment horizontal="general" vertical="bottom" wrapText="1"/>
    </xf>
    <xf applyAlignment="1" borderId="20" fillId="0" fontId="0" numFmtId="0" pivotButton="0" quotePrefix="0" xfId="0">
      <alignment horizontal="general" vertical="bottom" wrapText="1"/>
    </xf>
    <xf applyAlignment="1" borderId="19" fillId="0" fontId="13" numFmtId="0" pivotButton="0" quotePrefix="0" xfId="0">
      <alignment horizontal="general" vertical="bottom"/>
    </xf>
    <xf applyAlignment="1" borderId="21" fillId="0" fontId="13" numFmtId="49" pivotButton="0" quotePrefix="0" xfId="0">
      <alignment horizontal="general" vertical="bottom"/>
    </xf>
    <xf applyAlignment="1" borderId="22" fillId="0" fontId="13" numFmtId="0" pivotButton="0" quotePrefix="0" xfId="0">
      <alignment horizontal="general" vertical="bottom"/>
    </xf>
    <xf applyAlignment="1" borderId="9" fillId="0" fontId="8" numFmtId="0" pivotButton="0" quotePrefix="0" xfId="0">
      <alignment horizontal="general" vertical="bottom"/>
    </xf>
    <xf applyAlignment="1" borderId="23" fillId="0" fontId="0" numFmtId="0" pivotButton="0" quotePrefix="0" xfId="0">
      <alignment horizontal="general" vertical="bottom"/>
    </xf>
    <xf applyAlignment="1" borderId="24" fillId="0" fontId="11" numFmtId="49" pivotButton="0" quotePrefix="0" xfId="0">
      <alignment horizontal="center" vertical="center" wrapText="1"/>
    </xf>
    <xf applyAlignment="1" borderId="13" fillId="0" fontId="11" numFmtId="0" pivotButton="0" quotePrefix="0" xfId="0">
      <alignment horizontal="center" vertical="center" wrapText="1"/>
    </xf>
    <xf applyAlignment="1" borderId="13" fillId="0" fontId="10" numFmtId="0" pivotButton="0" quotePrefix="0" xfId="0">
      <alignment horizontal="center" vertical="center" wrapText="1"/>
    </xf>
    <xf applyAlignment="1" borderId="25" fillId="0" fontId="10" numFmtId="0" pivotButton="0" quotePrefix="0" xfId="0">
      <alignment horizontal="center" vertical="center" wrapText="1"/>
    </xf>
    <xf applyAlignment="1" borderId="26" fillId="0" fontId="11" numFmtId="49" pivotButton="0" quotePrefix="0" xfId="0">
      <alignment horizontal="center" vertical="top"/>
    </xf>
    <xf applyAlignment="1" borderId="27" fillId="0" fontId="11" numFmtId="0" pivotButton="0" quotePrefix="0" xfId="0">
      <alignment horizontal="general" vertical="top"/>
    </xf>
    <xf applyAlignment="1" borderId="27" fillId="0" fontId="11" numFmtId="0" pivotButton="0" quotePrefix="0" xfId="0">
      <alignment horizontal="center" vertical="top"/>
    </xf>
    <xf applyAlignment="1" borderId="28" fillId="0" fontId="11" numFmtId="0" pivotButton="0" quotePrefix="0" xfId="0">
      <alignment horizontal="center" vertical="top"/>
    </xf>
    <xf applyAlignment="1" applyProtection="1" borderId="0" fillId="0" fontId="0" numFmtId="3" pivotButton="0" quotePrefix="0" xfId="0">
      <alignment horizontal="general" vertical="bottom"/>
      <protection hidden="0" locked="0"/>
    </xf>
    <xf applyAlignment="1" borderId="29" fillId="0" fontId="11" numFmtId="0" pivotButton="0" quotePrefix="0" xfId="0">
      <alignment horizontal="center" vertical="top"/>
    </xf>
    <xf applyAlignment="1" borderId="30" fillId="0" fontId="11" numFmtId="0" pivotButton="0" quotePrefix="0" xfId="0">
      <alignment horizontal="center" vertical="top"/>
    </xf>
    <xf applyAlignment="1" borderId="0" fillId="2" fontId="0" numFmtId="3" pivotButton="0" quotePrefix="0" xfId="0">
      <alignment horizontal="general" vertical="bottom"/>
    </xf>
    <xf applyAlignment="1" borderId="31" fillId="0" fontId="11" numFmtId="49" pivotButton="0" quotePrefix="0" xfId="0">
      <alignment horizontal="center" vertical="top"/>
    </xf>
    <xf applyAlignment="1" borderId="32" fillId="0" fontId="11" numFmtId="0" pivotButton="0" quotePrefix="0" xfId="0">
      <alignment horizontal="general" vertical="top" wrapText="1"/>
    </xf>
    <xf applyAlignment="1" borderId="32" fillId="0" fontId="11" numFmtId="0" pivotButton="0" quotePrefix="0" xfId="0">
      <alignment horizontal="center" vertical="top"/>
    </xf>
    <xf applyAlignment="1" borderId="33" fillId="0" fontId="11" numFmtId="0" pivotButton="0" quotePrefix="0" xfId="0">
      <alignment horizontal="center" vertical="top"/>
    </xf>
    <xf applyAlignment="1" borderId="0" fillId="0" fontId="15" numFmtId="3" pivotButton="0" quotePrefix="0" xfId="0">
      <alignment horizontal="general" vertical="bottom"/>
    </xf>
  </cellXfs>
  <cellStyles count="8">
    <cellStyle builtinId="0" name="Normal" xfId="0"/>
    <cellStyle builtinId="3" name="Comma" xfId="1"/>
    <cellStyle builtinId="6" name="Comma [0]" xfId="2"/>
    <cellStyle builtinId="4" name="Currency" xfId="3"/>
    <cellStyle builtinId="7" name="Currency [0]" xfId="4"/>
    <cellStyle builtinId="5" name="Percent" xfId="5"/>
    <cellStyle builtinId="53" name="Normální 36" xfId="6"/>
    <cellStyle builtinId="53" name="normální_Zadávací podklad pro profese" xfId="7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/xl/worksheets/sheet3.xml"/><Relationship Id="rId7" Type="http://schemas.openxmlformats.org/officeDocument/2006/relationships/externalLink" Target="/xl/externalLinks/externalLink1.xml"/><Relationship Id="rId12" Type="http://schemas.openxmlformats.org/officeDocument/2006/relationships/customXml" Target="../customXml/item2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worksheet" Target="/xl/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/xl/worksheets/sheet5.xml"/><Relationship Id="rId10" Type="http://schemas.openxmlformats.org/officeDocument/2006/relationships/theme" Target="theme/theme1.xml"/><Relationship Id="rId4" Type="http://schemas.openxmlformats.org/officeDocument/2006/relationships/worksheet" Target="/xl/worksheets/sheet4.xml"/><Relationship Id="rId9" Type="http://schemas.openxmlformats.org/officeDocument/2006/relationships/styles" Target="styles.xml"/></Relationships>
</file>

<file path=xl/externalLinks/_rels/externalLink1.xml.rels><Relationships xmlns="http://schemas.openxmlformats.org/package/2006/relationships"><Relationship Id="rId1" Target="Dropbox%20(AVTG)/AVTG%20PROJEKTY%20SHARE/1700782,%20Projekt%20n&#225;bytek-AVT%202017,%20MUNI,%20AVT/INPUTS/01_Specifikace_mistnosti_2017-12-15.xlsx" TargetMode="External" Type="http://schemas.openxmlformats.org/officeDocument/2006/relationships/externalLinkPath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Instrukce"/>
      <sheetName val="FAKULTA (mustr)"/>
      <sheetName val="UKB"/>
      <sheetName val="LF"/>
      <sheetName val="FSpS"/>
      <sheetName val="FF"/>
      <sheetName val="FF-video"/>
      <sheetName val="FSS"/>
      <sheetName val="LAW"/>
      <sheetName val="typy"/>
      <sheetName val="FI"/>
      <sheetName val="PedF"/>
      <sheetName val="PřF"/>
      <sheetName val="ESF"/>
      <sheetName val="CJV"/>
      <sheetName val="CJV-extra"/>
      <sheetName val="Tělocvičny"/>
      <sheetName val="Infopanely"/>
      <sheetName val="RMU-učebny Kom2"/>
      <sheetName val="Teiresiá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filterMode="0">
    <outlinePr summaryBelow="1" summaryRight="1"/>
    <pageSetUpPr fitToPage="1"/>
  </sheetPr>
  <dimension ref="A1:W27"/>
  <sheetViews>
    <sheetView colorId="64" defaultGridColor="1" rightToLeft="0" showFormulas="0" showGridLines="1" showOutlineSymbols="1" showRowColHeaders="1" showZeros="1" tabSelected="0" topLeftCell="A1" view="normal" workbookViewId="0" zoomScale="85" zoomScaleNormal="85" zoomScalePageLayoutView="100">
      <pane activePane="bottomLeft" state="frozen" topLeftCell="A9" xSplit="0" ySplit="8"/>
      <selection activeCell="A1" activeCellId="0" pane="topLeft" sqref="A1"/>
      <selection activeCell="D10" activeCellId="0" pane="bottomLeft" sqref="D10"/>
    </sheetView>
  </sheetViews>
  <sheetFormatPr baseColWidth="8" defaultRowHeight="15" outlineLevelCol="0" outlineLevelRow="0" zeroHeight="0"/>
  <cols>
    <col customWidth="1" max="1" min="1" style="78" width="7.15"/>
    <col customWidth="1" max="2" min="2" style="79" width="56.57"/>
    <col customWidth="1" max="3" min="3" style="79" width="21.14"/>
    <col customWidth="1" max="4" min="4" style="79" width="8.539999999999999"/>
    <col customWidth="1" max="6" min="5" style="79" width="23.71"/>
    <col customWidth="1" max="7" min="7" style="79" width="56.86"/>
    <col customWidth="1" max="9" min="8" style="79" width="13.86"/>
    <col customWidth="1" max="10" min="10" style="79" width="6.01"/>
    <col customWidth="1" max="11" min="11" style="79" width="8.859999999999999"/>
    <col customWidth="1" max="12" min="12" style="79" width="9.289999999999999"/>
    <col customWidth="1" max="14" min="13" style="79" width="7.71"/>
    <col customWidth="1" max="17" min="15" style="79" width="9.289999999999999"/>
    <col customWidth="1" max="18" min="18" style="79" width="3.99"/>
    <col customWidth="1" max="19" min="19" style="79" width="4.86"/>
    <col customWidth="1" max="20" min="20" style="79" width="3.99"/>
    <col customWidth="1" max="21" min="21" style="79" width="4.57"/>
    <col customWidth="1" max="22" min="22" style="79" width="4.71"/>
    <col customWidth="1" max="1025" min="23" style="79" width="8.539999999999999"/>
  </cols>
  <sheetData>
    <row customHeight="1" ht="15" r="1" s="80" spans="1:23">
      <c r="A1" s="81" t="s">
        <v>0</v>
      </c>
      <c r="B1" s="82" t="n"/>
      <c r="C1" s="82" t="s">
        <v>1</v>
      </c>
      <c r="D1" s="82" t="n"/>
      <c r="E1" s="82" t="n"/>
      <c r="F1" s="83" t="n"/>
    </row>
    <row customHeight="1" ht="15" r="2" s="80" spans="1:23">
      <c r="A2" s="84" t="s">
        <v>2</v>
      </c>
      <c r="B2" s="79" t="n"/>
      <c r="C2" s="79" t="s">
        <v>3</v>
      </c>
      <c r="D2" s="79" t="n"/>
      <c r="E2" s="79" t="n"/>
      <c r="F2" s="85" t="n"/>
      <c r="H2" s="79" t="n"/>
      <c r="I2" s="79" t="n"/>
    </row>
    <row customHeight="1" ht="18.75" r="3" s="80" spans="1:23">
      <c r="A3" s="84" t="s">
        <v>4</v>
      </c>
      <c r="B3" s="79" t="n"/>
      <c r="C3" s="79" t="s">
        <v>3</v>
      </c>
      <c r="D3" s="79" t="n"/>
      <c r="E3" s="79" t="n"/>
      <c r="F3" s="85" t="n"/>
      <c r="H3" s="86" t="n"/>
      <c r="I3" s="86" t="n"/>
    </row>
    <row customHeight="1" ht="18.75" r="4" s="80" spans="1:23">
      <c r="A4" s="87" t="s">
        <v>5</v>
      </c>
      <c r="B4" s="88" t="n"/>
      <c r="C4" s="79" t="n"/>
      <c r="D4" s="88" t="n"/>
      <c r="E4" s="88" t="n"/>
      <c r="F4" s="89" t="n"/>
      <c r="G4" s="79" t="n"/>
      <c r="H4" s="90" t="n"/>
      <c r="I4" s="90" t="n"/>
      <c r="J4" s="79" t="n"/>
      <c r="K4" s="79" t="n"/>
    </row>
    <row customHeight="1" ht="18.75" r="5" s="80" spans="1:23">
      <c r="A5" s="87" t="s">
        <v>6</v>
      </c>
      <c r="B5" s="88" t="n"/>
      <c r="C5" s="88" t="s">
        <v>7</v>
      </c>
      <c r="D5" s="88" t="n"/>
      <c r="E5" s="88" t="n"/>
      <c r="F5" s="89" t="n"/>
      <c r="G5" s="79" t="n"/>
      <c r="H5" s="90" t="n"/>
      <c r="I5" s="90" t="n"/>
      <c r="J5" s="79" t="n"/>
      <c r="K5" s="79" t="n"/>
    </row>
    <row customHeight="1" ht="15.75" r="6" s="80" spans="1:23">
      <c r="A6" s="91" t="n"/>
      <c r="B6" s="92" t="n"/>
      <c r="C6" s="93" t="n"/>
      <c r="D6" s="93" t="n"/>
      <c r="E6" s="93" t="n"/>
      <c r="F6" s="94" t="n"/>
      <c r="G6" s="95" t="n"/>
      <c r="H6" s="95" t="n"/>
      <c r="I6" s="95" t="n"/>
      <c r="J6" s="79" t="n"/>
      <c r="K6" s="79" t="n"/>
      <c r="L6" s="79" t="n"/>
      <c r="M6" s="79" t="n"/>
      <c r="N6" s="79" t="n"/>
    </row>
    <row customHeight="1" ht="15.75" r="7" s="80" spans="1:23">
      <c r="A7" s="96" t="n"/>
      <c r="B7" s="97" t="n"/>
      <c r="C7" s="97" t="n"/>
      <c r="D7" s="97" t="n"/>
      <c r="E7" s="98" t="n"/>
      <c r="F7" s="97" t="n"/>
      <c r="G7" s="97" t="n"/>
      <c r="H7" s="79" t="n"/>
      <c r="I7" s="79" t="n"/>
      <c r="J7" s="79" t="n"/>
      <c r="K7" s="79" t="n"/>
      <c r="L7" s="99">
        <f>'206'!$B$8</f>
        <v/>
      </c>
      <c r="M7" s="99">
        <f>S117!$B$8</f>
        <v/>
      </c>
      <c r="N7" s="99">
        <f>S116!$B$8</f>
        <v/>
      </c>
      <c r="O7" s="99">
        <f>'409'!$B$8</f>
        <v/>
      </c>
      <c r="P7" s="99">
        <f>'410'!$B$8</f>
        <v/>
      </c>
      <c r="Q7" s="99" t="n"/>
    </row>
    <row customHeight="1" ht="21.75" r="8" s="80" spans="1:23">
      <c r="A8" s="100" t="s">
        <v>8</v>
      </c>
      <c r="B8" s="101" t="s">
        <v>9</v>
      </c>
      <c r="C8" s="102" t="s">
        <v>10</v>
      </c>
      <c r="D8" s="102" t="s">
        <v>11</v>
      </c>
      <c r="E8" s="102" t="s">
        <v>12</v>
      </c>
      <c r="F8" s="102" t="s">
        <v>13</v>
      </c>
      <c r="G8" s="101" t="s">
        <v>14</v>
      </c>
      <c r="H8" s="101" t="s">
        <v>15</v>
      </c>
      <c r="I8" s="101" t="s">
        <v>16</v>
      </c>
      <c r="K8" s="79" t="s">
        <v>17</v>
      </c>
      <c r="L8" s="103" t="n"/>
      <c r="M8" s="103" t="n"/>
      <c r="N8" s="103" t="n"/>
      <c r="O8" s="103" t="n"/>
      <c r="P8" s="103" t="n"/>
      <c r="Q8" s="103" t="n"/>
      <c r="R8" s="79" t="n"/>
    </row>
    <row customHeight="1" ht="63.75" r="9" s="80" spans="1:23">
      <c r="A9" s="104" t="s">
        <v>18</v>
      </c>
      <c r="B9" s="105" t="s">
        <v>19</v>
      </c>
      <c r="C9" s="104">
        <f>K9</f>
        <v/>
      </c>
      <c r="D9" s="104" t="s">
        <v>20</v>
      </c>
      <c r="E9" s="106" t="n"/>
      <c r="F9" s="106">
        <f>C9*E9</f>
        <v/>
      </c>
      <c r="G9" s="107" t="s">
        <v>21</v>
      </c>
      <c r="H9" s="104" t="n"/>
      <c r="I9" s="104" t="n"/>
      <c r="K9" s="79">
        <f>SUM(L9:AA9)</f>
        <v/>
      </c>
      <c r="L9" s="99">
        <f>SUMIF('206'!$A$14:$A$89,$A9,'206'!$C$14:$C$89)</f>
        <v/>
      </c>
      <c r="M9" s="99">
        <f>SUMIF(S117!$A$14:$A$86,$A9,S117!$C$14:$C$86)</f>
        <v/>
      </c>
      <c r="N9" s="99">
        <f>SUMIF(S116!$A$14:$A$86,$A9,S116!$C$14:$C$86)</f>
        <v/>
      </c>
      <c r="O9" s="99">
        <f>SUMIF('409'!$A$14:$A$78,$A9,'409'!$C$14:$C$78)</f>
        <v/>
      </c>
      <c r="P9" s="99">
        <f>SUMIF('410'!$A$14:$A$78,$A9,'410'!$C$14:$C$78)</f>
        <v/>
      </c>
      <c r="Q9" s="99" t="n"/>
      <c r="R9" s="99" t="n"/>
      <c r="S9" s="99" t="n"/>
      <c r="T9" s="99" t="n"/>
      <c r="U9" s="99" t="n"/>
      <c r="V9" s="99" t="n"/>
      <c r="W9" s="99" t="n"/>
    </row>
    <row customHeight="1" ht="102" r="10" s="80" spans="1:23">
      <c r="A10" s="104" t="s">
        <v>22</v>
      </c>
      <c r="B10" s="105" t="s">
        <v>23</v>
      </c>
      <c r="C10" s="104">
        <f>K10</f>
        <v/>
      </c>
      <c r="D10" s="104" t="s">
        <v>20</v>
      </c>
      <c r="E10" s="106" t="n"/>
      <c r="F10" s="106">
        <f>C10*E10</f>
        <v/>
      </c>
      <c r="G10" s="107" t="s">
        <v>24</v>
      </c>
      <c r="H10" s="104" t="n"/>
      <c r="I10" s="104" t="n"/>
      <c r="K10" s="79">
        <f>SUM(L10:AA10)</f>
        <v/>
      </c>
      <c r="L10" s="99">
        <f>SUMIF('206'!$A$14:$A$89,$A10,'206'!$C$14:$C$89)</f>
        <v/>
      </c>
      <c r="M10" s="99">
        <f>SUMIF(S117!$A$14:$A$86,$A10,S117!$C$14:$C$86)</f>
        <v/>
      </c>
      <c r="N10" s="99">
        <f>SUMIF(S116!$A$14:$A$86,$A10,S116!$C$14:$C$86)</f>
        <v/>
      </c>
      <c r="O10" s="99">
        <f>SUMIF('409'!$A$14:$A$78,$A10,'409'!$C$14:$C$78)</f>
        <v/>
      </c>
      <c r="P10" s="99">
        <f>SUMIF('410'!$A$14:$A$78,$A10,'410'!$C$14:$C$78)</f>
        <v/>
      </c>
      <c r="Q10" s="99" t="n"/>
      <c r="R10" s="99" t="n"/>
      <c r="S10" s="99" t="n"/>
      <c r="T10" s="99" t="n"/>
      <c r="U10" s="99" t="n"/>
      <c r="V10" s="99" t="n"/>
      <c r="W10" s="99" t="n"/>
    </row>
    <row customHeight="1" ht="51" r="11" s="80" spans="1:23">
      <c r="A11" s="104" t="s">
        <v>25</v>
      </c>
      <c r="B11" s="105" t="s">
        <v>26</v>
      </c>
      <c r="C11" s="104">
        <f>K11</f>
        <v/>
      </c>
      <c r="D11" s="104" t="s">
        <v>20</v>
      </c>
      <c r="E11" s="106" t="n"/>
      <c r="F11" s="106">
        <f>C11*E11</f>
        <v/>
      </c>
      <c r="G11" s="107" t="s">
        <v>27</v>
      </c>
      <c r="H11" s="104" t="n"/>
      <c r="I11" s="104" t="n"/>
      <c r="K11" s="79">
        <f>SUM(L11:AA11)</f>
        <v/>
      </c>
      <c r="L11" s="99">
        <f>SUMIF('206'!$A$14:$A$89,$A11,'206'!$C$14:$C$89)</f>
        <v/>
      </c>
      <c r="M11" s="99">
        <f>SUMIF(S117!$A$14:$A$86,$A11,S117!$C$14:$C$86)</f>
        <v/>
      </c>
      <c r="N11" s="99">
        <f>SUMIF(S116!$A$14:$A$86,$A11,S116!$C$14:$C$86)</f>
        <v/>
      </c>
      <c r="O11" s="99">
        <f>SUMIF('409'!$A$14:$A$78,$A11,'409'!$C$14:$C$78)</f>
        <v/>
      </c>
      <c r="P11" s="99">
        <f>SUMIF('410'!$A$14:$A$78,$A11,'410'!$C$14:$C$78)</f>
        <v/>
      </c>
      <c r="Q11" s="99" t="n"/>
      <c r="R11" s="99" t="n"/>
      <c r="S11" s="99" t="n"/>
      <c r="T11" s="99" t="n"/>
      <c r="U11" s="99" t="n"/>
      <c r="V11" s="99" t="n"/>
      <c r="W11" s="99" t="n"/>
    </row>
    <row customHeight="1" ht="76.5" r="12" s="80" spans="1:23">
      <c r="A12" s="104" t="s">
        <v>28</v>
      </c>
      <c r="B12" s="105" t="s">
        <v>29</v>
      </c>
      <c r="C12" s="104">
        <f>K12</f>
        <v/>
      </c>
      <c r="D12" s="104" t="s">
        <v>20</v>
      </c>
      <c r="E12" s="106" t="n"/>
      <c r="F12" s="106">
        <f>C12*E12</f>
        <v/>
      </c>
      <c r="G12" s="107" t="s">
        <v>30</v>
      </c>
      <c r="H12" s="104" t="n"/>
      <c r="I12" s="104" t="n"/>
      <c r="K12" s="79">
        <f>SUM(L12:AA12)</f>
        <v/>
      </c>
      <c r="L12" s="99">
        <f>SUMIF('206'!$A$14:$A$89,$A12,'206'!$C$14:$C$89)</f>
        <v/>
      </c>
      <c r="M12" s="99">
        <f>SUMIF(S117!$A$14:$A$86,$A12,S117!$C$14:$C$86)</f>
        <v/>
      </c>
      <c r="N12" s="99">
        <f>SUMIF(S116!$A$14:$A$86,$A12,S116!$C$14:$C$86)</f>
        <v/>
      </c>
      <c r="O12" s="99">
        <f>SUMIF('409'!$A$14:$A$78,$A12,'409'!$C$14:$C$78)</f>
        <v/>
      </c>
      <c r="P12" s="99">
        <f>SUMIF('410'!$A$14:$A$78,$A12,'410'!$C$14:$C$78)</f>
        <v/>
      </c>
      <c r="Q12" s="99" t="n"/>
    </row>
    <row customHeight="1" ht="102" r="13" s="80" spans="1:23">
      <c r="A13" s="104" t="s">
        <v>31</v>
      </c>
      <c r="B13" s="105" t="s">
        <v>32</v>
      </c>
      <c r="C13" s="104">
        <f>K13</f>
        <v/>
      </c>
      <c r="D13" s="104" t="s">
        <v>20</v>
      </c>
      <c r="E13" s="106" t="n"/>
      <c r="F13" s="106">
        <f>C13*E13</f>
        <v/>
      </c>
      <c r="G13" s="107" t="s">
        <v>33</v>
      </c>
      <c r="H13" s="104" t="n"/>
      <c r="I13" s="104" t="n"/>
      <c r="K13" s="79">
        <f>SUM(L13:AA13)</f>
        <v/>
      </c>
      <c r="L13" s="99">
        <f>SUMIF('206'!$A$14:$A$89,$A13,'206'!$C$14:$C$89)</f>
        <v/>
      </c>
      <c r="M13" s="99">
        <f>SUMIF(S117!$A$14:$A$86,$A13,S117!$C$14:$C$86)</f>
        <v/>
      </c>
      <c r="N13" s="99">
        <f>SUMIF(S116!$A$14:$A$86,$A13,S116!$C$14:$C$86)</f>
        <v/>
      </c>
      <c r="O13" s="99">
        <f>SUMIF('409'!$A$14:$A$78,$A13,'409'!$C$14:$C$78)</f>
        <v/>
      </c>
      <c r="P13" s="99">
        <f>SUMIF('410'!$A$14:$A$78,$A13,'410'!$C$14:$C$78)</f>
        <v/>
      </c>
      <c r="Q13" s="99" t="n"/>
    </row>
    <row customHeight="1" ht="51" r="14" s="80" spans="1:23">
      <c r="A14" s="104" t="s">
        <v>34</v>
      </c>
      <c r="B14" s="105" t="s">
        <v>35</v>
      </c>
      <c r="C14" s="104">
        <f>K14</f>
        <v/>
      </c>
      <c r="D14" s="104" t="s">
        <v>36</v>
      </c>
      <c r="E14" s="106" t="n"/>
      <c r="F14" s="106">
        <f>C14*E14</f>
        <v/>
      </c>
      <c r="G14" s="107" t="s">
        <v>37</v>
      </c>
      <c r="H14" s="104" t="n"/>
      <c r="I14" s="104" t="n"/>
      <c r="K14" s="79">
        <f>SUM(L14:AA14)</f>
        <v/>
      </c>
      <c r="L14" s="99">
        <f>SUMIF('206'!$A$14:$A$89,$A14,'206'!$C$14:$C$89)</f>
        <v/>
      </c>
      <c r="M14" s="99">
        <f>SUMIF(S117!$A$14:$A$86,$A14,S117!$C$14:$C$86)</f>
        <v/>
      </c>
      <c r="N14" s="99">
        <f>SUMIF(S116!$A$14:$A$86,$A14,S116!$C$14:$C$86)</f>
        <v/>
      </c>
      <c r="O14" s="99">
        <f>SUMIF('409'!$A$14:$A$78,$A14,'409'!$C$14:$C$78)</f>
        <v/>
      </c>
      <c r="P14" s="99">
        <f>SUMIF('410'!$A$14:$A$78,$A14,'410'!$C$14:$C$78)</f>
        <v/>
      </c>
      <c r="Q14" s="99" t="n"/>
    </row>
    <row customHeight="1" ht="25.5" r="15" s="80" spans="1:23">
      <c r="A15" s="104" t="s">
        <v>38</v>
      </c>
      <c r="B15" s="105" t="s">
        <v>39</v>
      </c>
      <c r="C15" s="104">
        <f>K15</f>
        <v/>
      </c>
      <c r="D15" s="104" t="s">
        <v>20</v>
      </c>
      <c r="E15" s="106" t="n"/>
      <c r="F15" s="106">
        <f>C15*E15</f>
        <v/>
      </c>
      <c r="G15" s="107" t="s">
        <v>40</v>
      </c>
      <c r="H15" s="104" t="n"/>
      <c r="I15" s="104" t="n"/>
      <c r="K15" s="79">
        <f>SUM(L15:AA15)</f>
        <v/>
      </c>
      <c r="L15" s="99">
        <f>SUMIF('206'!$A$14:$A$89,$A15,'206'!$C$14:$C$89)</f>
        <v/>
      </c>
      <c r="M15" s="99">
        <f>SUMIF(S117!$A$14:$A$86,$A15,S117!$C$14:$C$86)</f>
        <v/>
      </c>
      <c r="N15" s="99">
        <f>SUMIF(S116!$A$14:$A$86,$A15,S116!$C$14:$C$86)</f>
        <v/>
      </c>
      <c r="O15" s="99">
        <f>SUMIF('409'!$A$14:$A$78,$A15,'409'!$C$14:$C$78)</f>
        <v/>
      </c>
      <c r="P15" s="99">
        <f>SUMIF('410'!$A$14:$A$78,$A15,'410'!$C$14:$C$78)</f>
        <v/>
      </c>
      <c r="Q15" s="99" t="n"/>
    </row>
    <row customHeight="1" ht="51" r="16" s="80" spans="1:23">
      <c r="A16" s="104" t="s">
        <v>41</v>
      </c>
      <c r="B16" s="105" t="s">
        <v>42</v>
      </c>
      <c r="C16" s="104">
        <f>K16</f>
        <v/>
      </c>
      <c r="D16" s="104" t="s">
        <v>20</v>
      </c>
      <c r="E16" s="106" t="n"/>
      <c r="F16" s="106">
        <f>C16*E16</f>
        <v/>
      </c>
      <c r="G16" s="107" t="s">
        <v>43</v>
      </c>
      <c r="H16" s="104" t="n"/>
      <c r="I16" s="104" t="n"/>
      <c r="K16" s="79">
        <f>SUM(L16:AA16)</f>
        <v/>
      </c>
      <c r="L16" s="99">
        <f>SUMIF('206'!$A$14:$A$89,$A16,'206'!$C$14:$C$89)</f>
        <v/>
      </c>
      <c r="M16" s="99">
        <f>SUMIF(S117!$A$14:$A$86,$A16,S117!$C$14:$C$86)</f>
        <v/>
      </c>
      <c r="N16" s="99">
        <f>SUMIF(S116!$A$14:$A$86,$A16,S116!$C$14:$C$86)</f>
        <v/>
      </c>
      <c r="O16" s="99">
        <f>SUMIF('409'!$A$14:$A$78,$A16,'409'!$C$14:$C$78)</f>
        <v/>
      </c>
      <c r="P16" s="99">
        <f>SUMIF('410'!$A$14:$A$78,$A16,'410'!$C$14:$C$78)</f>
        <v/>
      </c>
      <c r="Q16" s="99" t="n"/>
    </row>
    <row customHeight="1" ht="25.5" r="17" s="80" spans="1:23">
      <c r="A17" s="104" t="s">
        <v>44</v>
      </c>
      <c r="B17" s="105" t="s">
        <v>45</v>
      </c>
      <c r="C17" s="104">
        <f>K17</f>
        <v/>
      </c>
      <c r="D17" s="104" t="s">
        <v>46</v>
      </c>
      <c r="E17" s="106" t="n"/>
      <c r="F17" s="106">
        <f>C17*E17</f>
        <v/>
      </c>
      <c r="G17" s="107" t="s">
        <v>47</v>
      </c>
      <c r="H17" s="104" t="n"/>
      <c r="I17" s="104" t="n"/>
      <c r="K17" s="79">
        <f>SUM(L17:AA17)</f>
        <v/>
      </c>
      <c r="L17" s="99">
        <f>SUMIF('206'!$A$14:$A$89,$A17,'206'!$C$14:$C$89)</f>
        <v/>
      </c>
      <c r="M17" s="99">
        <f>SUMIF(S117!$A$14:$A$86,$A17,S117!$C$14:$C$86)</f>
        <v/>
      </c>
      <c r="N17" s="99">
        <f>SUMIF(S116!$A$14:$A$86,$A17,S116!$C$14:$C$86)</f>
        <v/>
      </c>
      <c r="O17" s="99">
        <f>SUMIF('409'!$A$14:$A$78,$A17,'409'!$C$14:$C$78)</f>
        <v/>
      </c>
      <c r="P17" s="99">
        <f>SUMIF('410'!$A$14:$A$78,$A17,'410'!$C$14:$C$78)</f>
        <v/>
      </c>
      <c r="Q17" s="99" t="n"/>
    </row>
    <row customHeight="1" ht="15" r="18" s="80" spans="1:23">
      <c r="A18" s="104" t="s">
        <v>48</v>
      </c>
      <c r="B18" s="105" t="s">
        <v>49</v>
      </c>
      <c r="C18" s="104">
        <f>K18</f>
        <v/>
      </c>
      <c r="D18" s="104" t="s">
        <v>50</v>
      </c>
      <c r="E18" s="106" t="n"/>
      <c r="F18" s="106">
        <f>C18*E18</f>
        <v/>
      </c>
      <c r="G18" s="107" t="n"/>
      <c r="H18" s="104" t="n"/>
      <c r="I18" s="104" t="n"/>
      <c r="K18" s="79">
        <f>SUM(L18:AA18)</f>
        <v/>
      </c>
      <c r="L18" s="99">
        <f>SUMIF('206'!$A$14:$A$89,$A18,'206'!$C$14:$C$89)</f>
        <v/>
      </c>
      <c r="M18" s="99">
        <f>SUMIF(S117!$A$14:$A$86,$A18,S117!$C$14:$C$86)</f>
        <v/>
      </c>
      <c r="N18" s="99">
        <f>SUMIF(S116!$A$14:$A$86,$A18,S116!$C$14:$C$86)</f>
        <v/>
      </c>
      <c r="O18" s="99">
        <f>SUMIF('409'!$A$14:$A$78,$A18,'409'!$C$14:$C$78)</f>
        <v/>
      </c>
      <c r="P18" s="99">
        <f>SUMIF('410'!$A$14:$A$78,$A18,'410'!$C$14:$C$78)</f>
        <v/>
      </c>
      <c r="Q18" s="99" t="n"/>
    </row>
    <row customHeight="1" ht="15" r="19" s="80" spans="1:23">
      <c r="A19" s="104" t="s">
        <v>51</v>
      </c>
      <c r="B19" s="105" t="s">
        <v>52</v>
      </c>
      <c r="C19" s="104">
        <f>K19</f>
        <v/>
      </c>
      <c r="D19" s="104" t="s">
        <v>50</v>
      </c>
      <c r="E19" s="106" t="n"/>
      <c r="F19" s="106">
        <f>C19*E19</f>
        <v/>
      </c>
      <c r="G19" s="107" t="n"/>
      <c r="H19" s="104" t="n"/>
      <c r="I19" s="104" t="n"/>
      <c r="K19" s="79">
        <f>SUM(L19:AA19)</f>
        <v/>
      </c>
      <c r="L19" s="99">
        <f>SUMIF('206'!$A$14:$A$89,$A19,'206'!$C$14:$C$89)</f>
        <v/>
      </c>
      <c r="M19" s="99">
        <f>SUMIF(S117!$A$14:$A$86,$A19,S117!$C$14:$C$86)</f>
        <v/>
      </c>
      <c r="N19" s="99">
        <f>SUMIF(S116!$A$14:$A$86,$A19,S116!$C$14:$C$86)</f>
        <v/>
      </c>
      <c r="O19" s="99">
        <f>SUMIF('409'!$A$14:$A$78,$A19,'409'!$C$14:$C$78)</f>
        <v/>
      </c>
      <c r="P19" s="99">
        <f>SUMIF('410'!$A$14:$A$78,$A19,'410'!$C$14:$C$78)</f>
        <v/>
      </c>
      <c r="Q19" s="99" t="n"/>
    </row>
    <row customHeight="1" ht="15" r="20" s="80" spans="1:23">
      <c r="A20" s="104" t="s">
        <v>53</v>
      </c>
      <c r="B20" s="105" t="s">
        <v>54</v>
      </c>
      <c r="C20" s="104">
        <f>K20</f>
        <v/>
      </c>
      <c r="D20" s="104" t="s">
        <v>50</v>
      </c>
      <c r="E20" s="106" t="n"/>
      <c r="F20" s="106">
        <f>C20*E20</f>
        <v/>
      </c>
      <c r="G20" s="107" t="n"/>
      <c r="H20" s="104" t="n"/>
      <c r="I20" s="104" t="n"/>
      <c r="K20" s="79">
        <f>SUM(L20:AA20)</f>
        <v/>
      </c>
      <c r="L20" s="99">
        <f>SUMIF('206'!$A$14:$A$89,$A20,'206'!$C$14:$C$89)</f>
        <v/>
      </c>
      <c r="M20" s="99">
        <f>SUMIF(S117!$A$14:$A$86,$A20,S117!$C$14:$C$86)</f>
        <v/>
      </c>
      <c r="N20" s="99">
        <f>SUMIF(S116!$A$14:$A$86,$A20,S116!$C$14:$C$86)</f>
        <v/>
      </c>
      <c r="O20" s="99">
        <f>SUMIF('409'!$A$14:$A$78,$A20,'409'!$C$14:$C$78)</f>
        <v/>
      </c>
      <c r="P20" s="99">
        <f>SUMIF('410'!$A$14:$A$78,$A20,'410'!$C$14:$C$78)</f>
        <v/>
      </c>
      <c r="Q20" s="99" t="n"/>
    </row>
    <row customHeight="1" ht="15" r="21" s="80" spans="1:23">
      <c r="A21" s="104" t="s">
        <v>55</v>
      </c>
      <c r="B21" s="105" t="s">
        <v>56</v>
      </c>
      <c r="C21" s="104">
        <f>K21</f>
        <v/>
      </c>
      <c r="D21" s="104" t="s">
        <v>50</v>
      </c>
      <c r="E21" s="106" t="n"/>
      <c r="F21" s="106">
        <f>C21*E21</f>
        <v/>
      </c>
      <c r="G21" s="107" t="n"/>
      <c r="H21" s="104" t="n"/>
      <c r="I21" s="104" t="n"/>
      <c r="K21" s="79">
        <f>SUM(L21:AA21)</f>
        <v/>
      </c>
      <c r="L21" s="99">
        <f>SUMIF('206'!$A$14:$A$89,$A21,'206'!$C$14:$C$89)</f>
        <v/>
      </c>
      <c r="M21" s="99">
        <f>SUMIF(S117!$A$14:$A$86,$A21,S117!$C$14:$C$86)</f>
        <v/>
      </c>
      <c r="N21" s="99">
        <f>SUMIF(S116!$A$14:$A$86,$A21,S116!$C$14:$C$86)</f>
        <v/>
      </c>
      <c r="O21" s="99">
        <f>SUMIF('409'!$A$14:$A$78,$A21,'409'!$C$14:$C$78)</f>
        <v/>
      </c>
      <c r="P21" s="99">
        <f>SUMIF('410'!$A$14:$A$78,$A21,'410'!$C$14:$C$78)</f>
        <v/>
      </c>
      <c r="Q21" s="99" t="n"/>
    </row>
    <row customHeight="1" ht="15" r="22" s="80" spans="1:23">
      <c r="A22" s="104" t="s">
        <v>57</v>
      </c>
      <c r="B22" s="105" t="s">
        <v>58</v>
      </c>
      <c r="C22" s="104">
        <f>K22</f>
        <v/>
      </c>
      <c r="D22" s="104" t="s">
        <v>50</v>
      </c>
      <c r="E22" s="106" t="n"/>
      <c r="F22" s="106">
        <f>C22*E22</f>
        <v/>
      </c>
      <c r="G22" s="107" t="n"/>
      <c r="H22" s="104" t="n"/>
      <c r="I22" s="104" t="n"/>
      <c r="K22" s="79">
        <f>SUM(L22:AA22)</f>
        <v/>
      </c>
      <c r="L22" s="99">
        <f>SUMIF('206'!$A$14:$A$89,$A22,'206'!$C$14:$C$89)</f>
        <v/>
      </c>
      <c r="M22" s="99">
        <f>SUMIF(S117!$A$14:$A$86,$A22,S117!$C$14:$C$86)</f>
        <v/>
      </c>
      <c r="N22" s="99">
        <f>SUMIF(S116!$A$14:$A$86,$A22,S116!$C$14:$C$86)</f>
        <v/>
      </c>
      <c r="O22" s="99">
        <f>SUMIF('409'!$A$14:$A$78,$A22,'409'!$C$14:$C$78)</f>
        <v/>
      </c>
      <c r="P22" s="99">
        <f>SUMIF('410'!$A$14:$A$78,$A22,'410'!$C$14:$C$78)</f>
        <v/>
      </c>
      <c r="Q22" s="99" t="n"/>
    </row>
    <row customHeight="1" ht="15" r="23" s="80" spans="1:23">
      <c r="A23" s="104" t="s">
        <v>59</v>
      </c>
      <c r="B23" s="105" t="s">
        <v>60</v>
      </c>
      <c r="C23" s="104">
        <f>K23</f>
        <v/>
      </c>
      <c r="D23" s="104" t="s">
        <v>50</v>
      </c>
      <c r="E23" s="106" t="n"/>
      <c r="F23" s="106">
        <f>C23*E23</f>
        <v/>
      </c>
      <c r="G23" s="107" t="n"/>
      <c r="H23" s="104" t="n"/>
      <c r="I23" s="104" t="n"/>
      <c r="K23" s="79">
        <f>SUM(L23:AA23)</f>
        <v/>
      </c>
      <c r="L23" s="99">
        <f>SUMIF('206'!$A$14:$A$89,$A23,'206'!$C$14:$C$89)</f>
        <v/>
      </c>
      <c r="M23" s="99">
        <f>SUMIF(S117!$A$14:$A$86,$A23,S117!$C$14:$C$86)</f>
        <v/>
      </c>
      <c r="N23" s="99">
        <f>SUMIF(S116!$A$14:$A$86,$A23,S116!$C$14:$C$86)</f>
        <v/>
      </c>
      <c r="O23" s="99">
        <f>SUMIF('409'!$A$14:$A$78,$A23,'409'!$C$14:$C$78)</f>
        <v/>
      </c>
      <c r="P23" s="99">
        <f>SUMIF('410'!$A$14:$A$78,$A23,'410'!$C$14:$C$78)</f>
        <v/>
      </c>
      <c r="Q23" s="99" t="n"/>
    </row>
    <row customHeight="1" ht="16.5" r="24" s="80" spans="1:23">
      <c r="A24" s="108" t="n"/>
      <c r="B24" s="109" t="n"/>
      <c r="C24" s="110" t="n"/>
      <c r="D24" s="110" t="n"/>
      <c r="E24" s="111" t="n"/>
      <c r="F24" s="111" t="n"/>
      <c r="G24" s="112" t="n"/>
      <c r="N24" s="99" t="n"/>
    </row>
    <row customHeight="1" ht="16.5" r="25" s="80" spans="1:23">
      <c r="A25" s="108" t="n"/>
      <c r="B25" s="109" t="n"/>
      <c r="C25" s="110" t="n"/>
      <c r="D25" s="110" t="n"/>
      <c r="E25" s="111" t="n"/>
      <c r="F25" s="111" t="n"/>
      <c r="G25" s="112" t="n"/>
      <c r="N25" s="99" t="n"/>
    </row>
    <row customHeight="1" ht="16.5" r="26" s="80" spans="1:23">
      <c r="A26" s="108" t="n"/>
      <c r="B26" s="109" t="n"/>
      <c r="C26" s="110" t="n"/>
      <c r="D26" s="110" t="n"/>
      <c r="E26" s="111" t="n"/>
      <c r="F26" s="111" t="n"/>
      <c r="G26" s="112" t="n"/>
      <c r="L26" s="113">
        <f>SUMPRODUCT($E9:$E25,L9:L25)</f>
        <v/>
      </c>
      <c r="M26" s="113">
        <f>SUMPRODUCT($E9:$E25,M9:M25)</f>
        <v/>
      </c>
      <c r="N26" s="113">
        <f>SUMPRODUCT($E9:$E25,N9:N25)</f>
        <v/>
      </c>
      <c r="O26" s="113">
        <f>SUMPRODUCT($E9:$E25,O9:O25)</f>
        <v/>
      </c>
      <c r="P26" s="113">
        <f>SUMPRODUCT($E9:$E25,P9:P25)</f>
        <v/>
      </c>
      <c r="Q26" s="113" t="n"/>
    </row>
    <row customHeight="1" ht="15" r="27" s="80" spans="1:23">
      <c r="B27" s="114" t="s">
        <v>61</v>
      </c>
      <c r="F27" s="115">
        <f>SUM(F9:F26)</f>
        <v/>
      </c>
      <c r="N27" s="99" t="n"/>
    </row>
  </sheetData>
  <printOptions gridLines="0" gridLinesSet="1" headings="0" horizontalCentered="0" verticalCentered="0"/>
  <pageMargins bottom="0.747916666666667" footer="0.511805555555555" header="0.511805555555555" left="0.236111111111111" right="0.236111111111111" top="0.747916666666667"/>
  <pageSetup blackAndWhite="0" copies="1" draft="0" firstPageNumber="0" fitToHeight="0" fitToWidth="1" horizontalDpi="300" orientation="landscape" pageOrder="downThenOver" paperSize="9" scale="100" useFirstPageNumber="0" verticalDpi="300"/>
</worksheet>
</file>

<file path=xl/worksheets/sheet2.xml><?xml version="1.0" encoding="utf-8"?>
<worksheet xmlns="http://schemas.openxmlformats.org/spreadsheetml/2006/main">
  <sheetPr filterMode="0">
    <outlinePr summaryBelow="1" summaryRight="1"/>
    <pageSetUpPr fitToPage="1"/>
  </sheetPr>
  <dimension ref="A1:F30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B9" activeCellId="0" pane="topLeft" sqref="B9"/>
    </sheetView>
  </sheetViews>
  <sheetFormatPr baseColWidth="8" defaultRowHeight="15" outlineLevelCol="0" outlineLevelRow="0" zeroHeight="0"/>
  <cols>
    <col customWidth="1" max="1" min="1" style="79" width="21.71"/>
    <col customWidth="1" max="2" min="2" style="79" width="70.70999999999999"/>
    <col customWidth="1" max="3" min="3" style="116" width="7.71"/>
    <col customWidth="1" max="4" min="4" style="79" width="50.71"/>
    <col customWidth="1" max="5" min="5" style="79" width="18.58"/>
    <col customWidth="1" max="6" min="6" style="79" width="11.99"/>
    <col customWidth="1" max="1025" min="7" style="79" width="8.539999999999999"/>
  </cols>
  <sheetData>
    <row customHeight="1" ht="15.75" r="1" s="80" spans="1:6">
      <c r="A1" s="117" t="s">
        <v>0</v>
      </c>
      <c r="B1" s="118">
        <f>SOUHRN!C1</f>
        <v/>
      </c>
      <c r="C1" s="119" t="s">
        <v>62</v>
      </c>
      <c r="D1" s="120" t="n"/>
    </row>
    <row customHeight="1" ht="15" r="2" s="80" spans="1:6">
      <c r="A2" s="121" t="s">
        <v>2</v>
      </c>
      <c r="B2" s="122" t="n"/>
      <c r="C2" s="116" t="n"/>
      <c r="D2" s="123" t="s">
        <v>63</v>
      </c>
    </row>
    <row customHeight="1" ht="15" r="3" s="80" spans="1:6">
      <c r="A3" s="121" t="s">
        <v>4</v>
      </c>
      <c r="B3" s="122" t="s">
        <v>3</v>
      </c>
      <c r="C3" s="116" t="n"/>
    </row>
    <row customHeight="1" ht="15" r="4" s="80" spans="1:6">
      <c r="A4" s="121" t="s">
        <v>5</v>
      </c>
      <c r="B4" s="122" t="n"/>
      <c r="C4" s="116" t="n"/>
    </row>
    <row customHeight="1" ht="15" r="5" s="80" spans="1:6">
      <c r="A5" s="121" t="s">
        <v>6</v>
      </c>
      <c r="B5" s="124" t="s">
        <v>64</v>
      </c>
      <c r="C5" s="116" t="n"/>
    </row>
    <row customHeight="1" ht="15" r="6" s="80" spans="1:6">
      <c r="A6" s="121" t="s">
        <v>65</v>
      </c>
      <c r="B6" s="124" t="n"/>
      <c r="C6" s="116" t="n"/>
    </row>
    <row customHeight="1" ht="15" r="7" s="80" spans="1:6">
      <c r="A7" s="121" t="s">
        <v>66</v>
      </c>
      <c r="B7" s="124" t="s">
        <v>67</v>
      </c>
      <c r="C7" s="116" t="n"/>
    </row>
    <row customHeight="1" ht="15" r="8" s="80" spans="1:6">
      <c r="A8" s="121" t="s">
        <v>68</v>
      </c>
      <c r="B8" s="124">
        <f>RIGHT(CELL("filename",A1),LEN(CELL("filename",A1))-FIND("]",CELL("filename",A1)))</f>
        <v/>
      </c>
      <c r="C8" s="116" t="n"/>
    </row>
    <row customHeight="1" ht="13.8" r="9" s="80" spans="1:6">
      <c r="A9" s="121" t="s">
        <v>69</v>
      </c>
      <c r="B9" s="124" t="s">
        <v>70</v>
      </c>
      <c r="C9" s="116" t="n"/>
    </row>
    <row customHeight="1" ht="15" r="10" s="80" spans="1:6">
      <c r="A10" s="121" t="s">
        <v>71</v>
      </c>
      <c r="B10" s="124" t="n"/>
      <c r="C10" s="116" t="n"/>
    </row>
    <row customHeight="1" ht="15.75" r="11" s="80" spans="1:6">
      <c r="A11" s="125" t="s">
        <v>72</v>
      </c>
      <c r="B11" s="126" t="n"/>
      <c r="C11" s="116" t="n"/>
    </row>
    <row customHeight="1" ht="15" r="12" s="80" spans="1:6">
      <c r="A12" s="127" t="n"/>
      <c r="B12" s="97" t="n"/>
      <c r="C12" s="98" t="n"/>
      <c r="D12" s="128" t="n"/>
    </row>
    <row customHeight="1" ht="31.5" r="13" s="80" spans="1:6">
      <c r="A13" s="129" t="s">
        <v>8</v>
      </c>
      <c r="B13" s="130" t="s">
        <v>73</v>
      </c>
      <c r="C13" s="131" t="s">
        <v>10</v>
      </c>
      <c r="D13" s="132" t="s">
        <v>11</v>
      </c>
      <c r="E13" s="130" t="s">
        <v>74</v>
      </c>
      <c r="F13" s="130" t="s">
        <v>75</v>
      </c>
    </row>
    <row customHeight="1" ht="15" r="14" s="80" spans="1:6">
      <c r="A14" s="133" t="s">
        <v>22</v>
      </c>
      <c r="B14" s="134">
        <f>VLOOKUP(A14,SOUHRN!$A$9:$E$158,2,0)</f>
        <v/>
      </c>
      <c r="C14" s="135" t="n">
        <v>1</v>
      </c>
      <c r="D14" s="136" t="s">
        <v>20</v>
      </c>
      <c r="E14" s="137" t="s"/>
      <c r="F14" s="113">
        <f>C14*E14</f>
        <v/>
      </c>
    </row>
    <row customHeight="1" ht="15" r="15" s="80" spans="1:6">
      <c r="A15" s="133" t="s">
        <v>38</v>
      </c>
      <c r="B15" s="134">
        <f>VLOOKUP(A15,SOUHRN!$A$9:$E$158,2,0)</f>
        <v/>
      </c>
      <c r="C15" s="135" t="n">
        <v>1</v>
      </c>
      <c r="D15" s="136" t="s">
        <v>20</v>
      </c>
      <c r="E15" s="137" t="s"/>
      <c r="F15" s="113">
        <f>C15*E15</f>
        <v/>
      </c>
    </row>
    <row customHeight="1" ht="15" r="16" s="80" spans="1:6">
      <c r="A16" s="133" t="s">
        <v>18</v>
      </c>
      <c r="B16" s="134">
        <f>VLOOKUP(A16,SOUHRN!$A$9:$E$158,2,0)</f>
        <v/>
      </c>
      <c r="C16" s="135" t="n">
        <v>1</v>
      </c>
      <c r="D16" s="136" t="s">
        <v>20</v>
      </c>
      <c r="E16" s="137" t="s"/>
      <c r="F16" s="113">
        <f>C16*E16</f>
        <v/>
      </c>
    </row>
    <row customHeight="1" ht="15" r="17" s="80" spans="1:6">
      <c r="A17" s="133" t="s">
        <v>41</v>
      </c>
      <c r="B17" s="134">
        <f>VLOOKUP(A17,SOUHRN!$A$9:$E$158,2,0)</f>
        <v/>
      </c>
      <c r="C17" s="135" t="n">
        <v>1</v>
      </c>
      <c r="D17" s="136" t="s">
        <v>20</v>
      </c>
      <c r="E17" s="137" t="s"/>
      <c r="F17" s="113">
        <f>C17*E17</f>
        <v/>
      </c>
    </row>
    <row customHeight="1" ht="15" r="18" s="80" spans="1:6">
      <c r="A18" s="133" t="s">
        <v>25</v>
      </c>
      <c r="B18" s="134">
        <f>VLOOKUP(A18,SOUHRN!$A$9:$E$158,2,0)</f>
        <v/>
      </c>
      <c r="C18" s="135" t="n">
        <v>1</v>
      </c>
      <c r="D18" s="136" t="s">
        <v>20</v>
      </c>
      <c r="E18" s="137" t="s"/>
      <c r="F18" s="113">
        <f>C18*E18</f>
        <v/>
      </c>
    </row>
    <row customHeight="1" ht="15" r="19" s="80" spans="1:6">
      <c r="A19" s="133" t="s">
        <v>28</v>
      </c>
      <c r="B19" s="134">
        <f>VLOOKUP(A19,SOUHRN!$A$9:$E$158,2,0)</f>
        <v/>
      </c>
      <c r="C19" s="135" t="n">
        <v>2</v>
      </c>
      <c r="D19" s="136" t="s">
        <v>20</v>
      </c>
      <c r="E19" s="137" t="s"/>
      <c r="F19" s="113">
        <f>C19*E19</f>
        <v/>
      </c>
    </row>
    <row customHeight="1" ht="15" r="20" s="80" spans="1:6">
      <c r="A20" s="133" t="s">
        <v>31</v>
      </c>
      <c r="B20" s="134">
        <f>VLOOKUP(A20,SOUHRN!$A$9:$E$158,2,0)</f>
        <v/>
      </c>
      <c r="C20" s="135" t="n">
        <v>1</v>
      </c>
      <c r="D20" s="136" t="s">
        <v>20</v>
      </c>
      <c r="E20" s="137" t="s"/>
      <c r="F20" s="113">
        <f>C20*E20</f>
        <v/>
      </c>
    </row>
    <row customHeight="1" ht="15" r="21" s="80" spans="1:6">
      <c r="A21" s="133" t="s">
        <v>34</v>
      </c>
      <c r="B21" s="134">
        <f>VLOOKUP(A21,SOUHRN!$A$9:$E$158,2,0)</f>
        <v/>
      </c>
      <c r="C21" s="135" t="n">
        <v>30</v>
      </c>
      <c r="D21" s="136" t="s">
        <v>36</v>
      </c>
      <c r="E21" s="137" t="s"/>
      <c r="F21" s="113">
        <f>C21*E21</f>
        <v/>
      </c>
    </row>
    <row customHeight="1" ht="15" r="22" s="80" spans="1:6">
      <c r="A22" s="133" t="s">
        <v>44</v>
      </c>
      <c r="B22" s="134">
        <f>VLOOKUP(A22,SOUHRN!$A$9:$E$158,2,0)</f>
        <v/>
      </c>
      <c r="C22" s="138" t="n">
        <v>1</v>
      </c>
      <c r="D22" s="139" t="s">
        <v>46</v>
      </c>
      <c r="E22" s="137" t="s"/>
      <c r="F22" s="113">
        <f>C22*E22</f>
        <v/>
      </c>
    </row>
    <row customHeight="1" ht="15" r="23" s="80" spans="1:6">
      <c r="A23" s="133" t="s">
        <v>48</v>
      </c>
      <c r="B23" s="134">
        <f>VLOOKUP(A23,SOUHRN!$A$9:$E$158,2,0)</f>
        <v/>
      </c>
      <c r="C23" s="138" t="n">
        <v>4</v>
      </c>
      <c r="D23" s="139" t="s">
        <v>50</v>
      </c>
      <c r="E23" s="140" t="s"/>
      <c r="F23" s="140" t="s"/>
    </row>
    <row customHeight="1" ht="15" r="24" s="80" spans="1:6">
      <c r="A24" s="133" t="s">
        <v>51</v>
      </c>
      <c r="B24" s="134">
        <f>VLOOKUP(A24,SOUHRN!$A$9:$E$158,2,0)</f>
        <v/>
      </c>
      <c r="C24" s="138" t="n">
        <v>1</v>
      </c>
      <c r="D24" s="139" t="s">
        <v>50</v>
      </c>
      <c r="E24" s="140" t="s"/>
      <c r="F24" s="140" t="s"/>
    </row>
    <row customHeight="1" ht="15" r="25" s="80" spans="1:6">
      <c r="A25" s="133" t="s">
        <v>53</v>
      </c>
      <c r="B25" s="134">
        <f>VLOOKUP(A25,SOUHRN!$A$9:$E$158,2,0)</f>
        <v/>
      </c>
      <c r="C25" s="138" t="n">
        <v>8</v>
      </c>
      <c r="D25" s="139" t="s">
        <v>50</v>
      </c>
      <c r="E25" s="140" t="s"/>
      <c r="F25" s="140" t="s"/>
    </row>
    <row customHeight="1" ht="15" r="26" s="80" spans="1:6">
      <c r="A26" s="133" t="s">
        <v>55</v>
      </c>
      <c r="B26" s="134">
        <f>VLOOKUP(A26,SOUHRN!$A$9:$E$158,2,0)</f>
        <v/>
      </c>
      <c r="C26" s="138" t="n">
        <v>8</v>
      </c>
      <c r="D26" s="139" t="s">
        <v>50</v>
      </c>
      <c r="E26" s="140" t="s"/>
      <c r="F26" s="140" t="s"/>
    </row>
    <row customHeight="1" ht="15" r="27" s="80" spans="1:6">
      <c r="A27" s="133" t="s">
        <v>57</v>
      </c>
      <c r="B27" s="134">
        <f>VLOOKUP(A27,SOUHRN!$A$9:$E$158,2,0)</f>
        <v/>
      </c>
      <c r="C27" s="138" t="n">
        <v>32</v>
      </c>
      <c r="D27" s="139" t="s">
        <v>50</v>
      </c>
      <c r="E27" s="140" t="s"/>
      <c r="F27" s="140" t="s"/>
    </row>
    <row customHeight="1" ht="15" r="28" s="80" spans="1:6">
      <c r="A28" s="133" t="s">
        <v>59</v>
      </c>
      <c r="B28" s="134">
        <f>VLOOKUP(A28,SOUHRN!$A$9:$E$158,2,0)</f>
        <v/>
      </c>
      <c r="C28" s="138" t="n">
        <v>1</v>
      </c>
      <c r="D28" s="139" t="s">
        <v>50</v>
      </c>
      <c r="E28" s="140" t="s"/>
      <c r="F28" s="140" t="s"/>
    </row>
    <row customHeight="1" ht="15.75" r="29" s="80" spans="1:6">
      <c r="A29" s="141" t="n"/>
      <c r="B29" s="142" t="n"/>
      <c r="C29" s="143" t="n"/>
      <c r="D29" s="144" t="n"/>
    </row>
    <row customHeight="1" ht="15.75" r="30" s="80" spans="1:6">
      <c r="A30" s="110" t="n"/>
      <c r="C30" s="110" t="n"/>
      <c r="D30" s="110" t="n"/>
      <c r="F30" s="145">
        <f>SUM(F14:F29)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gridLines="0" gridLinesSet="1" headings="0" horizontalCentered="0" verticalCentered="0"/>
  <pageMargins bottom="0.747916666666667" footer="0.511805555555555" header="0.511805555555555" left="0.236111111111111" right="0.236111111111111" top="0.747916666666667"/>
  <pageSetup blackAndWhite="0" copies="1" draft="0" firstPageNumber="0" fitToHeight="0" fitToWidth="1" horizontalDpi="300" orientation="landscape" pageOrder="downThenOver" paperSize="9" scale="100" useFirstPageNumber="0" verticalDpi="300"/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1"/>
  </sheetPr>
  <dimension ref="A1:F25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B9" activeCellId="0" pane="topLeft" sqref="B9"/>
    </sheetView>
  </sheetViews>
  <sheetFormatPr baseColWidth="8" defaultRowHeight="15" outlineLevelCol="0" outlineLevelRow="0" zeroHeight="0"/>
  <cols>
    <col customWidth="1" max="1" min="1" style="79" width="21.71"/>
    <col customWidth="1" max="2" min="2" style="79" width="70.70999999999999"/>
    <col customWidth="1" max="3" min="3" style="116" width="7.71"/>
    <col customWidth="1" max="4" min="4" style="79" width="50.71"/>
    <col customWidth="1" max="5" min="5" style="79" width="18.58"/>
    <col customWidth="1" max="6" min="6" style="79" width="11.99"/>
    <col customWidth="1" max="1025" min="7" style="79" width="8.539999999999999"/>
  </cols>
  <sheetData>
    <row customHeight="1" ht="15.75" r="1" s="80" spans="1:6">
      <c r="A1" s="117" t="s">
        <v>0</v>
      </c>
      <c r="B1" s="118">
        <f>SOUHRN!C1</f>
        <v/>
      </c>
      <c r="C1" s="119" t="s">
        <v>62</v>
      </c>
      <c r="D1" s="120" t="n"/>
    </row>
    <row customHeight="1" ht="15" r="2" s="80" spans="1:6">
      <c r="A2" s="121" t="s">
        <v>2</v>
      </c>
      <c r="B2" s="122" t="s">
        <v>3</v>
      </c>
      <c r="C2" s="116" t="n"/>
      <c r="D2" s="123" t="s">
        <v>76</v>
      </c>
    </row>
    <row customHeight="1" ht="15" r="3" s="80" spans="1:6">
      <c r="A3" s="121" t="s">
        <v>4</v>
      </c>
      <c r="B3" s="122" t="n"/>
      <c r="C3" s="116" t="n"/>
    </row>
    <row customHeight="1" ht="15" r="4" s="80" spans="1:6">
      <c r="A4" s="121" t="s">
        <v>5</v>
      </c>
      <c r="B4" s="122" t="n"/>
      <c r="C4" s="116" t="n"/>
    </row>
    <row customHeight="1" ht="15" r="5" s="80" spans="1:6">
      <c r="A5" s="121" t="s">
        <v>6</v>
      </c>
      <c r="B5" s="124" t="n"/>
      <c r="C5" s="116" t="n"/>
    </row>
    <row customHeight="1" ht="15" r="6" s="80" spans="1:6">
      <c r="A6" s="121" t="s">
        <v>65</v>
      </c>
      <c r="B6" s="124" t="n"/>
      <c r="C6" s="116" t="n"/>
    </row>
    <row customHeight="1" ht="15" r="7" s="80" spans="1:6">
      <c r="A7" s="121" t="s">
        <v>66</v>
      </c>
      <c r="B7" s="124" t="s">
        <v>67</v>
      </c>
      <c r="C7" s="116" t="n"/>
    </row>
    <row customHeight="1" ht="15" r="8" s="80" spans="1:6">
      <c r="A8" s="121" t="s">
        <v>68</v>
      </c>
      <c r="B8" s="124">
        <f>RIGHT(CELL("filename",A1),LEN(CELL("filename",A1))-FIND("]",CELL("filename",A1)))</f>
        <v/>
      </c>
      <c r="C8" s="116" t="n"/>
    </row>
    <row customHeight="1" ht="13.8" r="9" s="80" spans="1:6">
      <c r="A9" s="121" t="s">
        <v>69</v>
      </c>
      <c r="B9" s="124" t="s">
        <v>77</v>
      </c>
      <c r="C9" s="116" t="n"/>
    </row>
    <row customHeight="1" ht="15" r="10" s="80" spans="1:6">
      <c r="A10" s="121" t="s">
        <v>71</v>
      </c>
      <c r="B10" s="124" t="n"/>
      <c r="C10" s="116" t="n"/>
    </row>
    <row customHeight="1" ht="15.75" r="11" s="80" spans="1:6">
      <c r="A11" s="125" t="s">
        <v>72</v>
      </c>
      <c r="B11" s="126" t="n"/>
      <c r="C11" s="116" t="n"/>
    </row>
    <row customHeight="1" ht="15" r="12" s="80" spans="1:6">
      <c r="A12" s="127" t="n"/>
      <c r="B12" s="97" t="n"/>
      <c r="C12" s="98" t="n"/>
      <c r="D12" s="128" t="n"/>
    </row>
    <row customHeight="1" ht="31.5" r="13" s="80" spans="1:6">
      <c r="A13" s="129" t="s">
        <v>8</v>
      </c>
      <c r="B13" s="130" t="s">
        <v>73</v>
      </c>
      <c r="C13" s="131" t="s">
        <v>10</v>
      </c>
      <c r="D13" s="132" t="s">
        <v>11</v>
      </c>
      <c r="E13" s="130" t="s">
        <v>74</v>
      </c>
      <c r="F13" s="130" t="s">
        <v>75</v>
      </c>
    </row>
    <row customHeight="1" ht="15" r="14" s="80" spans="1:6">
      <c r="A14" s="133" t="s">
        <v>22</v>
      </c>
      <c r="B14" s="134">
        <f>VLOOKUP(A14,SOUHRN!$A$9:$E$158,2,0)</f>
        <v/>
      </c>
      <c r="C14" s="135" t="n">
        <v>1</v>
      </c>
      <c r="D14" s="136" t="s">
        <v>20</v>
      </c>
      <c r="E14" s="137" t="s"/>
      <c r="F14" s="113">
        <f>C14*E14</f>
        <v/>
      </c>
    </row>
    <row customHeight="1" ht="15" r="15" s="80" spans="1:6">
      <c r="A15" s="133" t="s">
        <v>38</v>
      </c>
      <c r="B15" s="134">
        <f>VLOOKUP(A15,SOUHRN!$A$9:$E$158,2,0)</f>
        <v/>
      </c>
      <c r="C15" s="135" t="n">
        <v>1</v>
      </c>
      <c r="D15" s="136" t="s">
        <v>20</v>
      </c>
      <c r="E15" s="137" t="s"/>
      <c r="F15" s="113">
        <f>C15*E15</f>
        <v/>
      </c>
    </row>
    <row customHeight="1" ht="15" r="16" s="80" spans="1:6">
      <c r="A16" s="133" t="s">
        <v>34</v>
      </c>
      <c r="B16" s="134">
        <f>VLOOKUP(A16,SOUHRN!$A$9:$E$158,2,0)</f>
        <v/>
      </c>
      <c r="C16" s="135" t="n">
        <v>30</v>
      </c>
      <c r="D16" s="136" t="s">
        <v>36</v>
      </c>
      <c r="E16" s="137" t="s"/>
      <c r="F16" s="113">
        <f>C16*E16</f>
        <v/>
      </c>
    </row>
    <row customHeight="1" ht="15" r="17" s="80" spans="1:6">
      <c r="A17" s="133" t="s">
        <v>44</v>
      </c>
      <c r="B17" s="134">
        <f>VLOOKUP(A17,SOUHRN!$A$9:$E$158,2,0)</f>
        <v/>
      </c>
      <c r="C17" s="138" t="n">
        <v>1</v>
      </c>
      <c r="D17" s="139" t="s">
        <v>46</v>
      </c>
      <c r="E17" s="137" t="s"/>
      <c r="F17" s="113">
        <f>C17*E17</f>
        <v/>
      </c>
    </row>
    <row customHeight="1" ht="15" r="18" s="80" spans="1:6">
      <c r="A18" s="133" t="s">
        <v>48</v>
      </c>
      <c r="B18" s="134">
        <f>VLOOKUP(A18,SOUHRN!$A$9:$E$158,2,0)</f>
        <v/>
      </c>
      <c r="C18" s="138" t="n">
        <v>1</v>
      </c>
      <c r="D18" s="139" t="s">
        <v>50</v>
      </c>
      <c r="E18" s="140" t="s"/>
      <c r="F18" s="140" t="s"/>
    </row>
    <row customHeight="1" ht="15" r="19" s="80" spans="1:6">
      <c r="A19" s="133" t="s">
        <v>51</v>
      </c>
      <c r="B19" s="134">
        <f>VLOOKUP(A19,SOUHRN!$A$9:$E$158,2,0)</f>
        <v/>
      </c>
      <c r="C19" s="138" t="n">
        <v>1</v>
      </c>
      <c r="D19" s="139" t="s">
        <v>50</v>
      </c>
      <c r="E19" s="140" t="s"/>
      <c r="F19" s="140" t="s"/>
    </row>
    <row customHeight="1" ht="15" r="20" s="80" spans="1:6">
      <c r="A20" s="133" t="s">
        <v>53</v>
      </c>
      <c r="B20" s="134">
        <f>VLOOKUP(A20,SOUHRN!$A$9:$E$158,2,0)</f>
        <v/>
      </c>
      <c r="C20" s="138" t="n">
        <v>4</v>
      </c>
      <c r="D20" s="139" t="s">
        <v>50</v>
      </c>
      <c r="E20" s="140" t="s"/>
      <c r="F20" s="140" t="s"/>
    </row>
    <row customHeight="1" ht="15" r="21" s="80" spans="1:6">
      <c r="A21" s="133" t="s">
        <v>55</v>
      </c>
      <c r="B21" s="134">
        <f>VLOOKUP(A21,SOUHRN!$A$9:$E$158,2,0)</f>
        <v/>
      </c>
      <c r="C21" s="138" t="n">
        <v>4</v>
      </c>
      <c r="D21" s="139" t="s">
        <v>50</v>
      </c>
      <c r="E21" s="140" t="s"/>
      <c r="F21" s="140" t="s"/>
    </row>
    <row customHeight="1" ht="15" r="22" s="80" spans="1:6">
      <c r="A22" s="133" t="s">
        <v>57</v>
      </c>
      <c r="B22" s="134">
        <f>VLOOKUP(A22,SOUHRN!$A$9:$E$158,2,0)</f>
        <v/>
      </c>
      <c r="C22" s="138" t="n">
        <v>16</v>
      </c>
      <c r="D22" s="139" t="s">
        <v>50</v>
      </c>
      <c r="E22" s="140" t="s"/>
      <c r="F22" s="140" t="s"/>
    </row>
    <row customHeight="1" ht="15" r="23" s="80" spans="1:6">
      <c r="A23" s="133" t="s">
        <v>59</v>
      </c>
      <c r="B23" s="134">
        <f>VLOOKUP(A23,SOUHRN!$A$9:$E$158,2,0)</f>
        <v/>
      </c>
      <c r="C23" s="138" t="n">
        <v>1</v>
      </c>
      <c r="D23" s="139" t="s">
        <v>50</v>
      </c>
      <c r="E23" s="140" t="s"/>
      <c r="F23" s="140" t="s"/>
    </row>
    <row customHeight="1" ht="15.75" r="24" s="80" spans="1:6">
      <c r="A24" s="141" t="n"/>
      <c r="B24" s="142" t="n"/>
      <c r="C24" s="143" t="n"/>
      <c r="D24" s="144" t="n"/>
      <c r="E24" s="113" t="n"/>
      <c r="F24" s="113" t="n"/>
    </row>
    <row customHeight="1" ht="15.75" r="25" s="80" spans="1:6">
      <c r="F25" s="145">
        <f>SUM(F14:F24)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gridLines="0" gridLinesSet="1" headings="0" horizontalCentered="0" verticalCentered="0"/>
  <pageMargins bottom="0.747916666666667" footer="0.511805555555555" header="0.511805555555555" left="0.236111111111111" right="0.236111111111111" top="0.747916666666667"/>
  <pageSetup blackAndWhite="0" copies="1" draft="0" firstPageNumber="0" fitToHeight="0" fitToWidth="1" horizontalDpi="300" orientation="landscape" pageOrder="downThenOver" paperSize="9" scale="100" useFirstPageNumber="0" verticalDpi="300"/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1"/>
  </sheetPr>
  <dimension ref="A1:F25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B9" activeCellId="0" pane="topLeft" sqref="B9"/>
    </sheetView>
  </sheetViews>
  <sheetFormatPr baseColWidth="8" defaultRowHeight="15" outlineLevelCol="0" outlineLevelRow="0" zeroHeight="0"/>
  <cols>
    <col customWidth="1" max="1" min="1" style="79" width="21.71"/>
    <col customWidth="1" max="2" min="2" style="79" width="70.70999999999999"/>
    <col customWidth="1" max="3" min="3" style="116" width="7.71"/>
    <col customWidth="1" max="4" min="4" style="79" width="50.71"/>
    <col customWidth="1" max="5" min="5" style="79" width="18.58"/>
    <col customWidth="1" max="6" min="6" style="79" width="11.99"/>
    <col customWidth="1" max="1025" min="7" style="79" width="8.539999999999999"/>
  </cols>
  <sheetData>
    <row customHeight="1" ht="15.75" r="1" s="80" spans="1:6">
      <c r="A1" s="117" t="s">
        <v>0</v>
      </c>
      <c r="B1" s="118">
        <f>SOUHRN!C1</f>
        <v/>
      </c>
      <c r="C1" s="119" t="s">
        <v>62</v>
      </c>
      <c r="D1" s="120" t="n"/>
    </row>
    <row customHeight="1" ht="15" r="2" s="80" spans="1:6">
      <c r="A2" s="121" t="s">
        <v>2</v>
      </c>
      <c r="B2" s="122" t="s">
        <v>3</v>
      </c>
      <c r="C2" s="116" t="n"/>
      <c r="D2" s="123" t="s">
        <v>78</v>
      </c>
    </row>
    <row customHeight="1" ht="15" r="3" s="80" spans="1:6">
      <c r="A3" s="121" t="s">
        <v>4</v>
      </c>
      <c r="B3" s="122" t="n"/>
      <c r="C3" s="116" t="n"/>
    </row>
    <row customHeight="1" ht="15" r="4" s="80" spans="1:6">
      <c r="A4" s="121" t="s">
        <v>5</v>
      </c>
      <c r="B4" s="122" t="n"/>
      <c r="C4" s="116" t="n"/>
    </row>
    <row customHeight="1" ht="15" r="5" s="80" spans="1:6">
      <c r="A5" s="121" t="s">
        <v>6</v>
      </c>
      <c r="B5" s="124" t="n"/>
      <c r="C5" s="116" t="n"/>
    </row>
    <row customHeight="1" ht="15" r="6" s="80" spans="1:6">
      <c r="A6" s="121" t="s">
        <v>65</v>
      </c>
      <c r="B6" s="124" t="n"/>
      <c r="C6" s="116" t="n"/>
    </row>
    <row customHeight="1" ht="15" r="7" s="80" spans="1:6">
      <c r="A7" s="121" t="s">
        <v>66</v>
      </c>
      <c r="B7" s="124" t="s">
        <v>67</v>
      </c>
      <c r="C7" s="116" t="n"/>
    </row>
    <row customHeight="1" ht="15" r="8" s="80" spans="1:6">
      <c r="A8" s="121" t="s">
        <v>68</v>
      </c>
      <c r="B8" s="124">
        <f>RIGHT(CELL("filename",A1),LEN(CELL("filename",A1))-FIND("]",CELL("filename",A1)))</f>
        <v/>
      </c>
      <c r="C8" s="116" t="n"/>
    </row>
    <row customHeight="1" ht="15" r="9" s="80" spans="1:6">
      <c r="A9" s="121" t="s">
        <v>69</v>
      </c>
      <c r="B9" s="124" t="s">
        <v>79</v>
      </c>
      <c r="C9" s="116" t="n"/>
    </row>
    <row customHeight="1" ht="15" r="10" s="80" spans="1:6">
      <c r="A10" s="121" t="s">
        <v>71</v>
      </c>
      <c r="B10" s="124" t="n"/>
      <c r="C10" s="116" t="n"/>
    </row>
    <row customHeight="1" ht="15.75" r="11" s="80" spans="1:6">
      <c r="A11" s="125" t="s">
        <v>72</v>
      </c>
      <c r="B11" s="126" t="n"/>
      <c r="C11" s="116" t="n"/>
    </row>
    <row customHeight="1" ht="15" r="12" s="80" spans="1:6">
      <c r="A12" s="127" t="n"/>
      <c r="B12" s="97" t="n"/>
      <c r="C12" s="98" t="n"/>
      <c r="D12" s="128" t="n"/>
    </row>
    <row customHeight="1" ht="31.5" r="13" s="80" spans="1:6">
      <c r="A13" s="129" t="s">
        <v>8</v>
      </c>
      <c r="B13" s="130" t="s">
        <v>73</v>
      </c>
      <c r="C13" s="131" t="s">
        <v>10</v>
      </c>
      <c r="D13" s="132" t="s">
        <v>11</v>
      </c>
      <c r="E13" s="130" t="s">
        <v>74</v>
      </c>
      <c r="F13" s="130" t="s">
        <v>75</v>
      </c>
    </row>
    <row customHeight="1" ht="15" r="14" s="80" spans="1:6">
      <c r="A14" s="133" t="s">
        <v>22</v>
      </c>
      <c r="B14" s="134">
        <f>VLOOKUP(A14,SOUHRN!$A$9:$E$158,2,0)</f>
        <v/>
      </c>
      <c r="C14" s="135" t="n">
        <v>1</v>
      </c>
      <c r="D14" s="136" t="s">
        <v>20</v>
      </c>
      <c r="E14" s="137" t="s"/>
      <c r="F14" s="113">
        <f>C14*E14</f>
        <v/>
      </c>
    </row>
    <row customHeight="1" ht="15" r="15" s="80" spans="1:6">
      <c r="A15" s="133" t="s">
        <v>38</v>
      </c>
      <c r="B15" s="134">
        <f>VLOOKUP(A15,SOUHRN!$A$9:$E$158,2,0)</f>
        <v/>
      </c>
      <c r="C15" s="135" t="n">
        <v>1</v>
      </c>
      <c r="D15" s="136" t="s">
        <v>20</v>
      </c>
      <c r="E15" s="137" t="s"/>
      <c r="F15" s="113">
        <f>C15*E15</f>
        <v/>
      </c>
    </row>
    <row customHeight="1" ht="15" r="16" s="80" spans="1:6">
      <c r="A16" s="133" t="s">
        <v>34</v>
      </c>
      <c r="B16" s="134">
        <f>VLOOKUP(A16,SOUHRN!$A$9:$E$158,2,0)</f>
        <v/>
      </c>
      <c r="C16" s="135" t="n">
        <v>30</v>
      </c>
      <c r="D16" s="136" t="s">
        <v>36</v>
      </c>
      <c r="E16" s="137" t="s"/>
      <c r="F16" s="113">
        <f>C16*E16</f>
        <v/>
      </c>
    </row>
    <row customHeight="1" ht="15" r="17" s="80" spans="1:6">
      <c r="A17" s="133" t="s">
        <v>44</v>
      </c>
      <c r="B17" s="134">
        <f>VLOOKUP(A17,SOUHRN!$A$9:$E$158,2,0)</f>
        <v/>
      </c>
      <c r="C17" s="138" t="n">
        <v>1</v>
      </c>
      <c r="D17" s="139" t="s">
        <v>46</v>
      </c>
      <c r="E17" s="137" t="s"/>
      <c r="F17" s="113">
        <f>C17*E17</f>
        <v/>
      </c>
    </row>
    <row customHeight="1" ht="15" r="18" s="80" spans="1:6">
      <c r="A18" s="133" t="s">
        <v>48</v>
      </c>
      <c r="B18" s="134">
        <f>VLOOKUP(A18,SOUHRN!$A$9:$E$158,2,0)</f>
        <v/>
      </c>
      <c r="C18" s="138" t="n">
        <v>1</v>
      </c>
      <c r="D18" s="139" t="s">
        <v>50</v>
      </c>
      <c r="E18" s="140" t="s"/>
      <c r="F18" s="140" t="s"/>
    </row>
    <row customHeight="1" ht="15" r="19" s="80" spans="1:6">
      <c r="A19" s="133" t="s">
        <v>51</v>
      </c>
      <c r="B19" s="134">
        <f>VLOOKUP(A19,SOUHRN!$A$9:$E$158,2,0)</f>
        <v/>
      </c>
      <c r="C19" s="138" t="n">
        <v>1</v>
      </c>
      <c r="D19" s="139" t="s">
        <v>50</v>
      </c>
      <c r="E19" s="140" t="s"/>
      <c r="F19" s="140" t="s"/>
    </row>
    <row customHeight="1" ht="15" r="20" s="80" spans="1:6">
      <c r="A20" s="133" t="s">
        <v>53</v>
      </c>
      <c r="B20" s="134">
        <f>VLOOKUP(A20,SOUHRN!$A$9:$E$158,2,0)</f>
        <v/>
      </c>
      <c r="C20" s="138" t="n">
        <v>4</v>
      </c>
      <c r="D20" s="139" t="s">
        <v>50</v>
      </c>
      <c r="E20" s="140" t="s"/>
      <c r="F20" s="140" t="s"/>
    </row>
    <row customHeight="1" ht="15" r="21" s="80" spans="1:6">
      <c r="A21" s="133" t="s">
        <v>55</v>
      </c>
      <c r="B21" s="134">
        <f>VLOOKUP(A21,SOUHRN!$A$9:$E$158,2,0)</f>
        <v/>
      </c>
      <c r="C21" s="138" t="n">
        <v>4</v>
      </c>
      <c r="D21" s="139" t="s">
        <v>50</v>
      </c>
      <c r="E21" s="140" t="s"/>
      <c r="F21" s="140" t="s"/>
    </row>
    <row customHeight="1" ht="15" r="22" s="80" spans="1:6">
      <c r="A22" s="133" t="s">
        <v>57</v>
      </c>
      <c r="B22" s="134">
        <f>VLOOKUP(A22,SOUHRN!$A$9:$E$158,2,0)</f>
        <v/>
      </c>
      <c r="C22" s="138" t="n">
        <v>16</v>
      </c>
      <c r="D22" s="139" t="s">
        <v>50</v>
      </c>
      <c r="E22" s="140" t="s"/>
      <c r="F22" s="140" t="s"/>
    </row>
    <row customHeight="1" ht="15" r="23" s="80" spans="1:6">
      <c r="A23" s="133" t="s">
        <v>59</v>
      </c>
      <c r="B23" s="134">
        <f>VLOOKUP(A23,SOUHRN!$A$9:$E$158,2,0)</f>
        <v/>
      </c>
      <c r="C23" s="138" t="n">
        <v>1</v>
      </c>
      <c r="D23" s="139" t="s">
        <v>50</v>
      </c>
      <c r="E23" s="140" t="s"/>
      <c r="F23" s="140" t="s"/>
    </row>
    <row customHeight="1" ht="15.75" r="24" s="80" spans="1:6">
      <c r="A24" s="141" t="n"/>
      <c r="B24" s="142" t="n"/>
      <c r="C24" s="143" t="n"/>
      <c r="D24" s="144" t="n"/>
      <c r="E24" s="113" t="n"/>
      <c r="F24" s="113" t="n"/>
    </row>
    <row customHeight="1" ht="15.75" r="25" s="80" spans="1:6">
      <c r="F25" s="145">
        <f>SUM(F14:F24)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gridLines="0" gridLinesSet="1" headings="0" horizontalCentered="0" verticalCentered="0"/>
  <pageMargins bottom="0.747916666666667" footer="0.511805555555555" header="0.511805555555555" left="0.236111111111111" right="0.236111111111111" top="0.747916666666667"/>
  <pageSetup blackAndWhite="0" copies="1" draft="0" firstPageNumber="0" fitToHeight="0" fitToWidth="1" horizontalDpi="300" orientation="landscape" pageOrder="downThenOver" paperSize="9" scale="100" useFirstPageNumber="0" verticalDpi="300"/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1"/>
  </sheetPr>
  <dimension ref="A1:F30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B9" activeCellId="0" pane="topLeft" sqref="B9"/>
    </sheetView>
  </sheetViews>
  <sheetFormatPr baseColWidth="8" defaultRowHeight="15" outlineLevelCol="0" outlineLevelRow="0" zeroHeight="0"/>
  <cols>
    <col customWidth="1" max="1" min="1" style="79" width="21.71"/>
    <col customWidth="1" max="2" min="2" style="79" width="70.70999999999999"/>
    <col customWidth="1" max="3" min="3" style="116" width="7.71"/>
    <col customWidth="1" max="4" min="4" style="79" width="50.71"/>
    <col customWidth="1" max="5" min="5" style="79" width="18.58"/>
    <col customWidth="1" max="6" min="6" style="79" width="11.99"/>
    <col customWidth="1" max="1025" min="7" style="79" width="8.539999999999999"/>
  </cols>
  <sheetData>
    <row customHeight="1" ht="15.75" r="1" s="80" spans="1:6">
      <c r="A1" s="117" t="s">
        <v>0</v>
      </c>
      <c r="B1" s="118">
        <f>SOUHRN!C1</f>
        <v/>
      </c>
      <c r="C1" s="119" t="s">
        <v>62</v>
      </c>
      <c r="D1" s="120" t="n"/>
    </row>
    <row customHeight="1" ht="15" r="2" s="80" spans="1:6">
      <c r="A2" s="121" t="s">
        <v>2</v>
      </c>
      <c r="B2" s="122" t="s">
        <v>3</v>
      </c>
      <c r="C2" s="116" t="n"/>
      <c r="D2" s="123" t="s">
        <v>80</v>
      </c>
    </row>
    <row customHeight="1" ht="15" r="3" s="80" spans="1:6">
      <c r="A3" s="121" t="s">
        <v>4</v>
      </c>
      <c r="B3" s="122" t="n"/>
      <c r="C3" s="116" t="n"/>
    </row>
    <row customHeight="1" ht="15" r="4" s="80" spans="1:6">
      <c r="A4" s="121" t="s">
        <v>5</v>
      </c>
      <c r="B4" s="122" t="n"/>
      <c r="C4" s="116" t="n"/>
    </row>
    <row customHeight="1" ht="15" r="5" s="80" spans="1:6">
      <c r="A5" s="121" t="s">
        <v>6</v>
      </c>
      <c r="B5" s="124" t="s">
        <v>64</v>
      </c>
      <c r="C5" s="116" t="n"/>
    </row>
    <row customHeight="1" ht="15" r="6" s="80" spans="1:6">
      <c r="A6" s="121" t="s">
        <v>65</v>
      </c>
      <c r="B6" s="124" t="n"/>
      <c r="C6" s="116" t="n"/>
    </row>
    <row customHeight="1" ht="15" r="7" s="80" spans="1:6">
      <c r="A7" s="121" t="s">
        <v>66</v>
      </c>
      <c r="B7" s="124" t="s">
        <v>67</v>
      </c>
      <c r="C7" s="116" t="n"/>
    </row>
    <row customHeight="1" ht="15" r="8" s="80" spans="1:6">
      <c r="A8" s="121" t="s">
        <v>68</v>
      </c>
      <c r="B8" s="124">
        <f>RIGHT(CELL("filename",A1),LEN(CELL("filename",A1))-FIND("]",CELL("filename",A1)))</f>
        <v/>
      </c>
      <c r="C8" s="116" t="n"/>
    </row>
    <row customHeight="1" ht="13.8" r="9" s="80" spans="1:6">
      <c r="A9" s="121" t="s">
        <v>69</v>
      </c>
      <c r="B9" s="124" t="s">
        <v>81</v>
      </c>
      <c r="C9" s="116" t="n"/>
    </row>
    <row customHeight="1" ht="15" r="10" s="80" spans="1:6">
      <c r="A10" s="121" t="s">
        <v>71</v>
      </c>
      <c r="B10" s="124" t="n"/>
      <c r="C10" s="116" t="n"/>
    </row>
    <row customHeight="1" ht="15.75" r="11" s="80" spans="1:6">
      <c r="A11" s="125" t="s">
        <v>72</v>
      </c>
      <c r="B11" s="126" t="n"/>
      <c r="C11" s="116" t="n"/>
    </row>
    <row customHeight="1" ht="15" r="12" s="80" spans="1:6">
      <c r="A12" s="127" t="n"/>
      <c r="B12" s="97" t="n"/>
      <c r="C12" s="98" t="n"/>
      <c r="D12" s="128" t="n"/>
    </row>
    <row customHeight="1" ht="31.5" r="13" s="80" spans="1:6">
      <c r="A13" s="129" t="s">
        <v>8</v>
      </c>
      <c r="B13" s="130" t="s">
        <v>73</v>
      </c>
      <c r="C13" s="131" t="s">
        <v>10</v>
      </c>
      <c r="D13" s="132" t="s">
        <v>11</v>
      </c>
      <c r="E13" s="130" t="s">
        <v>74</v>
      </c>
      <c r="F13" s="130" t="s">
        <v>75</v>
      </c>
    </row>
    <row customHeight="1" ht="15" r="14" s="80" spans="1:6">
      <c r="A14" s="133" t="s">
        <v>22</v>
      </c>
      <c r="B14" s="134">
        <f>VLOOKUP(A14,SOUHRN!$A$9:$E$158,2,0)</f>
        <v/>
      </c>
      <c r="C14" s="135" t="n">
        <v>1</v>
      </c>
      <c r="D14" s="136" t="s">
        <v>20</v>
      </c>
      <c r="E14" s="137" t="s"/>
      <c r="F14" s="113">
        <f>C14*E14</f>
        <v/>
      </c>
    </row>
    <row customHeight="1" ht="15" r="15" s="80" spans="1:6">
      <c r="A15" s="133" t="s">
        <v>38</v>
      </c>
      <c r="B15" s="134">
        <f>VLOOKUP(A15,SOUHRN!$A$9:$E$158,2,0)</f>
        <v/>
      </c>
      <c r="C15" s="135" t="n">
        <v>1</v>
      </c>
      <c r="D15" s="136" t="s">
        <v>20</v>
      </c>
      <c r="E15" s="137" t="s"/>
      <c r="F15" s="113">
        <f>C15*E15</f>
        <v/>
      </c>
    </row>
    <row customHeight="1" ht="15" r="16" s="80" spans="1:6">
      <c r="A16" s="133" t="s">
        <v>18</v>
      </c>
      <c r="B16" s="134">
        <f>VLOOKUP(A16,SOUHRN!$A$9:$E$158,2,0)</f>
        <v/>
      </c>
      <c r="C16" s="135" t="n">
        <v>1</v>
      </c>
      <c r="D16" s="136" t="s">
        <v>20</v>
      </c>
      <c r="E16" s="137" t="s"/>
      <c r="F16" s="113">
        <f>C16*E16</f>
        <v/>
      </c>
    </row>
    <row customHeight="1" ht="15" r="17" s="80" spans="1:6">
      <c r="A17" s="133" t="s">
        <v>41</v>
      </c>
      <c r="B17" s="134">
        <f>VLOOKUP(A17,SOUHRN!$A$9:$E$158,2,0)</f>
        <v/>
      </c>
      <c r="C17" s="135" t="n">
        <v>1</v>
      </c>
      <c r="D17" s="136" t="s">
        <v>20</v>
      </c>
      <c r="E17" s="137" t="s"/>
      <c r="F17" s="113">
        <f>C17*E17</f>
        <v/>
      </c>
    </row>
    <row customHeight="1" ht="15" r="18" s="80" spans="1:6">
      <c r="A18" s="133" t="s">
        <v>25</v>
      </c>
      <c r="B18" s="134">
        <f>VLOOKUP(A18,SOUHRN!$A$9:$E$158,2,0)</f>
        <v/>
      </c>
      <c r="C18" s="135" t="n">
        <v>1</v>
      </c>
      <c r="D18" s="136" t="s">
        <v>20</v>
      </c>
      <c r="E18" s="137" t="s"/>
      <c r="F18" s="113">
        <f>C18*E18</f>
        <v/>
      </c>
    </row>
    <row customHeight="1" ht="15" r="19" s="80" spans="1:6">
      <c r="A19" s="133" t="s">
        <v>28</v>
      </c>
      <c r="B19" s="134">
        <f>VLOOKUP(A19,SOUHRN!$A$9:$E$158,2,0)</f>
        <v/>
      </c>
      <c r="C19" s="135" t="n">
        <v>2</v>
      </c>
      <c r="D19" s="136" t="s">
        <v>20</v>
      </c>
      <c r="E19" s="137" t="s"/>
      <c r="F19" s="113">
        <f>C19*E19</f>
        <v/>
      </c>
    </row>
    <row customHeight="1" ht="15" r="20" s="80" spans="1:6">
      <c r="A20" s="133" t="s">
        <v>31</v>
      </c>
      <c r="B20" s="134">
        <f>VLOOKUP(A20,SOUHRN!$A$9:$E$158,2,0)</f>
        <v/>
      </c>
      <c r="C20" s="135" t="n">
        <v>1</v>
      </c>
      <c r="D20" s="136" t="s">
        <v>20</v>
      </c>
      <c r="E20" s="137" t="s"/>
      <c r="F20" s="113">
        <f>C20*E20</f>
        <v/>
      </c>
    </row>
    <row customHeight="1" ht="15" r="21" s="80" spans="1:6">
      <c r="A21" s="133" t="s">
        <v>34</v>
      </c>
      <c r="B21" s="134">
        <f>VLOOKUP(A21,SOUHRN!$A$9:$E$158,2,0)</f>
        <v/>
      </c>
      <c r="C21" s="135" t="n">
        <v>30</v>
      </c>
      <c r="D21" s="136" t="s">
        <v>36</v>
      </c>
      <c r="E21" s="137" t="s"/>
      <c r="F21" s="113">
        <f>C21*E21</f>
        <v/>
      </c>
    </row>
    <row customHeight="1" ht="15" r="22" s="80" spans="1:6">
      <c r="A22" s="133" t="s">
        <v>44</v>
      </c>
      <c r="B22" s="134">
        <f>VLOOKUP(A22,SOUHRN!$A$9:$E$158,2,0)</f>
        <v/>
      </c>
      <c r="C22" s="138" t="n">
        <v>1</v>
      </c>
      <c r="D22" s="139" t="s">
        <v>46</v>
      </c>
      <c r="E22" s="137" t="s"/>
      <c r="F22" s="113">
        <f>C22*E22</f>
        <v/>
      </c>
    </row>
    <row customHeight="1" ht="15" r="23" s="80" spans="1:6">
      <c r="A23" s="133" t="s">
        <v>48</v>
      </c>
      <c r="B23" s="134">
        <f>VLOOKUP(A23,SOUHRN!$A$9:$E$158,2,0)</f>
        <v/>
      </c>
      <c r="C23" s="138" t="n">
        <v>4</v>
      </c>
      <c r="D23" s="139" t="s">
        <v>50</v>
      </c>
      <c r="E23" s="140" t="s"/>
      <c r="F23" s="140" t="s"/>
    </row>
    <row customHeight="1" ht="15" r="24" s="80" spans="1:6">
      <c r="A24" s="133" t="s">
        <v>51</v>
      </c>
      <c r="B24" s="134">
        <f>VLOOKUP(A24,SOUHRN!$A$9:$E$158,2,0)</f>
        <v/>
      </c>
      <c r="C24" s="138" t="n">
        <v>1</v>
      </c>
      <c r="D24" s="139" t="s">
        <v>50</v>
      </c>
      <c r="E24" s="140" t="s"/>
      <c r="F24" s="140" t="s"/>
    </row>
    <row customHeight="1" ht="15" r="25" s="80" spans="1:6">
      <c r="A25" s="133" t="s">
        <v>53</v>
      </c>
      <c r="B25" s="134">
        <f>VLOOKUP(A25,SOUHRN!$A$9:$E$158,2,0)</f>
        <v/>
      </c>
      <c r="C25" s="138" t="n">
        <v>8</v>
      </c>
      <c r="D25" s="139" t="s">
        <v>50</v>
      </c>
      <c r="E25" s="140" t="s"/>
      <c r="F25" s="140" t="s"/>
    </row>
    <row customHeight="1" ht="15" r="26" s="80" spans="1:6">
      <c r="A26" s="133" t="s">
        <v>55</v>
      </c>
      <c r="B26" s="134">
        <f>VLOOKUP(A26,SOUHRN!$A$9:$E$158,2,0)</f>
        <v/>
      </c>
      <c r="C26" s="138" t="n">
        <v>8</v>
      </c>
      <c r="D26" s="139" t="s">
        <v>50</v>
      </c>
      <c r="E26" s="140" t="s"/>
      <c r="F26" s="140" t="s"/>
    </row>
    <row customHeight="1" ht="15" r="27" s="80" spans="1:6">
      <c r="A27" s="133" t="s">
        <v>57</v>
      </c>
      <c r="B27" s="134">
        <f>VLOOKUP(A27,SOUHRN!$A$9:$E$158,2,0)</f>
        <v/>
      </c>
      <c r="C27" s="138" t="n">
        <v>32</v>
      </c>
      <c r="D27" s="139" t="s">
        <v>50</v>
      </c>
      <c r="E27" s="140" t="s"/>
      <c r="F27" s="140" t="s"/>
    </row>
    <row customHeight="1" ht="15" r="28" s="80" spans="1:6">
      <c r="A28" s="133" t="s">
        <v>59</v>
      </c>
      <c r="B28" s="134">
        <f>VLOOKUP(A28,SOUHRN!$A$9:$E$158,2,0)</f>
        <v/>
      </c>
      <c r="C28" s="138" t="n">
        <v>1</v>
      </c>
      <c r="D28" s="139" t="s">
        <v>50</v>
      </c>
      <c r="E28" s="140" t="s"/>
      <c r="F28" s="140" t="s"/>
    </row>
    <row customHeight="1" ht="15.75" r="29" s="80" spans="1:6">
      <c r="A29" s="141" t="n"/>
      <c r="B29" s="142" t="n"/>
      <c r="C29" s="143" t="n"/>
      <c r="D29" s="144" t="n"/>
    </row>
    <row customHeight="1" ht="15.75" r="30" s="80" spans="1:6">
      <c r="A30" s="110" t="n"/>
      <c r="C30" s="110" t="n"/>
      <c r="D30" s="110" t="n"/>
      <c r="F30" s="145">
        <f>SUM(F14:F29)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gridLines="0" gridLinesSet="1" headings="0" horizontalCentered="0" verticalCentered="0"/>
  <pageMargins bottom="0.747916666666667" footer="0.511805555555555" header="0.511805555555555" left="0.236111111111111" right="0.236111111111111" top="0.747916666666667"/>
  <pageSetup blackAndWhite="0" copies="1" draft="0" firstPageNumber="0" fitToHeight="0" fitToWidth="1" horizontalDpi="300" orientation="landscape" pageOrder="downThenOver" paperSize="9" scale="100" useFirstPageNumber="0" verticalDpi="300"/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1"/>
  </sheetPr>
  <dimension ref="A1:F30"/>
  <sheetViews>
    <sheetView colorId="64" defaultGridColor="1" rightToLeft="0" showFormulas="0" showGridLines="1" showOutlineSymbols="1" showRowColHeaders="1" showZeros="1" tabSelected="1" topLeftCell="A1" view="normal" workbookViewId="0" zoomScale="100" zoomScaleNormal="100" zoomScalePageLayoutView="100">
      <selection activeCell="B9" activeCellId="0" pane="topLeft" sqref="B9"/>
    </sheetView>
  </sheetViews>
  <sheetFormatPr baseColWidth="8" defaultRowHeight="15" outlineLevelCol="0" outlineLevelRow="0" zeroHeight="0"/>
  <cols>
    <col customWidth="1" max="1" min="1" style="79" width="21.71"/>
    <col customWidth="1" max="2" min="2" style="79" width="70.70999999999999"/>
    <col customWidth="1" max="3" min="3" style="116" width="7.71"/>
    <col customWidth="1" max="4" min="4" style="79" width="50.71"/>
    <col customWidth="1" max="5" min="5" style="79" width="18.58"/>
    <col customWidth="1" max="6" min="6" style="79" width="11.99"/>
    <col customWidth="1" max="1025" min="7" style="79" width="8.539999999999999"/>
  </cols>
  <sheetData>
    <row customHeight="1" ht="15.75" r="1" s="80" spans="1:6">
      <c r="A1" s="117" t="s">
        <v>0</v>
      </c>
      <c r="B1" s="118">
        <f>SOUHRN!C1</f>
        <v/>
      </c>
      <c r="C1" s="119" t="s">
        <v>62</v>
      </c>
      <c r="D1" s="120" t="n"/>
    </row>
    <row customHeight="1" ht="15" r="2" s="80" spans="1:6">
      <c r="A2" s="121" t="s">
        <v>2</v>
      </c>
      <c r="B2" s="122" t="n"/>
      <c r="C2" s="116" t="n"/>
      <c r="D2" s="123" t="s">
        <v>80</v>
      </c>
    </row>
    <row customHeight="1" ht="15" r="3" s="80" spans="1:6">
      <c r="A3" s="121" t="s">
        <v>4</v>
      </c>
      <c r="B3" s="122" t="s">
        <v>3</v>
      </c>
      <c r="C3" s="116" t="n"/>
    </row>
    <row customHeight="1" ht="15" r="4" s="80" spans="1:6">
      <c r="A4" s="121" t="s">
        <v>5</v>
      </c>
      <c r="B4" s="122" t="n"/>
      <c r="C4" s="116" t="n"/>
    </row>
    <row customHeight="1" ht="15" r="5" s="80" spans="1:6">
      <c r="A5" s="121" t="s">
        <v>6</v>
      </c>
      <c r="B5" s="124" t="s">
        <v>64</v>
      </c>
      <c r="C5" s="116" t="n"/>
    </row>
    <row customHeight="1" ht="15" r="6" s="80" spans="1:6">
      <c r="A6" s="121" t="s">
        <v>65</v>
      </c>
      <c r="B6" s="124" t="n"/>
      <c r="C6" s="116" t="n"/>
    </row>
    <row customHeight="1" ht="15" r="7" s="80" spans="1:6">
      <c r="A7" s="121" t="s">
        <v>66</v>
      </c>
      <c r="B7" s="124" t="s">
        <v>67</v>
      </c>
      <c r="C7" s="116" t="n"/>
    </row>
    <row customHeight="1" ht="15" r="8" s="80" spans="1:6">
      <c r="A8" s="121" t="s">
        <v>68</v>
      </c>
      <c r="B8" s="124">
        <f>RIGHT(CELL("filename",A1),LEN(CELL("filename",A1))-FIND("]",CELL("filename",A1)))</f>
        <v/>
      </c>
      <c r="C8" s="116" t="n"/>
    </row>
    <row customHeight="1" ht="13.8" r="9" s="80" spans="1:6">
      <c r="A9" s="121" t="s">
        <v>69</v>
      </c>
      <c r="B9" s="124" t="s">
        <v>82</v>
      </c>
      <c r="C9" s="116" t="n"/>
    </row>
    <row customHeight="1" ht="15" r="10" s="80" spans="1:6">
      <c r="A10" s="121" t="s">
        <v>71</v>
      </c>
      <c r="B10" s="124" t="n"/>
      <c r="C10" s="116" t="n"/>
    </row>
    <row customHeight="1" ht="15.75" r="11" s="80" spans="1:6">
      <c r="A11" s="125" t="s">
        <v>72</v>
      </c>
      <c r="B11" s="126" t="n"/>
      <c r="C11" s="116" t="n"/>
    </row>
    <row customHeight="1" ht="15" r="12" s="80" spans="1:6">
      <c r="A12" s="127" t="n"/>
      <c r="B12" s="97" t="n"/>
      <c r="C12" s="98" t="n"/>
      <c r="D12" s="128" t="n"/>
    </row>
    <row customHeight="1" ht="31.5" r="13" s="80" spans="1:6">
      <c r="A13" s="129" t="s">
        <v>8</v>
      </c>
      <c r="B13" s="130" t="s">
        <v>73</v>
      </c>
      <c r="C13" s="131" t="s">
        <v>10</v>
      </c>
      <c r="D13" s="132" t="s">
        <v>11</v>
      </c>
      <c r="E13" s="130" t="s">
        <v>74</v>
      </c>
      <c r="F13" s="130" t="s">
        <v>75</v>
      </c>
    </row>
    <row customHeight="1" ht="15" r="14" s="80" spans="1:6">
      <c r="A14" s="133" t="s">
        <v>22</v>
      </c>
      <c r="B14" s="134">
        <f>VLOOKUP(A14,SOUHRN!$A$9:$E$158,2,0)</f>
        <v/>
      </c>
      <c r="C14" s="135" t="n">
        <v>1</v>
      </c>
      <c r="D14" s="136" t="s">
        <v>20</v>
      </c>
      <c r="E14" s="137" t="s"/>
      <c r="F14" s="113">
        <f>C14*E14</f>
        <v/>
      </c>
    </row>
    <row customHeight="1" ht="15" r="15" s="80" spans="1:6">
      <c r="A15" s="133" t="s">
        <v>38</v>
      </c>
      <c r="B15" s="134">
        <f>VLOOKUP(A15,SOUHRN!$A$9:$E$158,2,0)</f>
        <v/>
      </c>
      <c r="C15" s="135" t="n">
        <v>1</v>
      </c>
      <c r="D15" s="136" t="s">
        <v>20</v>
      </c>
      <c r="E15" s="137" t="s"/>
      <c r="F15" s="113">
        <f>C15*E15</f>
        <v/>
      </c>
    </row>
    <row customHeight="1" ht="15" r="16" s="80" spans="1:6">
      <c r="A16" s="133" t="s">
        <v>18</v>
      </c>
      <c r="B16" s="134">
        <f>VLOOKUP(A16,SOUHRN!$A$9:$E$158,2,0)</f>
        <v/>
      </c>
      <c r="C16" s="135" t="n">
        <v>1</v>
      </c>
      <c r="D16" s="136" t="s">
        <v>20</v>
      </c>
      <c r="E16" s="137" t="s"/>
      <c r="F16" s="113">
        <f>C16*E16</f>
        <v/>
      </c>
    </row>
    <row customHeight="1" ht="15" r="17" s="80" spans="1:6">
      <c r="A17" s="133" t="s">
        <v>41</v>
      </c>
      <c r="B17" s="134">
        <f>VLOOKUP(A17,SOUHRN!$A$9:$E$158,2,0)</f>
        <v/>
      </c>
      <c r="C17" s="135" t="n">
        <v>1</v>
      </c>
      <c r="D17" s="136" t="s">
        <v>20</v>
      </c>
      <c r="E17" s="137" t="s"/>
      <c r="F17" s="113">
        <f>C17*E17</f>
        <v/>
      </c>
    </row>
    <row customHeight="1" ht="15" r="18" s="80" spans="1:6">
      <c r="A18" s="133" t="s">
        <v>25</v>
      </c>
      <c r="B18" s="134">
        <f>VLOOKUP(A18,SOUHRN!$A$9:$E$158,2,0)</f>
        <v/>
      </c>
      <c r="C18" s="135" t="n">
        <v>1</v>
      </c>
      <c r="D18" s="136" t="s">
        <v>20</v>
      </c>
      <c r="E18" s="137" t="s"/>
      <c r="F18" s="113">
        <f>C18*E18</f>
        <v/>
      </c>
    </row>
    <row customHeight="1" ht="15" r="19" s="80" spans="1:6">
      <c r="A19" s="133" t="s">
        <v>28</v>
      </c>
      <c r="B19" s="134">
        <f>VLOOKUP(A19,SOUHRN!$A$9:$E$158,2,0)</f>
        <v/>
      </c>
      <c r="C19" s="135" t="n">
        <v>2</v>
      </c>
      <c r="D19" s="136" t="s">
        <v>20</v>
      </c>
      <c r="E19" s="137" t="s"/>
      <c r="F19" s="113">
        <f>C19*E19</f>
        <v/>
      </c>
    </row>
    <row customHeight="1" ht="15" r="20" s="80" spans="1:6">
      <c r="A20" s="133" t="s">
        <v>31</v>
      </c>
      <c r="B20" s="134">
        <f>VLOOKUP(A20,SOUHRN!$A$9:$E$158,2,0)</f>
        <v/>
      </c>
      <c r="C20" s="135" t="n">
        <v>1</v>
      </c>
      <c r="D20" s="136" t="s">
        <v>20</v>
      </c>
      <c r="E20" s="137" t="s"/>
      <c r="F20" s="113">
        <f>C20*E20</f>
        <v/>
      </c>
    </row>
    <row customHeight="1" ht="15" r="21" s="80" spans="1:6">
      <c r="A21" s="133" t="s">
        <v>34</v>
      </c>
      <c r="B21" s="134">
        <f>VLOOKUP(A21,SOUHRN!$A$9:$E$158,2,0)</f>
        <v/>
      </c>
      <c r="C21" s="135" t="n">
        <v>30</v>
      </c>
      <c r="D21" s="136" t="s">
        <v>36</v>
      </c>
      <c r="E21" s="137" t="s"/>
      <c r="F21" s="113">
        <f>C21*E21</f>
        <v/>
      </c>
    </row>
    <row customHeight="1" ht="15" r="22" s="80" spans="1:6">
      <c r="A22" s="133" t="s">
        <v>44</v>
      </c>
      <c r="B22" s="134">
        <f>VLOOKUP(A22,SOUHRN!$A$9:$E$158,2,0)</f>
        <v/>
      </c>
      <c r="C22" s="138" t="n">
        <v>1</v>
      </c>
      <c r="D22" s="139" t="s">
        <v>46</v>
      </c>
      <c r="E22" s="137" t="s"/>
      <c r="F22" s="113">
        <f>C22*E22</f>
        <v/>
      </c>
    </row>
    <row customHeight="1" ht="15" r="23" s="80" spans="1:6">
      <c r="A23" s="133" t="s">
        <v>48</v>
      </c>
      <c r="B23" s="134">
        <f>VLOOKUP(A23,SOUHRN!$A$9:$E$158,2,0)</f>
        <v/>
      </c>
      <c r="C23" s="138" t="n">
        <v>4</v>
      </c>
      <c r="D23" s="139" t="s">
        <v>50</v>
      </c>
      <c r="E23" s="140" t="s"/>
      <c r="F23" s="140" t="s"/>
    </row>
    <row customHeight="1" ht="15" r="24" s="80" spans="1:6">
      <c r="A24" s="133" t="s">
        <v>51</v>
      </c>
      <c r="B24" s="134">
        <f>VLOOKUP(A24,SOUHRN!$A$9:$E$158,2,0)</f>
        <v/>
      </c>
      <c r="C24" s="138" t="n">
        <v>1</v>
      </c>
      <c r="D24" s="139" t="s">
        <v>50</v>
      </c>
      <c r="E24" s="140" t="s"/>
      <c r="F24" s="140" t="s"/>
    </row>
    <row customHeight="1" ht="15" r="25" s="80" spans="1:6">
      <c r="A25" s="133" t="s">
        <v>53</v>
      </c>
      <c r="B25" s="134">
        <f>VLOOKUP(A25,SOUHRN!$A$9:$E$158,2,0)</f>
        <v/>
      </c>
      <c r="C25" s="138" t="n">
        <v>8</v>
      </c>
      <c r="D25" s="139" t="s">
        <v>50</v>
      </c>
      <c r="E25" s="140" t="s"/>
      <c r="F25" s="140" t="s"/>
    </row>
    <row customHeight="1" ht="15" r="26" s="80" spans="1:6">
      <c r="A26" s="133" t="s">
        <v>55</v>
      </c>
      <c r="B26" s="134">
        <f>VLOOKUP(A26,SOUHRN!$A$9:$E$158,2,0)</f>
        <v/>
      </c>
      <c r="C26" s="138" t="n">
        <v>8</v>
      </c>
      <c r="D26" s="139" t="s">
        <v>50</v>
      </c>
      <c r="E26" s="140" t="s"/>
      <c r="F26" s="140" t="s"/>
    </row>
    <row customHeight="1" ht="15" r="27" s="80" spans="1:6">
      <c r="A27" s="133" t="s">
        <v>57</v>
      </c>
      <c r="B27" s="134">
        <f>VLOOKUP(A27,SOUHRN!$A$9:$E$158,2,0)</f>
        <v/>
      </c>
      <c r="C27" s="138" t="n">
        <v>32</v>
      </c>
      <c r="D27" s="139" t="s">
        <v>50</v>
      </c>
      <c r="E27" s="140" t="s"/>
      <c r="F27" s="140" t="s"/>
    </row>
    <row customHeight="1" ht="15" r="28" s="80" spans="1:6">
      <c r="A28" s="133" t="s">
        <v>59</v>
      </c>
      <c r="B28" s="134">
        <f>VLOOKUP(A28,SOUHRN!$A$9:$E$158,2,0)</f>
        <v/>
      </c>
      <c r="C28" s="138" t="n">
        <v>1</v>
      </c>
      <c r="D28" s="139" t="s">
        <v>50</v>
      </c>
      <c r="E28" s="140" t="s"/>
      <c r="F28" s="140" t="s"/>
    </row>
    <row customHeight="1" ht="15.75" r="29" s="80" spans="1:6">
      <c r="A29" s="141" t="n"/>
      <c r="B29" s="142" t="n"/>
      <c r="C29" s="143" t="n"/>
      <c r="D29" s="144" t="n"/>
    </row>
    <row customHeight="1" ht="15.75" r="30" s="80" spans="1:6">
      <c r="A30" s="110" t="n"/>
      <c r="C30" s="110" t="n"/>
      <c r="D30" s="110" t="n"/>
      <c r="F30" s="145">
        <f>SUM(F14:F29)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gridLines="0" gridLinesSet="1" headings="0" horizontalCentered="0" verticalCentered="0"/>
  <pageMargins bottom="0.747916666666667" footer="0.511805555555555" header="0.511805555555555" left="0.236111111111111" right="0.236111111111111" top="0.747916666666667"/>
  <pageSetup blackAndWhite="0" copies="1" draft="0" firstPageNumber="0" fitToHeight="0" fitToWidth="1" horizontalDpi="300" orientation="landscape" pageOrder="downThenOver" paperSize="9" scale="100" useFirstPageNumber="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AA7592-F689-4742-BBC1-3DB3807ED4FA}"/>
</file>

<file path=customXml/itemProps2.xml><?xml version="1.0" encoding="utf-8"?>
<ds:datastoreItem xmlns:ds="http://schemas.openxmlformats.org/officeDocument/2006/customXml" ds:itemID="{09641163-3198-455F-BA16-9BCB92AAB71A}"/>
</file>

<file path=customXml/itemProps3.xml><?xml version="1.0" encoding="utf-8"?>
<ds:datastoreItem xmlns:ds="http://schemas.openxmlformats.org/officeDocument/2006/customXml" ds:itemID="{281A946F-207C-4608-8F6D-AF404C9D3A4A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Milos Liska</cp:lastModifiedBy>
  <cp:revision>1</cp:revision>
  <cp:lastPrinted>2018-02-20T09:54:12Z</cp:lastPrinted>
  <dcterms:created xsi:type="dcterms:W3CDTF">2013-07-18T13:10:46Z</dcterms:created>
  <dcterms:modified xsi:type="dcterms:W3CDTF">2018-04-11T19:26:00Z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