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8800" windowHeight="11700" activeTab="0"/>
  </bookViews>
  <sheets>
    <sheet name="Souhrn" sheetId="6" r:id="rId1"/>
  </sheets>
  <definedNames>
    <definedName name="_xlnm.Print_Area" localSheetId="0">'Souhrn'!$B$1:$I$53</definedName>
  </definedNames>
  <calcPr calcId="162913"/>
</workbook>
</file>

<file path=xl/sharedStrings.xml><?xml version="1.0" encoding="utf-8"?>
<sst xmlns="http://schemas.openxmlformats.org/spreadsheetml/2006/main" count="127" uniqueCount="99">
  <si>
    <t>Typ povrchu</t>
  </si>
  <si>
    <t>Standard úklidu</t>
  </si>
  <si>
    <t>PVC</t>
  </si>
  <si>
    <t>keramická dlažba</t>
  </si>
  <si>
    <t>betonová mazanina</t>
  </si>
  <si>
    <t>CELKEM</t>
  </si>
  <si>
    <t>S1K</t>
  </si>
  <si>
    <t>S2K</t>
  </si>
  <si>
    <t>S3P</t>
  </si>
  <si>
    <t>S4P</t>
  </si>
  <si>
    <t>S6A</t>
  </si>
  <si>
    <t>S7K</t>
  </si>
  <si>
    <t>S8E</t>
  </si>
  <si>
    <t>S8B</t>
  </si>
  <si>
    <t>ks</t>
  </si>
  <si>
    <t>Měrná jednotka</t>
  </si>
  <si>
    <t>V</t>
  </si>
  <si>
    <t>litr</t>
  </si>
  <si>
    <r>
      <t>Celková plocha pravidelný denní úklid [m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]</t>
    </r>
  </si>
  <si>
    <r>
      <t>Celková plocha nepravidelný denní úklid [m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]</t>
    </r>
  </si>
  <si>
    <t>Popis</t>
  </si>
  <si>
    <t>Navýšení jednotkové ceny za nepravidelný úklid v %</t>
  </si>
  <si>
    <t>mimořádný úklid</t>
  </si>
  <si>
    <t>sáčky do odpadkového koše, 30 - 35 l, HDPE, 8 -10 mic</t>
  </si>
  <si>
    <t>sáčky do odpadkového koše v roli, nezatahovací, objem 30-35 l, rozměr (š x v): 50x60 cm, materiál: HDPE folie (mikroten), síla materiálu: 8-10 mic, barva černá, 50 ks v trhací roličce</t>
  </si>
  <si>
    <t>sáčky do odpadkového koše, 60 - 70 l, HDPE, 10 -15 mic</t>
  </si>
  <si>
    <t>sáčky do odpadkového koše v roli, nezatahovací, objem 60-70 l, rozměr (š x v): 60-65 x 74-80 cm, materiál: HDPE folie (mikroten), síla materiálu: 10-15 mic, barva transparentní, 50 ks v trhací roličce</t>
  </si>
  <si>
    <t>role (50 ks)</t>
  </si>
  <si>
    <t>hygienické sáčky na dámské WC, materiál: HDPE folie (mikroten), výměna balení do zásobníku, v papírové krabičce s výřezem na čelní straně, krabička obsahuje 25 ks sáčků</t>
  </si>
  <si>
    <t>krabička (25 ks)</t>
  </si>
  <si>
    <t>tekuté mýdlo obsahující substance na bázi kolagenu, příznivě působící na pokožku</t>
  </si>
  <si>
    <t>ks (5 l)</t>
  </si>
  <si>
    <t>houbičky na nádobí s abrazivní vrstvou</t>
  </si>
  <si>
    <t>houbičky na mytí nádobí, s abrazivní vrstvou, rozměr cca. 8 x 5 x 2,5 cm</t>
  </si>
  <si>
    <t>balení (10 ks)</t>
  </si>
  <si>
    <t>čistící prostředek na mytí nádobí</t>
  </si>
  <si>
    <t>tekutý čistící pěnivý prostředek na ruční mytí nádobí s velmi vysokou odmašťující schopností; složení: 5-15% aniontové povrchově aktivní látky, méně než 5% neiontové povrchové aktivní látky, vonné složky, bez obsahu octa</t>
  </si>
  <si>
    <t>síto do pisoárů vonné</t>
  </si>
  <si>
    <t>síto do pisoáru, vonné, barva oranžová</t>
  </si>
  <si>
    <t>toaletní papír, materiál: 100% celulóza, počet vrstev: 2-vrstvý, průměr role: 22,5-23,5 cm, šířka role: 9,5 cm, průměr dutinky: 6 cm</t>
  </si>
  <si>
    <t>toaletní papír, materiál: 100% celulóza, počet vrstev: 2-vrstvý, průměr role: 27,5-28,5 cm, šířka role: 9,5 cm,průměr dutinky: 6 cm</t>
  </si>
  <si>
    <t>karton (6 rolí)</t>
  </si>
  <si>
    <t>papírové ručníky, skládaný, Z/Z, 2-vrstvé, bílé</t>
  </si>
  <si>
    <t>papírové ručníky, skládané, Z/Z, materiál: 100% celulóza, barva: bílá, počet vrstev: 2-vrstvé, rozměr ručníku: 25 x 23 cm, balení obsahuje 200 ks</t>
  </si>
  <si>
    <t>balení (200 ks)</t>
  </si>
  <si>
    <t>hodiny</t>
  </si>
  <si>
    <t>Předpoklad spotřeby za rok</t>
  </si>
  <si>
    <t>CELKOVÁ NABÍDKOVÁ CENA BEZ DPH</t>
  </si>
  <si>
    <r>
      <t>m</t>
    </r>
    <r>
      <rPr>
        <vertAlign val="superscript"/>
        <sz val="11"/>
        <rFont val="Calibri"/>
        <family val="2"/>
        <scheme val="minor"/>
      </rPr>
      <t>2</t>
    </r>
  </si>
  <si>
    <t>mýdlo tekuté na ruce obsahující substance na bázi kolagenu</t>
  </si>
  <si>
    <t>hygienické sáčky, HDPE, do zásobníku</t>
  </si>
  <si>
    <t>Předpokládaný roční objem prací</t>
  </si>
  <si>
    <r>
      <t>Celkem za pravidelný denní úklid</t>
    </r>
    <r>
      <rPr>
        <b/>
        <sz val="8"/>
        <color rgb="FFFF0000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(zaokrouhleno          na haléře)</t>
    </r>
  </si>
  <si>
    <r>
      <rPr>
        <b/>
        <sz val="10"/>
        <rFont val="Calibri"/>
        <family val="2"/>
        <scheme val="minor"/>
      </rPr>
      <t>Cena předpoklá- daného množství za rok</t>
    </r>
    <r>
      <rPr>
        <b/>
        <sz val="11"/>
        <rFont val="Calibri"/>
        <family val="2"/>
        <scheme val="minor"/>
      </rPr>
      <t xml:space="preserve">                                </t>
    </r>
    <r>
      <rPr>
        <b/>
        <sz val="8"/>
        <color theme="3" tint="0.39998000860214233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scheme val="minor"/>
      </rPr>
      <t>(zaokrouhleno na haléře)</t>
    </r>
  </si>
  <si>
    <r>
      <t xml:space="preserve">Celkem za nepravidelný denní úklid  </t>
    </r>
    <r>
      <rPr>
        <b/>
        <sz val="8"/>
        <color theme="3" tint="0.39998000860214233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(zaokrouhleno na haléře)</t>
    </r>
  </si>
  <si>
    <r>
      <rPr>
        <b/>
        <sz val="10"/>
        <rFont val="Calibri"/>
        <family val="2"/>
        <scheme val="minor"/>
      </rPr>
      <t>Celková cena úklidu pro uvedené celkové plochy</t>
    </r>
    <r>
      <rPr>
        <b/>
        <sz val="11"/>
        <rFont val="Calibri"/>
        <family val="2"/>
        <scheme val="minor"/>
      </rPr>
      <t xml:space="preserve">   </t>
    </r>
    <r>
      <rPr>
        <b/>
        <sz val="9"/>
        <color rgb="FFFF0000"/>
        <rFont val="Calibri"/>
        <family val="2"/>
        <scheme val="minor"/>
      </rPr>
      <t>(zaokrouhleno na haléře)</t>
    </r>
  </si>
  <si>
    <t>čištění koberců mokrou metodou</t>
  </si>
  <si>
    <r>
      <t>Cena za měrnou jednotku</t>
    </r>
    <r>
      <rPr>
        <b/>
        <sz val="8"/>
        <color rgb="FFFF0000"/>
        <rFont val="Calibri"/>
        <family val="2"/>
        <scheme val="minor"/>
      </rPr>
      <t xml:space="preserve">                          (na dvě desetinná místa)</t>
    </r>
  </si>
  <si>
    <r>
      <t>Jednotková cena úklidu za hod / 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/ ks                </t>
    </r>
    <r>
      <rPr>
        <b/>
        <sz val="9"/>
        <color rgb="FFFF0000"/>
        <rFont val="Calibri"/>
        <family val="2"/>
        <scheme val="minor"/>
      </rPr>
      <t>(na dvě desetinná místa)</t>
    </r>
  </si>
  <si>
    <r>
      <t>Jednotková cena pravidelný denní úklid         v Kč bez DPH / m</t>
    </r>
    <r>
      <rPr>
        <b/>
        <vertAlign val="superscript"/>
        <sz val="11"/>
        <rFont val="Calibri"/>
        <family val="2"/>
        <scheme val="minor"/>
      </rPr>
      <t xml:space="preserve">2                                                                           </t>
    </r>
    <r>
      <rPr>
        <b/>
        <sz val="9"/>
        <color rgb="FFFF0000"/>
        <rFont val="Calibri"/>
        <family val="2"/>
        <scheme val="minor"/>
      </rPr>
      <t>(na dvě desetinná místa)</t>
    </r>
  </si>
  <si>
    <t>koberec Flotex</t>
  </si>
  <si>
    <t>parkety</t>
  </si>
  <si>
    <t>gumový povrch</t>
  </si>
  <si>
    <t>terazzo</t>
  </si>
  <si>
    <t>epoxidová stěrka</t>
  </si>
  <si>
    <t>mýdlo pěnové 800 ml</t>
  </si>
  <si>
    <t>karton (6 ks)</t>
  </si>
  <si>
    <t>pěnové mýdlo v uzavřené patroně, typ EnMOTION, patrona obsahuje pěnový regenerátor</t>
  </si>
  <si>
    <t>toaletní papír 2-vrstvý,  Ø 19 cm, šíře 9,5 cm, 100 % celulóza</t>
  </si>
  <si>
    <t>toaletní papír 2-vrstvý,  Ø 23 cm, šíře 9,5 cm, 100 % celulóza</t>
  </si>
  <si>
    <t>toaletní papír 2-vrstvý,  Ø 27 cm, šíře 9,5 cm, 100 % celulóza</t>
  </si>
  <si>
    <t>toaletní papír, materiál: 100% celulóza, počet vrstev: 2-vrstvý, průměr role: 18,5-19 cm, šířka role: 9,5 cm, průměr dutinky: 6 cm</t>
  </si>
  <si>
    <t>m2</t>
  </si>
  <si>
    <t xml:space="preserve">S1 </t>
  </si>
  <si>
    <t>PVC/marmoleum</t>
  </si>
  <si>
    <t>koberec/koberec Flotex</t>
  </si>
  <si>
    <t xml:space="preserve">S2 </t>
  </si>
  <si>
    <t>S2</t>
  </si>
  <si>
    <t>S3</t>
  </si>
  <si>
    <t xml:space="preserve">S3 </t>
  </si>
  <si>
    <t xml:space="preserve">S4 </t>
  </si>
  <si>
    <t>S5</t>
  </si>
  <si>
    <t>S6</t>
  </si>
  <si>
    <t>S7</t>
  </si>
  <si>
    <r>
      <rPr>
        <sz val="11"/>
        <rFont val="Calibri"/>
        <family val="2"/>
        <scheme val="minor"/>
      </rPr>
      <t>m</t>
    </r>
    <r>
      <rPr>
        <vertAlign val="superscript"/>
        <sz val="11"/>
        <rFont val="Calibri"/>
        <family val="2"/>
        <scheme val="minor"/>
      </rPr>
      <t>2</t>
    </r>
  </si>
  <si>
    <t>jednostranné mytí prosklených částí budov</t>
  </si>
  <si>
    <t>odborné mytí vnějších hliníkových žaluzií za použití horolezecké techniky</t>
  </si>
  <si>
    <t>čištění čalouněného nábytku mohrou metodou</t>
  </si>
  <si>
    <r>
      <rPr>
        <b/>
        <sz val="11"/>
        <rFont val="Calibri"/>
        <family val="2"/>
        <scheme val="minor"/>
      </rPr>
      <t xml:space="preserve">oboustranné </t>
    </r>
    <r>
      <rPr>
        <sz val="11"/>
        <rFont val="Calibri"/>
        <family val="2"/>
        <scheme val="minor"/>
      </rPr>
      <t>mytí oken (včetně okenních rámů, vnějších a vnitřních parapetů), prosklených dveří, prosklených automatických dveří vč. jejich pevných částí, prosklených příček, prosklených částí opláštění výtahů a kabin výtahů, spojovacího krčku mezi budovami  Poříčí 31 a Poříčí 31a a jiných prosklených částí budov včetně jejich konstrukcí (uvedené 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ve sloupci G odpovídají jedné straně plochy výplně skla a rámů)</t>
    </r>
  </si>
  <si>
    <t>jednostranné výškové mytí oken (včetně okenních rámů, vnějších a vnitřních parapetů), prosklený dveří, prosklených částí fasád, prosklených částí opláštění výtahů a kabin výtahů, prosklených příček, spojovacího krčku mezi budovami a jiných prosklených částí budov včetně jejich konstrukcí s použitím horolezecké techniky (nebo plošiny)</t>
  </si>
  <si>
    <t>pytel na odpad v roli, nezatahovací, objem: 120 l, rozměr (3 x v): 900 x 110 cm, materiál: LDPE folie (igelit), síla materiálu: 70 mic., barva: černá, 10 ks v trhací roličce</t>
  </si>
  <si>
    <t>pytle do odpadkových košů, 140 l, LDPE, 70 mic, černé</t>
  </si>
  <si>
    <t>role (12 ks)</t>
  </si>
  <si>
    <t>Další služby</t>
  </si>
  <si>
    <t>CELKEM DALŠÍ SLUŽBY V PŘEDPOKLÁDANÉM ROČNÍM OBJEMU</t>
  </si>
  <si>
    <t xml:space="preserve">Dodávky hygienického materiálu za rok </t>
  </si>
  <si>
    <t>DODÁVKY HYGIENICKÉHO MATERIÁLU V PŘEDPOKLÁDANÉM MNOŽSTVÍ ZA ROK CELKEM</t>
  </si>
  <si>
    <t>CELKEM PŘEDPOKLÁDANÝ ROČNÍ PRAVIDELNÝ ÚKLID VČETNĚ DENNÍHO SERVISU A OMEZENÍ ÚKLIDU VE STANDARDU S2 V DOBĚ PRÁZDNIN</t>
  </si>
  <si>
    <t>CELKEM PŘEDPOKLÁDANÝ ROČNÍ NEPRAVIDELNÝ ÚKLID (1 den v měsíci)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</si>
</sst>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.00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8"/>
      <color theme="3" tint="0.39998000860214233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Font="1" applyProtection="1">
      <protection hidden="1"/>
    </xf>
    <xf numFmtId="164" fontId="0" fillId="0" borderId="0" xfId="0" applyNumberFormat="1" applyFont="1" applyProtection="1"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4" fontId="9" fillId="0" borderId="1" xfId="0" applyNumberFormat="1" applyFont="1" applyBorder="1" applyAlignment="1" applyProtection="1">
      <alignment vertical="center"/>
      <protection hidden="1"/>
    </xf>
    <xf numFmtId="4" fontId="9" fillId="0" borderId="2" xfId="0" applyNumberFormat="1" applyFont="1" applyBorder="1" applyAlignment="1" applyProtection="1">
      <alignment horizontal="center" vertical="center"/>
      <protection hidden="1"/>
    </xf>
    <xf numFmtId="4" fontId="7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vertical="center"/>
      <protection hidden="1"/>
    </xf>
    <xf numFmtId="0" fontId="9" fillId="2" borderId="3" xfId="0" applyFont="1" applyFill="1" applyBorder="1" applyAlignment="1" applyProtection="1">
      <alignment horizontal="center" vertical="center"/>
      <protection hidden="1"/>
    </xf>
    <xf numFmtId="4" fontId="7" fillId="2" borderId="3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4" fontId="4" fillId="3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4" fontId="9" fillId="0" borderId="6" xfId="0" applyNumberFormat="1" applyFont="1" applyBorder="1" applyAlignment="1" applyProtection="1">
      <alignment horizontal="center" vertical="center"/>
      <protection hidden="1"/>
    </xf>
    <xf numFmtId="164" fontId="9" fillId="4" borderId="7" xfId="0" applyNumberFormat="1" applyFont="1" applyFill="1" applyBorder="1" applyAlignment="1" applyProtection="1">
      <alignment vertical="center"/>
      <protection hidden="1" locked="0"/>
    </xf>
    <xf numFmtId="164" fontId="9" fillId="4" borderId="8" xfId="0" applyNumberFormat="1" applyFont="1" applyFill="1" applyBorder="1" applyAlignment="1" applyProtection="1">
      <alignment vertical="center"/>
      <protection hidden="1" locked="0"/>
    </xf>
    <xf numFmtId="4" fontId="9" fillId="0" borderId="9" xfId="0" applyNumberFormat="1" applyFont="1" applyBorder="1" applyAlignment="1" applyProtection="1">
      <alignment horizontal="center" vertical="center"/>
      <protection hidden="1"/>
    </xf>
    <xf numFmtId="164" fontId="9" fillId="4" borderId="10" xfId="0" applyNumberFormat="1" applyFont="1" applyFill="1" applyBorder="1" applyAlignment="1" applyProtection="1">
      <alignment vertical="center"/>
      <protection hidden="1" locked="0"/>
    </xf>
    <xf numFmtId="0" fontId="5" fillId="5" borderId="5" xfId="0" applyFont="1" applyFill="1" applyBorder="1" applyAlignment="1" applyProtection="1">
      <alignment vertical="center"/>
      <protection hidden="1"/>
    </xf>
    <xf numFmtId="0" fontId="5" fillId="5" borderId="11" xfId="0" applyFont="1" applyFill="1" applyBorder="1" applyAlignment="1" applyProtection="1">
      <alignment vertical="center"/>
      <protection hidden="1"/>
    </xf>
    <xf numFmtId="4" fontId="7" fillId="2" borderId="3" xfId="0" applyNumberFormat="1" applyFont="1" applyFill="1" applyBorder="1" applyAlignment="1" applyProtection="1">
      <alignment vertical="center"/>
      <protection/>
    </xf>
    <xf numFmtId="164" fontId="9" fillId="2" borderId="6" xfId="0" applyNumberFormat="1" applyFont="1" applyFill="1" applyBorder="1" applyAlignment="1" applyProtection="1">
      <alignment horizontal="right" vertical="center"/>
      <protection/>
    </xf>
    <xf numFmtId="164" fontId="9" fillId="2" borderId="2" xfId="0" applyNumberFormat="1" applyFont="1" applyFill="1" applyBorder="1" applyAlignment="1" applyProtection="1">
      <alignment horizontal="right" vertical="center"/>
      <protection/>
    </xf>
    <xf numFmtId="44" fontId="5" fillId="5" borderId="3" xfId="20" applyFont="1" applyFill="1" applyBorder="1" applyAlignment="1" applyProtection="1">
      <alignment vertical="center"/>
      <protection/>
    </xf>
    <xf numFmtId="164" fontId="9" fillId="2" borderId="6" xfId="0" applyNumberFormat="1" applyFont="1" applyFill="1" applyBorder="1" applyAlignment="1" applyProtection="1">
      <alignment vertical="center"/>
      <protection/>
    </xf>
    <xf numFmtId="164" fontId="9" fillId="2" borderId="2" xfId="0" applyNumberFormat="1" applyFont="1" applyFill="1" applyBorder="1" applyAlignment="1" applyProtection="1">
      <alignment vertical="center"/>
      <protection/>
    </xf>
    <xf numFmtId="164" fontId="9" fillId="2" borderId="1" xfId="0" applyNumberFormat="1" applyFont="1" applyFill="1" applyBorder="1" applyAlignment="1" applyProtection="1">
      <alignment vertical="center"/>
      <protection/>
    </xf>
    <xf numFmtId="44" fontId="3" fillId="4" borderId="6" xfId="20" applyFont="1" applyFill="1" applyBorder="1" applyAlignment="1" applyProtection="1">
      <alignment horizontal="right" vertical="center"/>
      <protection hidden="1" locked="0"/>
    </xf>
    <xf numFmtId="44" fontId="3" fillId="4" borderId="2" xfId="20" applyFont="1" applyFill="1" applyBorder="1" applyAlignment="1" applyProtection="1">
      <alignment horizontal="right" vertical="center"/>
      <protection hidden="1" locked="0"/>
    </xf>
    <xf numFmtId="164" fontId="9" fillId="2" borderId="12" xfId="0" applyNumberFormat="1" applyFont="1" applyFill="1" applyBorder="1" applyAlignment="1" applyProtection="1">
      <alignment vertical="center"/>
      <protection/>
    </xf>
    <xf numFmtId="44" fontId="7" fillId="2" borderId="3" xfId="20" applyFont="1" applyFill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horizontal="center" vertical="center"/>
      <protection hidden="1"/>
    </xf>
    <xf numFmtId="4" fontId="9" fillId="0" borderId="12" xfId="0" applyNumberFormat="1" applyFont="1" applyBorder="1" applyAlignment="1" applyProtection="1">
      <alignment vertical="center"/>
      <protection hidden="1"/>
    </xf>
    <xf numFmtId="44" fontId="9" fillId="4" borderId="12" xfId="2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4" fontId="9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 wrapText="1"/>
      <protection hidden="1"/>
    </xf>
    <xf numFmtId="4" fontId="9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3" fontId="0" fillId="0" borderId="6" xfId="0" applyNumberFormat="1" applyFont="1" applyBorder="1" applyAlignment="1" applyProtection="1">
      <alignment horizontal="center" vertical="center"/>
      <protection hidden="1"/>
    </xf>
    <xf numFmtId="4" fontId="0" fillId="0" borderId="2" xfId="0" applyNumberFormat="1" applyFont="1" applyBorder="1" applyAlignment="1" applyProtection="1">
      <alignment horizontal="center" vertical="center"/>
      <protection hidden="1"/>
    </xf>
    <xf numFmtId="3" fontId="0" fillId="0" borderId="2" xfId="0" applyNumberFormat="1" applyFont="1" applyBorder="1" applyAlignment="1" applyProtection="1">
      <alignment horizontal="center" vertical="center"/>
      <protection hidden="1"/>
    </xf>
    <xf numFmtId="44" fontId="3" fillId="4" borderId="9" xfId="20" applyFont="1" applyFill="1" applyBorder="1" applyAlignment="1" applyProtection="1">
      <alignment horizontal="right" vertical="center"/>
      <protection hidden="1" locked="0"/>
    </xf>
    <xf numFmtId="164" fontId="9" fillId="2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 applyProtection="1">
      <alignment vertical="center" wrapText="1"/>
      <protection hidden="1"/>
    </xf>
    <xf numFmtId="0" fontId="9" fillId="0" borderId="13" xfId="0" applyFont="1" applyBorder="1" applyAlignment="1" applyProtection="1">
      <alignment vertical="center"/>
      <protection hidden="1"/>
    </xf>
    <xf numFmtId="0" fontId="9" fillId="0" borderId="12" xfId="0" applyFont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9" fillId="0" borderId="2" xfId="0" applyFont="1" applyBorder="1" applyAlignment="1" applyProtection="1">
      <alignment vertical="center"/>
      <protection hidden="1"/>
    </xf>
    <xf numFmtId="4" fontId="9" fillId="0" borderId="13" xfId="0" applyNumberFormat="1" applyFont="1" applyBorder="1" applyAlignment="1" applyProtection="1">
      <alignment horizontal="center" vertical="center"/>
      <protection hidden="1"/>
    </xf>
    <xf numFmtId="4" fontId="9" fillId="0" borderId="13" xfId="0" applyNumberFormat="1" applyFont="1" applyBorder="1" applyAlignment="1" applyProtection="1">
      <alignment vertical="center"/>
      <protection hidden="1"/>
    </xf>
    <xf numFmtId="4" fontId="9" fillId="0" borderId="2" xfId="0" applyNumberFormat="1" applyFont="1" applyBorder="1" applyAlignment="1" applyProtection="1">
      <alignment vertical="center"/>
      <protection hidden="1"/>
    </xf>
    <xf numFmtId="44" fontId="9" fillId="4" borderId="13" xfId="20" applyFont="1" applyFill="1" applyBorder="1" applyAlignment="1" applyProtection="1">
      <alignment horizontal="center" vertical="center"/>
      <protection hidden="1" locked="0"/>
    </xf>
    <xf numFmtId="44" fontId="9" fillId="4" borderId="1" xfId="20" applyFont="1" applyFill="1" applyBorder="1" applyAlignment="1" applyProtection="1">
      <alignment horizontal="center" vertical="center"/>
      <protection hidden="1" locked="0"/>
    </xf>
    <xf numFmtId="44" fontId="9" fillId="4" borderId="2" xfId="20" applyFont="1" applyFill="1" applyBorder="1" applyAlignment="1" applyProtection="1">
      <alignment horizontal="center" vertical="center"/>
      <protection hidden="1" locked="0"/>
    </xf>
    <xf numFmtId="164" fontId="9" fillId="2" borderId="13" xfId="0" applyNumberFormat="1" applyFont="1" applyFill="1" applyBorder="1" applyAlignment="1" applyProtection="1">
      <alignment vertical="center"/>
      <protection/>
    </xf>
    <xf numFmtId="10" fontId="9" fillId="4" borderId="13" xfId="0" applyNumberFormat="1" applyFont="1" applyFill="1" applyBorder="1" applyAlignment="1" applyProtection="1">
      <alignment horizontal="center" vertical="center"/>
      <protection hidden="1" locked="0"/>
    </xf>
    <xf numFmtId="10" fontId="9" fillId="4" borderId="12" xfId="0" applyNumberFormat="1" applyFont="1" applyFill="1" applyBorder="1" applyAlignment="1" applyProtection="1">
      <alignment horizontal="center" vertical="center"/>
      <protection hidden="1" locked="0"/>
    </xf>
    <xf numFmtId="10" fontId="9" fillId="4" borderId="1" xfId="0" applyNumberFormat="1" applyFont="1" applyFill="1" applyBorder="1" applyAlignment="1" applyProtection="1">
      <alignment horizontal="center" vertical="center"/>
      <protection hidden="1" locked="0"/>
    </xf>
    <xf numFmtId="10" fontId="9" fillId="4" borderId="2" xfId="0" applyNumberFormat="1" applyFont="1" applyFill="1" applyBorder="1" applyAlignment="1" applyProtection="1">
      <alignment horizontal="center" vertical="center"/>
      <protection hidden="1" locked="0"/>
    </xf>
    <xf numFmtId="4" fontId="7" fillId="2" borderId="14" xfId="0" applyNumberFormat="1" applyFont="1" applyFill="1" applyBorder="1" applyAlignment="1" applyProtection="1">
      <alignment vertical="center"/>
      <protection/>
    </xf>
    <xf numFmtId="0" fontId="7" fillId="2" borderId="3" xfId="0" applyFont="1" applyFill="1" applyBorder="1" applyAlignment="1" applyProtection="1">
      <alignment vertical="center" wrapText="1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4" fontId="0" fillId="0" borderId="2" xfId="0" applyNumberFormat="1" applyFont="1" applyFill="1" applyBorder="1" applyAlignment="1" applyProtection="1">
      <alignment horizontal="center" vertical="center"/>
      <protection hidden="1"/>
    </xf>
    <xf numFmtId="0" fontId="9" fillId="0" borderId="9" xfId="0" applyFont="1" applyFill="1" applyBorder="1" applyAlignment="1" applyProtection="1">
      <alignment horizontal="center" vertical="center"/>
      <protection hidden="1"/>
    </xf>
    <xf numFmtId="4" fontId="0" fillId="0" borderId="9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>
      <alignment wrapText="1"/>
    </xf>
    <xf numFmtId="3" fontId="7" fillId="6" borderId="6" xfId="0" applyNumberFormat="1" applyFont="1" applyFill="1" applyBorder="1" applyAlignment="1" applyProtection="1">
      <alignment horizontal="center" vertical="center"/>
      <protection hidden="1"/>
    </xf>
    <xf numFmtId="3" fontId="7" fillId="6" borderId="1" xfId="0" applyNumberFormat="1" applyFont="1" applyFill="1" applyBorder="1" applyAlignment="1" applyProtection="1">
      <alignment horizontal="center" vertical="center"/>
      <protection hidden="1"/>
    </xf>
    <xf numFmtId="3" fontId="7" fillId="6" borderId="2" xfId="0" applyNumberFormat="1" applyFont="1" applyFill="1" applyBorder="1" applyAlignment="1" applyProtection="1">
      <alignment horizontal="center" vertical="center"/>
      <protection hidden="1"/>
    </xf>
    <xf numFmtId="3" fontId="7" fillId="6" borderId="9" xfId="0" applyNumberFormat="1" applyFont="1" applyFill="1" applyBorder="1" applyAlignment="1" applyProtection="1">
      <alignment horizontal="center" vertical="center"/>
      <protection hidden="1"/>
    </xf>
    <xf numFmtId="164" fontId="9" fillId="4" borderId="15" xfId="0" applyNumberFormat="1" applyFont="1" applyFill="1" applyBorder="1" applyAlignment="1" applyProtection="1">
      <alignment vertical="center"/>
      <protection hidden="1" locked="0"/>
    </xf>
    <xf numFmtId="0" fontId="9" fillId="0" borderId="8" xfId="0" applyFont="1" applyBorder="1" applyAlignment="1" applyProtection="1">
      <alignment horizontal="left" vertical="center"/>
      <protection hidden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9" fillId="0" borderId="8" xfId="0" applyFont="1" applyBorder="1" applyAlignment="1" applyProtection="1">
      <alignment horizontal="left" vertical="center" wrapText="1"/>
      <protection hidden="1"/>
    </xf>
    <xf numFmtId="0" fontId="9" fillId="0" borderId="17" xfId="0" applyFont="1" applyBorder="1" applyAlignment="1" applyProtection="1">
      <alignment horizontal="left" vertical="center" wrapText="1"/>
      <protection hidden="1"/>
    </xf>
    <xf numFmtId="0" fontId="10" fillId="0" borderId="8" xfId="0" applyFont="1" applyBorder="1" applyAlignment="1" applyProtection="1">
      <alignment horizontal="left" vertical="center" wrapText="1"/>
      <protection hidden="1"/>
    </xf>
    <xf numFmtId="0" fontId="10" fillId="0" borderId="17" xfId="0" applyFont="1" applyBorder="1" applyAlignment="1" applyProtection="1">
      <alignment horizontal="left" vertical="center" wrapText="1"/>
      <protection hidden="1"/>
    </xf>
    <xf numFmtId="0" fontId="10" fillId="0" borderId="7" xfId="0" applyFont="1" applyBorder="1" applyAlignment="1" applyProtection="1">
      <alignment horizontal="left" vertical="center" wrapText="1"/>
      <protection hidden="1"/>
    </xf>
    <xf numFmtId="0" fontId="10" fillId="0" borderId="18" xfId="0" applyFont="1" applyBorder="1" applyAlignment="1" applyProtection="1">
      <alignment horizontal="left" vertical="center" wrapText="1"/>
      <protection hidden="1"/>
    </xf>
    <xf numFmtId="0" fontId="7" fillId="2" borderId="5" xfId="0" applyFont="1" applyFill="1" applyBorder="1" applyAlignment="1" applyProtection="1">
      <alignment horizontal="left" vertical="center" wrapText="1"/>
      <protection hidden="1"/>
    </xf>
    <xf numFmtId="0" fontId="7" fillId="2" borderId="14" xfId="0" applyFont="1" applyFill="1" applyBorder="1" applyAlignment="1" applyProtection="1">
      <alignment horizontal="left" vertical="center" wrapText="1"/>
      <protection hidden="1"/>
    </xf>
    <xf numFmtId="0" fontId="9" fillId="0" borderId="7" xfId="0" applyFont="1" applyBorder="1" applyAlignment="1" applyProtection="1">
      <alignment horizontal="left" vertical="center" wrapText="1"/>
      <protection hidden="1"/>
    </xf>
    <xf numFmtId="0" fontId="9" fillId="0" borderId="18" xfId="0" applyFont="1" applyBorder="1" applyAlignment="1" applyProtection="1">
      <alignment horizontal="left"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164" fontId="7" fillId="5" borderId="19" xfId="20" applyNumberFormat="1" applyFont="1" applyFill="1" applyBorder="1" applyAlignment="1" applyProtection="1">
      <alignment horizontal="right" vertical="center"/>
      <protection/>
    </xf>
    <xf numFmtId="44" fontId="7" fillId="5" borderId="20" xfId="20" applyFont="1" applyFill="1" applyBorder="1" applyAlignment="1" applyProtection="1">
      <alignment horizontal="right" vertical="center"/>
      <protection/>
    </xf>
    <xf numFmtId="0" fontId="9" fillId="0" borderId="8" xfId="0" applyFont="1" applyFill="1" applyBorder="1" applyAlignment="1" applyProtection="1">
      <alignment horizontal="left" vertical="center" wrapText="1"/>
      <protection hidden="1"/>
    </xf>
    <xf numFmtId="0" fontId="9" fillId="0" borderId="16" xfId="0" applyFont="1" applyFill="1" applyBorder="1" applyAlignment="1" applyProtection="1">
      <alignment horizontal="left" vertical="center" wrapText="1"/>
      <protection hidden="1"/>
    </xf>
    <xf numFmtId="0" fontId="9" fillId="0" borderId="17" xfId="0" applyFont="1" applyFill="1" applyBorder="1" applyAlignment="1" applyProtection="1">
      <alignment horizontal="left" vertical="center" wrapText="1"/>
      <protection hidden="1"/>
    </xf>
    <xf numFmtId="0" fontId="7" fillId="5" borderId="19" xfId="0" applyFont="1" applyFill="1" applyBorder="1" applyAlignment="1" applyProtection="1">
      <alignment horizontal="left" vertical="center"/>
      <protection hidden="1"/>
    </xf>
    <xf numFmtId="0" fontId="7" fillId="5" borderId="21" xfId="0" applyFont="1" applyFill="1" applyBorder="1" applyAlignment="1" applyProtection="1">
      <alignment horizontal="left" vertical="center"/>
      <protection hidden="1"/>
    </xf>
    <xf numFmtId="0" fontId="7" fillId="5" borderId="20" xfId="0" applyFont="1" applyFill="1" applyBorder="1" applyAlignment="1" applyProtection="1">
      <alignment horizontal="left" vertical="center"/>
      <protection hidden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  <protection hidden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44" fontId="7" fillId="5" borderId="5" xfId="20" applyFont="1" applyFill="1" applyBorder="1" applyAlignment="1" applyProtection="1">
      <alignment horizontal="right" vertical="center"/>
      <protection/>
    </xf>
    <xf numFmtId="44" fontId="7" fillId="5" borderId="14" xfId="20" applyFont="1" applyFill="1" applyBorder="1" applyAlignment="1" applyProtection="1">
      <alignment horizontal="right" vertical="center"/>
      <protection/>
    </xf>
    <xf numFmtId="0" fontId="11" fillId="5" borderId="5" xfId="0" applyFont="1" applyFill="1" applyBorder="1" applyAlignment="1" applyProtection="1">
      <alignment horizontal="left" vertical="center"/>
      <protection hidden="1"/>
    </xf>
    <xf numFmtId="0" fontId="11" fillId="5" borderId="11" xfId="0" applyFont="1" applyFill="1" applyBorder="1" applyAlignment="1" applyProtection="1">
      <alignment horizontal="left" vertical="center"/>
      <protection hidden="1"/>
    </xf>
    <xf numFmtId="0" fontId="11" fillId="5" borderId="14" xfId="0" applyFont="1" applyFill="1" applyBorder="1" applyAlignment="1" applyProtection="1">
      <alignment horizontal="left" vertical="center"/>
      <protection hidden="1"/>
    </xf>
    <xf numFmtId="44" fontId="11" fillId="5" borderId="5" xfId="20" applyFont="1" applyFill="1" applyBorder="1" applyAlignment="1" applyProtection="1">
      <alignment horizontal="right" vertical="center"/>
      <protection/>
    </xf>
    <xf numFmtId="44" fontId="11" fillId="5" borderId="14" xfId="20" applyFont="1" applyFill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left" vertical="center" wrapText="1"/>
      <protection hidden="1"/>
    </xf>
    <xf numFmtId="0" fontId="10" fillId="0" borderId="23" xfId="0" applyFont="1" applyBorder="1" applyAlignment="1" applyProtection="1">
      <alignment horizontal="left" vertical="center" wrapText="1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0" fontId="9" fillId="0" borderId="23" xfId="0" applyFont="1" applyBorder="1" applyAlignment="1" applyProtection="1">
      <alignment horizontal="left" vertical="center" wrapText="1"/>
      <protection hidden="1"/>
    </xf>
    <xf numFmtId="0" fontId="7" fillId="5" borderId="5" xfId="0" applyFont="1" applyFill="1" applyBorder="1" applyAlignment="1" applyProtection="1">
      <alignment horizontal="left" vertical="center"/>
      <protection hidden="1"/>
    </xf>
    <xf numFmtId="0" fontId="7" fillId="5" borderId="11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4" fontId="9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5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>
      <alignment vertical="center" wrapText="1"/>
    </xf>
    <xf numFmtId="165" fontId="5" fillId="0" borderId="0" xfId="0" applyNumberFormat="1" applyFont="1" applyBorder="1" applyAlignment="1" applyProtection="1">
      <alignment vertical="center" wrapText="1"/>
      <protection hidden="1"/>
    </xf>
    <xf numFmtId="0" fontId="7" fillId="2" borderId="11" xfId="0" applyFont="1" applyFill="1" applyBorder="1" applyAlignment="1" applyProtection="1">
      <alignment horizontal="left" vertical="center" wrapText="1"/>
      <protection hidden="1"/>
    </xf>
    <xf numFmtId="0" fontId="9" fillId="0" borderId="24" xfId="0" applyFont="1" applyBorder="1" applyAlignment="1" applyProtection="1">
      <alignment horizontal="left" vertical="center" wrapText="1"/>
      <protection hidden="1"/>
    </xf>
    <xf numFmtId="0" fontId="9" fillId="0" borderId="16" xfId="0" applyFont="1" applyBorder="1" applyAlignment="1" applyProtection="1">
      <alignment horizontal="left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SheetLayoutView="100" workbookViewId="0" topLeftCell="A1">
      <selection activeCell="H53" sqref="H53:I53"/>
    </sheetView>
  </sheetViews>
  <sheetFormatPr defaultColWidth="9.140625" defaultRowHeight="15"/>
  <cols>
    <col min="1" max="1" width="4.57421875" style="22" customWidth="1"/>
    <col min="2" max="2" width="23.57421875" style="1" customWidth="1"/>
    <col min="3" max="3" width="9.8515625" style="1" customWidth="1"/>
    <col min="4" max="4" width="20.7109375" style="1" customWidth="1"/>
    <col min="5" max="5" width="24.57421875" style="1" customWidth="1"/>
    <col min="6" max="8" width="14.7109375" style="1" customWidth="1"/>
    <col min="9" max="9" width="15.8515625" style="1" bestFit="1" customWidth="1"/>
    <col min="10" max="10" width="15.57421875" style="1" customWidth="1"/>
    <col min="11" max="11" width="16.7109375" style="1" customWidth="1"/>
    <col min="12" max="16384" width="9.140625" style="1" customWidth="1"/>
  </cols>
  <sheetData>
    <row r="1" spans="1:11" s="3" customFormat="1" ht="74.1" customHeight="1" thickBot="1">
      <c r="A1" s="19"/>
      <c r="B1" s="77" t="s">
        <v>0</v>
      </c>
      <c r="C1" s="11" t="s">
        <v>1</v>
      </c>
      <c r="D1" s="11" t="s">
        <v>18</v>
      </c>
      <c r="E1" s="11" t="s">
        <v>59</v>
      </c>
      <c r="F1" s="11" t="s">
        <v>52</v>
      </c>
      <c r="G1" s="11" t="s">
        <v>19</v>
      </c>
      <c r="H1" s="11" t="s">
        <v>21</v>
      </c>
      <c r="I1" s="11" t="s">
        <v>54</v>
      </c>
      <c r="K1" s="4"/>
    </row>
    <row r="2" spans="1:11" s="3" customFormat="1" ht="15" customHeight="1">
      <c r="A2" s="20" t="s">
        <v>6</v>
      </c>
      <c r="B2" s="62" t="s">
        <v>74</v>
      </c>
      <c r="C2" s="43" t="s">
        <v>73</v>
      </c>
      <c r="D2" s="44">
        <v>1000.77</v>
      </c>
      <c r="E2" s="45"/>
      <c r="F2" s="41">
        <f aca="true" t="shared" si="0" ref="F2:F21">ROUND(D2*ROUND(E2,2),2)</f>
        <v>0</v>
      </c>
      <c r="G2" s="44">
        <v>0</v>
      </c>
      <c r="H2" s="73">
        <v>0</v>
      </c>
      <c r="I2" s="41">
        <f aca="true" t="shared" si="1" ref="I2:I21">ROUND(G2*ROUND(E2,2)*(1+H2),2)</f>
        <v>0</v>
      </c>
      <c r="J2" s="136"/>
      <c r="K2" s="132"/>
    </row>
    <row r="3" spans="1:11" s="3" customFormat="1" ht="15" customHeight="1">
      <c r="A3" s="20"/>
      <c r="B3" s="62" t="s">
        <v>75</v>
      </c>
      <c r="C3" s="43" t="s">
        <v>73</v>
      </c>
      <c r="D3" s="44">
        <v>892.5</v>
      </c>
      <c r="E3" s="45"/>
      <c r="F3" s="41">
        <f aca="true" t="shared" si="2" ref="F3:F4">ROUND(D3*ROUND(E3,2),2)</f>
        <v>0</v>
      </c>
      <c r="G3" s="44">
        <v>0</v>
      </c>
      <c r="H3" s="73">
        <v>0</v>
      </c>
      <c r="I3" s="41">
        <f t="shared" si="1"/>
        <v>0</v>
      </c>
      <c r="J3" s="135"/>
      <c r="K3" s="133"/>
    </row>
    <row r="4" spans="1:11" s="3" customFormat="1" ht="15" customHeight="1">
      <c r="A4" s="20"/>
      <c r="B4" s="63" t="s">
        <v>61</v>
      </c>
      <c r="C4" s="48" t="s">
        <v>73</v>
      </c>
      <c r="D4" s="5">
        <v>50.5</v>
      </c>
      <c r="E4" s="69"/>
      <c r="F4" s="38">
        <f t="shared" si="2"/>
        <v>0</v>
      </c>
      <c r="G4" s="5">
        <v>0</v>
      </c>
      <c r="H4" s="74">
        <v>0</v>
      </c>
      <c r="I4" s="38">
        <f t="shared" si="1"/>
        <v>0</v>
      </c>
      <c r="J4" s="135"/>
      <c r="K4" s="133"/>
    </row>
    <row r="5" spans="1:11" s="3" customFormat="1" ht="15" customHeight="1">
      <c r="A5" s="20" t="s">
        <v>7</v>
      </c>
      <c r="B5" s="61" t="s">
        <v>74</v>
      </c>
      <c r="C5" s="65" t="s">
        <v>76</v>
      </c>
      <c r="D5" s="66">
        <v>1426.39</v>
      </c>
      <c r="E5" s="68"/>
      <c r="F5" s="71">
        <f t="shared" si="0"/>
        <v>0</v>
      </c>
      <c r="G5" s="66">
        <v>1180.2</v>
      </c>
      <c r="H5" s="72">
        <v>0</v>
      </c>
      <c r="I5" s="71">
        <f t="shared" si="1"/>
        <v>0</v>
      </c>
      <c r="J5" s="134"/>
      <c r="K5" s="132"/>
    </row>
    <row r="6" spans="1:11" s="3" customFormat="1" ht="15" customHeight="1">
      <c r="A6" s="20"/>
      <c r="B6" s="62" t="s">
        <v>75</v>
      </c>
      <c r="C6" s="43" t="s">
        <v>76</v>
      </c>
      <c r="D6" s="44">
        <v>489.28</v>
      </c>
      <c r="E6" s="45"/>
      <c r="F6" s="41">
        <f t="shared" si="0"/>
        <v>0</v>
      </c>
      <c r="G6" s="44">
        <v>201.55</v>
      </c>
      <c r="H6" s="73">
        <v>0</v>
      </c>
      <c r="I6" s="41">
        <f t="shared" si="1"/>
        <v>0</v>
      </c>
      <c r="J6" s="135"/>
      <c r="K6" s="133"/>
    </row>
    <row r="7" spans="1:11" s="3" customFormat="1" ht="15" customHeight="1">
      <c r="A7" s="20"/>
      <c r="B7" s="62" t="s">
        <v>61</v>
      </c>
      <c r="C7" s="43" t="s">
        <v>77</v>
      </c>
      <c r="D7" s="44">
        <v>278.72</v>
      </c>
      <c r="E7" s="45"/>
      <c r="F7" s="41">
        <f t="shared" si="0"/>
        <v>0</v>
      </c>
      <c r="G7" s="44">
        <v>68.02</v>
      </c>
      <c r="H7" s="73">
        <v>0</v>
      </c>
      <c r="I7" s="41">
        <f t="shared" si="1"/>
        <v>0</v>
      </c>
      <c r="J7" s="135"/>
      <c r="K7" s="133"/>
    </row>
    <row r="8" spans="1:11" s="3" customFormat="1" ht="15" customHeight="1">
      <c r="A8" s="20"/>
      <c r="B8" s="62" t="s">
        <v>62</v>
      </c>
      <c r="C8" s="43" t="s">
        <v>76</v>
      </c>
      <c r="D8" s="44">
        <v>66.75</v>
      </c>
      <c r="E8" s="45"/>
      <c r="F8" s="41">
        <f t="shared" si="0"/>
        <v>0</v>
      </c>
      <c r="G8" s="44">
        <v>0</v>
      </c>
      <c r="H8" s="73">
        <v>0</v>
      </c>
      <c r="I8" s="41">
        <f t="shared" si="1"/>
        <v>0</v>
      </c>
      <c r="J8" s="135"/>
      <c r="K8" s="133"/>
    </row>
    <row r="9" spans="1:11" s="3" customFormat="1" ht="15" customHeight="1">
      <c r="A9" s="20"/>
      <c r="B9" s="63" t="s">
        <v>3</v>
      </c>
      <c r="C9" s="48" t="s">
        <v>76</v>
      </c>
      <c r="D9" s="5">
        <v>165.39</v>
      </c>
      <c r="E9" s="69"/>
      <c r="F9" s="38">
        <f t="shared" si="0"/>
        <v>0</v>
      </c>
      <c r="G9" s="5">
        <v>20</v>
      </c>
      <c r="H9" s="74">
        <v>0</v>
      </c>
      <c r="I9" s="38">
        <f t="shared" si="1"/>
        <v>0</v>
      </c>
      <c r="J9" s="135"/>
      <c r="K9" s="133"/>
    </row>
    <row r="10" spans="1:11" s="3" customFormat="1" ht="15" customHeight="1">
      <c r="A10" s="20"/>
      <c r="B10" s="61" t="s">
        <v>2</v>
      </c>
      <c r="C10" s="65" t="s">
        <v>78</v>
      </c>
      <c r="D10" s="66">
        <v>31.15</v>
      </c>
      <c r="E10" s="68"/>
      <c r="F10" s="71">
        <f t="shared" si="0"/>
        <v>0</v>
      </c>
      <c r="G10" s="66">
        <v>0</v>
      </c>
      <c r="H10" s="72">
        <v>0</v>
      </c>
      <c r="I10" s="71">
        <f t="shared" si="1"/>
        <v>0</v>
      </c>
      <c r="J10" s="134"/>
      <c r="K10" s="132"/>
    </row>
    <row r="11" spans="1:11" s="3" customFormat="1" ht="15" customHeight="1">
      <c r="A11" s="20"/>
      <c r="B11" s="62" t="s">
        <v>3</v>
      </c>
      <c r="C11" s="43" t="s">
        <v>78</v>
      </c>
      <c r="D11" s="44">
        <v>390.02</v>
      </c>
      <c r="E11" s="45"/>
      <c r="F11" s="41">
        <f t="shared" si="0"/>
        <v>0</v>
      </c>
      <c r="G11" s="44">
        <v>160</v>
      </c>
      <c r="H11" s="73">
        <v>0</v>
      </c>
      <c r="I11" s="41">
        <f t="shared" si="1"/>
        <v>0</v>
      </c>
      <c r="J11" s="135"/>
      <c r="K11" s="133"/>
    </row>
    <row r="12" spans="1:11" s="3" customFormat="1" ht="15" customHeight="1">
      <c r="A12" s="20" t="s">
        <v>8</v>
      </c>
      <c r="B12" s="63" t="s">
        <v>63</v>
      </c>
      <c r="C12" s="48" t="s">
        <v>79</v>
      </c>
      <c r="D12" s="5">
        <v>6</v>
      </c>
      <c r="E12" s="69"/>
      <c r="F12" s="38">
        <f t="shared" si="0"/>
        <v>0</v>
      </c>
      <c r="G12" s="5">
        <v>0</v>
      </c>
      <c r="H12" s="74">
        <v>0</v>
      </c>
      <c r="I12" s="38">
        <f t="shared" si="1"/>
        <v>0</v>
      </c>
      <c r="J12" s="135"/>
      <c r="K12" s="133"/>
    </row>
    <row r="13" spans="1:11" s="3" customFormat="1" ht="15" customHeight="1">
      <c r="A13" s="20" t="s">
        <v>9</v>
      </c>
      <c r="B13" s="64" t="s">
        <v>74</v>
      </c>
      <c r="C13" s="6" t="s">
        <v>80</v>
      </c>
      <c r="D13" s="67">
        <v>34.28</v>
      </c>
      <c r="E13" s="70"/>
      <c r="F13" s="37">
        <f t="shared" si="0"/>
        <v>0</v>
      </c>
      <c r="G13" s="67">
        <v>0</v>
      </c>
      <c r="H13" s="75">
        <v>0</v>
      </c>
      <c r="I13" s="37">
        <f t="shared" si="1"/>
        <v>0</v>
      </c>
      <c r="J13" s="59"/>
      <c r="K13" s="51"/>
    </row>
    <row r="14" spans="1:11" s="3" customFormat="1" ht="15" customHeight="1">
      <c r="A14" s="20" t="s">
        <v>10</v>
      </c>
      <c r="B14" s="61" t="s">
        <v>74</v>
      </c>
      <c r="C14" s="65" t="s">
        <v>81</v>
      </c>
      <c r="D14" s="66">
        <v>910.89</v>
      </c>
      <c r="E14" s="68"/>
      <c r="F14" s="71">
        <f t="shared" si="0"/>
        <v>0</v>
      </c>
      <c r="G14" s="66">
        <v>0</v>
      </c>
      <c r="H14" s="72">
        <v>0</v>
      </c>
      <c r="I14" s="71">
        <f t="shared" si="1"/>
        <v>0</v>
      </c>
      <c r="J14" s="134"/>
      <c r="K14" s="132"/>
    </row>
    <row r="15" spans="1:11" s="3" customFormat="1" ht="15" customHeight="1">
      <c r="A15" s="20"/>
      <c r="B15" s="62" t="s">
        <v>75</v>
      </c>
      <c r="C15" s="43" t="s">
        <v>81</v>
      </c>
      <c r="D15" s="44">
        <v>105.83</v>
      </c>
      <c r="E15" s="45"/>
      <c r="F15" s="41">
        <f t="shared" si="0"/>
        <v>0</v>
      </c>
      <c r="G15" s="44">
        <v>0</v>
      </c>
      <c r="H15" s="73">
        <v>0</v>
      </c>
      <c r="I15" s="41">
        <f t="shared" si="1"/>
        <v>0</v>
      </c>
      <c r="J15" s="135"/>
      <c r="K15" s="133"/>
    </row>
    <row r="16" spans="1:11" s="3" customFormat="1" ht="15" customHeight="1">
      <c r="A16" s="20"/>
      <c r="B16" s="62" t="s">
        <v>3</v>
      </c>
      <c r="C16" s="43" t="s">
        <v>81</v>
      </c>
      <c r="D16" s="44">
        <v>699.44</v>
      </c>
      <c r="E16" s="45"/>
      <c r="F16" s="41">
        <f t="shared" si="0"/>
        <v>0</v>
      </c>
      <c r="G16" s="44">
        <v>0</v>
      </c>
      <c r="H16" s="73">
        <v>0</v>
      </c>
      <c r="I16" s="41">
        <f t="shared" si="1"/>
        <v>0</v>
      </c>
      <c r="J16" s="135"/>
      <c r="K16" s="133"/>
    </row>
    <row r="17" spans="1:11" s="3" customFormat="1" ht="15" customHeight="1">
      <c r="A17" s="20"/>
      <c r="B17" s="62" t="s">
        <v>63</v>
      </c>
      <c r="C17" s="43" t="s">
        <v>81</v>
      </c>
      <c r="D17" s="44">
        <v>621.88</v>
      </c>
      <c r="E17" s="45"/>
      <c r="F17" s="41">
        <f t="shared" si="0"/>
        <v>0</v>
      </c>
      <c r="G17" s="44">
        <v>0</v>
      </c>
      <c r="H17" s="73">
        <v>0</v>
      </c>
      <c r="I17" s="41">
        <f t="shared" si="1"/>
        <v>0</v>
      </c>
      <c r="J17" s="135"/>
      <c r="K17" s="133"/>
    </row>
    <row r="18" spans="1:11" s="3" customFormat="1" ht="15" customHeight="1">
      <c r="A18" s="20"/>
      <c r="B18" s="63" t="s">
        <v>4</v>
      </c>
      <c r="C18" s="48" t="s">
        <v>81</v>
      </c>
      <c r="D18" s="5">
        <v>2.58</v>
      </c>
      <c r="E18" s="69"/>
      <c r="F18" s="38">
        <f t="shared" si="0"/>
        <v>0</v>
      </c>
      <c r="G18" s="5">
        <v>0</v>
      </c>
      <c r="H18" s="74">
        <v>0</v>
      </c>
      <c r="I18" s="38">
        <f t="shared" si="1"/>
        <v>0</v>
      </c>
      <c r="J18" s="135"/>
      <c r="K18" s="133"/>
    </row>
    <row r="19" spans="1:11" s="3" customFormat="1" ht="15" customHeight="1">
      <c r="A19" s="20" t="s">
        <v>11</v>
      </c>
      <c r="B19" s="64" t="s">
        <v>60</v>
      </c>
      <c r="C19" s="6" t="s">
        <v>82</v>
      </c>
      <c r="D19" s="67">
        <v>1201.38</v>
      </c>
      <c r="E19" s="70"/>
      <c r="F19" s="37">
        <f t="shared" si="0"/>
        <v>0</v>
      </c>
      <c r="G19" s="67">
        <v>0</v>
      </c>
      <c r="H19" s="75">
        <v>0</v>
      </c>
      <c r="I19" s="37">
        <f t="shared" si="1"/>
        <v>0</v>
      </c>
      <c r="J19" s="60"/>
      <c r="K19" s="50"/>
    </row>
    <row r="20" spans="1:11" s="3" customFormat="1" ht="15" customHeight="1">
      <c r="A20" s="20" t="s">
        <v>12</v>
      </c>
      <c r="B20" s="61" t="s">
        <v>74</v>
      </c>
      <c r="C20" s="65" t="s">
        <v>83</v>
      </c>
      <c r="D20" s="66">
        <v>43.67</v>
      </c>
      <c r="E20" s="68"/>
      <c r="F20" s="71">
        <f t="shared" si="0"/>
        <v>0</v>
      </c>
      <c r="G20" s="66">
        <v>0</v>
      </c>
      <c r="H20" s="72">
        <v>0</v>
      </c>
      <c r="I20" s="71">
        <f t="shared" si="1"/>
        <v>0</v>
      </c>
      <c r="J20" s="135"/>
      <c r="K20" s="133"/>
    </row>
    <row r="21" spans="1:11" s="3" customFormat="1" ht="15" customHeight="1" thickBot="1">
      <c r="A21" s="20" t="s">
        <v>13</v>
      </c>
      <c r="B21" s="62" t="s">
        <v>64</v>
      </c>
      <c r="C21" s="43" t="s">
        <v>83</v>
      </c>
      <c r="D21" s="44">
        <v>207.23</v>
      </c>
      <c r="E21" s="45"/>
      <c r="F21" s="41">
        <f t="shared" si="0"/>
        <v>0</v>
      </c>
      <c r="G21" s="44">
        <v>0</v>
      </c>
      <c r="H21" s="73">
        <v>0</v>
      </c>
      <c r="I21" s="41">
        <f t="shared" si="1"/>
        <v>0</v>
      </c>
      <c r="J21" s="135"/>
      <c r="K21" s="133"/>
    </row>
    <row r="22" spans="1:11" s="3" customFormat="1" ht="15" customHeight="1" thickBot="1">
      <c r="A22" s="19"/>
      <c r="B22" s="13" t="s">
        <v>5</v>
      </c>
      <c r="C22" s="14"/>
      <c r="D22" s="76">
        <f>SUM(D2:D21)</f>
        <v>8624.65</v>
      </c>
      <c r="E22" s="15"/>
      <c r="F22" s="42">
        <f>SUM(F2:F21)</f>
        <v>0</v>
      </c>
      <c r="G22" s="32">
        <f>SUM(G2:G21)</f>
        <v>1629.77</v>
      </c>
      <c r="H22" s="15"/>
      <c r="I22" s="42">
        <f>SUM(I2:I21)</f>
        <v>0</v>
      </c>
      <c r="K22" s="7"/>
    </row>
    <row r="23" spans="1:11" s="18" customFormat="1" ht="5.1" customHeight="1" thickBot="1">
      <c r="A23" s="21"/>
      <c r="B23" s="16"/>
      <c r="C23" s="17"/>
      <c r="D23" s="7"/>
      <c r="E23" s="7"/>
      <c r="F23" s="7"/>
      <c r="G23" s="7"/>
      <c r="H23" s="7"/>
      <c r="I23" s="7"/>
      <c r="K23" s="7"/>
    </row>
    <row r="24" spans="1:9" s="3" customFormat="1" ht="20.1" customHeight="1" thickBot="1">
      <c r="A24" s="19"/>
      <c r="B24" s="30" t="s">
        <v>97</v>
      </c>
      <c r="C24" s="31"/>
      <c r="D24" s="31"/>
      <c r="E24" s="31"/>
      <c r="F24" s="31"/>
      <c r="G24" s="31"/>
      <c r="H24" s="31"/>
      <c r="I24" s="35">
        <f>252*F22-60*(SUM(F5:F9))</f>
        <v>0</v>
      </c>
    </row>
    <row r="25" spans="1:11" s="3" customFormat="1" ht="65.25" customHeight="1" thickBot="1">
      <c r="A25" s="19"/>
      <c r="B25" s="30" t="s">
        <v>98</v>
      </c>
      <c r="C25" s="31"/>
      <c r="D25" s="31"/>
      <c r="E25" s="31"/>
      <c r="F25" s="31"/>
      <c r="G25" s="31"/>
      <c r="H25" s="31"/>
      <c r="I25" s="35">
        <f>I22*12</f>
        <v>0</v>
      </c>
      <c r="K25" s="46"/>
    </row>
    <row r="26" ht="15" customHeight="1" thickBot="1">
      <c r="I26" s="2"/>
    </row>
    <row r="27" spans="1:9" s="3" customFormat="1" ht="78" thickBot="1">
      <c r="A27" s="19"/>
      <c r="B27" s="97" t="s">
        <v>93</v>
      </c>
      <c r="C27" s="137"/>
      <c r="D27" s="137"/>
      <c r="E27" s="98"/>
      <c r="F27" s="11" t="s">
        <v>15</v>
      </c>
      <c r="G27" s="10" t="s">
        <v>51</v>
      </c>
      <c r="H27" s="11" t="s">
        <v>58</v>
      </c>
      <c r="I27" s="11" t="s">
        <v>55</v>
      </c>
    </row>
    <row r="28" spans="1:11" s="9" customFormat="1" ht="28.5" customHeight="1">
      <c r="A28" s="19">
        <v>0</v>
      </c>
      <c r="B28" s="99" t="s">
        <v>22</v>
      </c>
      <c r="C28" s="138"/>
      <c r="D28" s="138"/>
      <c r="E28" s="100"/>
      <c r="F28" s="52" t="s">
        <v>45</v>
      </c>
      <c r="G28" s="54">
        <v>100</v>
      </c>
      <c r="H28" s="39"/>
      <c r="I28" s="33">
        <f aca="true" t="shared" si="3" ref="I28:I34">ROUND(G28*ROUND(H28,2),2)</f>
        <v>0</v>
      </c>
      <c r="K28" s="47"/>
    </row>
    <row r="29" spans="1:9" s="9" customFormat="1" ht="28.5" customHeight="1">
      <c r="A29" s="19"/>
      <c r="B29" s="91" t="s">
        <v>56</v>
      </c>
      <c r="C29" s="139"/>
      <c r="D29" s="139"/>
      <c r="E29" s="92"/>
      <c r="F29" s="53" t="s">
        <v>48</v>
      </c>
      <c r="G29" s="55">
        <v>1200</v>
      </c>
      <c r="H29" s="40"/>
      <c r="I29" s="34">
        <f t="shared" si="3"/>
        <v>0</v>
      </c>
    </row>
    <row r="30" spans="1:9" s="9" customFormat="1" ht="28.5" customHeight="1">
      <c r="A30" s="19">
        <v>0</v>
      </c>
      <c r="B30" s="91" t="s">
        <v>87</v>
      </c>
      <c r="C30" s="139"/>
      <c r="D30" s="139"/>
      <c r="E30" s="92"/>
      <c r="F30" s="53" t="s">
        <v>14</v>
      </c>
      <c r="G30" s="56">
        <v>50</v>
      </c>
      <c r="H30" s="40"/>
      <c r="I30" s="34">
        <f t="shared" si="3"/>
        <v>0</v>
      </c>
    </row>
    <row r="31" spans="1:11" s="9" customFormat="1" ht="28.5" customHeight="1">
      <c r="A31" s="19"/>
      <c r="B31" s="88" t="s">
        <v>86</v>
      </c>
      <c r="C31" s="89"/>
      <c r="D31" s="89"/>
      <c r="E31" s="90"/>
      <c r="F31" s="53" t="s">
        <v>84</v>
      </c>
      <c r="G31" s="55">
        <v>622.45</v>
      </c>
      <c r="H31" s="40"/>
      <c r="I31" s="34">
        <f t="shared" si="3"/>
        <v>0</v>
      </c>
      <c r="K31" s="47"/>
    </row>
    <row r="32" spans="1:11" s="9" customFormat="1" ht="93.75" customHeight="1">
      <c r="A32" s="19" t="s">
        <v>16</v>
      </c>
      <c r="B32" s="107" t="s">
        <v>88</v>
      </c>
      <c r="C32" s="108"/>
      <c r="D32" s="108"/>
      <c r="E32" s="109"/>
      <c r="F32" s="78" t="s">
        <v>48</v>
      </c>
      <c r="G32" s="79">
        <v>2702.92</v>
      </c>
      <c r="H32" s="40"/>
      <c r="I32" s="34">
        <f t="shared" si="3"/>
        <v>0</v>
      </c>
      <c r="K32" s="82"/>
    </row>
    <row r="33" spans="1:11" s="9" customFormat="1" ht="69" customHeight="1">
      <c r="A33" s="19"/>
      <c r="B33" s="107" t="s">
        <v>89</v>
      </c>
      <c r="C33" s="113"/>
      <c r="D33" s="113"/>
      <c r="E33" s="114"/>
      <c r="F33" s="78" t="s">
        <v>72</v>
      </c>
      <c r="G33" s="79">
        <v>305.08</v>
      </c>
      <c r="H33" s="40"/>
      <c r="I33" s="34">
        <f t="shared" si="3"/>
        <v>0</v>
      </c>
      <c r="K33" s="47"/>
    </row>
    <row r="34" spans="1:11" s="9" customFormat="1" ht="47.25" customHeight="1" thickBot="1">
      <c r="A34" s="19"/>
      <c r="B34" s="115" t="s">
        <v>85</v>
      </c>
      <c r="C34" s="116"/>
      <c r="D34" s="116"/>
      <c r="E34" s="117"/>
      <c r="F34" s="80" t="s">
        <v>72</v>
      </c>
      <c r="G34" s="81">
        <v>305.08</v>
      </c>
      <c r="H34" s="57"/>
      <c r="I34" s="58">
        <f t="shared" si="3"/>
        <v>0</v>
      </c>
      <c r="K34" s="47"/>
    </row>
    <row r="35" spans="1:9" s="3" customFormat="1" ht="20.1" customHeight="1" thickBot="1">
      <c r="A35" s="19"/>
      <c r="B35" s="110" t="s">
        <v>94</v>
      </c>
      <c r="C35" s="111"/>
      <c r="D35" s="111"/>
      <c r="E35" s="111"/>
      <c r="F35" s="111"/>
      <c r="G35" s="112"/>
      <c r="H35" s="105">
        <f>SUM(I28:I34)</f>
        <v>0</v>
      </c>
      <c r="I35" s="106"/>
    </row>
    <row r="36" spans="1:11" s="3" customFormat="1" ht="15" customHeight="1" thickBot="1">
      <c r="A36" s="19"/>
      <c r="K36" s="4"/>
    </row>
    <row r="37" spans="1:9" s="3" customFormat="1" ht="63.75" thickBot="1">
      <c r="A37" s="19"/>
      <c r="B37" s="97" t="s">
        <v>95</v>
      </c>
      <c r="C37" s="98"/>
      <c r="D37" s="101" t="s">
        <v>20</v>
      </c>
      <c r="E37" s="102"/>
      <c r="F37" s="11" t="s">
        <v>15</v>
      </c>
      <c r="G37" s="11" t="s">
        <v>46</v>
      </c>
      <c r="H37" s="10" t="s">
        <v>57</v>
      </c>
      <c r="I37" s="12" t="s">
        <v>53</v>
      </c>
    </row>
    <row r="38" spans="1:9" s="9" customFormat="1" ht="43.5" customHeight="1" thickBot="1">
      <c r="A38" s="19"/>
      <c r="B38" s="99" t="s">
        <v>49</v>
      </c>
      <c r="C38" s="100"/>
      <c r="D38" s="95" t="s">
        <v>30</v>
      </c>
      <c r="E38" s="96"/>
      <c r="F38" s="25" t="s">
        <v>31</v>
      </c>
      <c r="G38" s="83">
        <v>55</v>
      </c>
      <c r="H38" s="26"/>
      <c r="I38" s="36">
        <f aca="true" t="shared" si="4" ref="I38:I50">ROUND(G38*ROUND(H38,2),2)</f>
        <v>0</v>
      </c>
    </row>
    <row r="39" spans="1:11" s="9" customFormat="1" ht="43.5" customHeight="1">
      <c r="A39" s="19"/>
      <c r="B39" s="91" t="s">
        <v>65</v>
      </c>
      <c r="C39" s="103"/>
      <c r="D39" s="93" t="s">
        <v>67</v>
      </c>
      <c r="E39" s="104"/>
      <c r="F39" s="48" t="s">
        <v>66</v>
      </c>
      <c r="G39" s="84">
        <v>10</v>
      </c>
      <c r="H39" s="87"/>
      <c r="I39" s="36">
        <f t="shared" si="4"/>
        <v>0</v>
      </c>
      <c r="K39" s="8"/>
    </row>
    <row r="40" spans="1:11" s="8" customFormat="1" ht="43.5" customHeight="1">
      <c r="A40" s="19"/>
      <c r="B40" s="91" t="s">
        <v>70</v>
      </c>
      <c r="C40" s="92"/>
      <c r="D40" s="93" t="s">
        <v>40</v>
      </c>
      <c r="E40" s="94"/>
      <c r="F40" s="6" t="s">
        <v>41</v>
      </c>
      <c r="G40" s="85">
        <v>70</v>
      </c>
      <c r="H40" s="27"/>
      <c r="I40" s="37">
        <f t="shared" si="4"/>
        <v>0</v>
      </c>
      <c r="K40" s="49"/>
    </row>
    <row r="41" spans="1:11" s="8" customFormat="1" ht="43.5" customHeight="1">
      <c r="A41" s="19"/>
      <c r="B41" s="91" t="s">
        <v>69</v>
      </c>
      <c r="C41" s="92"/>
      <c r="D41" s="93" t="s">
        <v>39</v>
      </c>
      <c r="E41" s="94"/>
      <c r="F41" s="6" t="s">
        <v>41</v>
      </c>
      <c r="G41" s="85">
        <v>130</v>
      </c>
      <c r="H41" s="27"/>
      <c r="I41" s="37">
        <f t="shared" si="4"/>
        <v>0</v>
      </c>
      <c r="K41" s="49"/>
    </row>
    <row r="42" spans="1:11" s="8" customFormat="1" ht="43.5" customHeight="1">
      <c r="A42" s="19"/>
      <c r="B42" s="91" t="s">
        <v>68</v>
      </c>
      <c r="C42" s="92"/>
      <c r="D42" s="93" t="s">
        <v>71</v>
      </c>
      <c r="E42" s="94"/>
      <c r="F42" s="6" t="s">
        <v>41</v>
      </c>
      <c r="G42" s="85">
        <v>20</v>
      </c>
      <c r="H42" s="27"/>
      <c r="I42" s="37">
        <f t="shared" si="4"/>
        <v>0</v>
      </c>
      <c r="K42" s="49"/>
    </row>
    <row r="43" spans="1:11" s="8" customFormat="1" ht="43.5" customHeight="1">
      <c r="A43" s="19"/>
      <c r="B43" s="91" t="s">
        <v>42</v>
      </c>
      <c r="C43" s="92"/>
      <c r="D43" s="93" t="s">
        <v>43</v>
      </c>
      <c r="E43" s="94"/>
      <c r="F43" s="6" t="s">
        <v>44</v>
      </c>
      <c r="G43" s="85">
        <v>3000</v>
      </c>
      <c r="H43" s="27"/>
      <c r="I43" s="37">
        <f t="shared" si="4"/>
        <v>0</v>
      </c>
      <c r="K43" s="49"/>
    </row>
    <row r="44" spans="1:9" s="3" customFormat="1" ht="43.5" customHeight="1">
      <c r="A44" s="19"/>
      <c r="B44" s="91" t="s">
        <v>91</v>
      </c>
      <c r="C44" s="92"/>
      <c r="D44" s="93" t="s">
        <v>90</v>
      </c>
      <c r="E44" s="94"/>
      <c r="F44" s="6" t="s">
        <v>92</v>
      </c>
      <c r="G44" s="85">
        <v>10</v>
      </c>
      <c r="H44" s="27"/>
      <c r="I44" s="37">
        <f t="shared" si="4"/>
        <v>0</v>
      </c>
    </row>
    <row r="45" spans="1:9" s="3" customFormat="1" ht="43.5" customHeight="1">
      <c r="A45" s="19"/>
      <c r="B45" s="91" t="s">
        <v>25</v>
      </c>
      <c r="C45" s="92"/>
      <c r="D45" s="93" t="s">
        <v>26</v>
      </c>
      <c r="E45" s="94"/>
      <c r="F45" s="6" t="s">
        <v>27</v>
      </c>
      <c r="G45" s="85">
        <v>270</v>
      </c>
      <c r="H45" s="27"/>
      <c r="I45" s="37">
        <f t="shared" si="4"/>
        <v>0</v>
      </c>
    </row>
    <row r="46" spans="1:9" s="3" customFormat="1" ht="43.5" customHeight="1">
      <c r="A46" s="19"/>
      <c r="B46" s="91" t="s">
        <v>23</v>
      </c>
      <c r="C46" s="92"/>
      <c r="D46" s="93" t="s">
        <v>24</v>
      </c>
      <c r="E46" s="94"/>
      <c r="F46" s="6" t="s">
        <v>27</v>
      </c>
      <c r="G46" s="85">
        <v>600</v>
      </c>
      <c r="H46" s="27"/>
      <c r="I46" s="37">
        <f t="shared" si="4"/>
        <v>0</v>
      </c>
    </row>
    <row r="47" spans="1:9" s="8" customFormat="1" ht="43.5" customHeight="1">
      <c r="A47" s="19"/>
      <c r="B47" s="91" t="s">
        <v>32</v>
      </c>
      <c r="C47" s="92"/>
      <c r="D47" s="93" t="s">
        <v>33</v>
      </c>
      <c r="E47" s="94"/>
      <c r="F47" s="6" t="s">
        <v>34</v>
      </c>
      <c r="G47" s="85">
        <v>6</v>
      </c>
      <c r="H47" s="27"/>
      <c r="I47" s="37">
        <f t="shared" si="4"/>
        <v>0</v>
      </c>
    </row>
    <row r="48" spans="1:9" s="8" customFormat="1" ht="43.5" customHeight="1">
      <c r="A48" s="19"/>
      <c r="B48" s="91" t="s">
        <v>35</v>
      </c>
      <c r="C48" s="92"/>
      <c r="D48" s="93" t="s">
        <v>36</v>
      </c>
      <c r="E48" s="94"/>
      <c r="F48" s="6" t="s">
        <v>17</v>
      </c>
      <c r="G48" s="85">
        <v>20</v>
      </c>
      <c r="H48" s="27"/>
      <c r="I48" s="37">
        <f t="shared" si="4"/>
        <v>0</v>
      </c>
    </row>
    <row r="49" spans="1:9" s="9" customFormat="1" ht="43.5" customHeight="1">
      <c r="A49" s="19"/>
      <c r="B49" s="91" t="s">
        <v>37</v>
      </c>
      <c r="C49" s="92"/>
      <c r="D49" s="93" t="s">
        <v>38</v>
      </c>
      <c r="E49" s="94"/>
      <c r="F49" s="6" t="s">
        <v>14</v>
      </c>
      <c r="G49" s="85">
        <v>150</v>
      </c>
      <c r="H49" s="27"/>
      <c r="I49" s="37">
        <f t="shared" si="4"/>
        <v>0</v>
      </c>
    </row>
    <row r="50" spans="1:9" s="9" customFormat="1" ht="43.5" customHeight="1" thickBot="1">
      <c r="A50" s="19"/>
      <c r="B50" s="127" t="s">
        <v>50</v>
      </c>
      <c r="C50" s="128"/>
      <c r="D50" s="125" t="s">
        <v>28</v>
      </c>
      <c r="E50" s="126"/>
      <c r="F50" s="28" t="s">
        <v>29</v>
      </c>
      <c r="G50" s="86">
        <v>150</v>
      </c>
      <c r="H50" s="29"/>
      <c r="I50" s="37">
        <f t="shared" si="4"/>
        <v>0</v>
      </c>
    </row>
    <row r="51" spans="1:9" s="3" customFormat="1" ht="20.1" customHeight="1" thickBot="1">
      <c r="A51" s="19"/>
      <c r="B51" s="129" t="s">
        <v>96</v>
      </c>
      <c r="C51" s="130"/>
      <c r="D51" s="130"/>
      <c r="E51" s="130"/>
      <c r="F51" s="130"/>
      <c r="G51" s="131"/>
      <c r="H51" s="118">
        <f>SUM(I38:I50)</f>
        <v>0</v>
      </c>
      <c r="I51" s="119"/>
    </row>
    <row r="52" ht="15.75" thickBot="1"/>
    <row r="53" spans="1:9" s="24" customFormat="1" ht="30" customHeight="1" thickBot="1">
      <c r="A53" s="23"/>
      <c r="B53" s="120" t="s">
        <v>47</v>
      </c>
      <c r="C53" s="121"/>
      <c r="D53" s="121"/>
      <c r="E53" s="121"/>
      <c r="F53" s="121"/>
      <c r="G53" s="122"/>
      <c r="H53" s="123">
        <f>H51+H35+I25+I24</f>
        <v>0</v>
      </c>
      <c r="I53" s="124"/>
    </row>
  </sheetData>
  <mergeCells count="52">
    <mergeCell ref="B42:C42"/>
    <mergeCell ref="D42:E42"/>
    <mergeCell ref="K2:K4"/>
    <mergeCell ref="K14:K18"/>
    <mergeCell ref="J14:J18"/>
    <mergeCell ref="J20:J21"/>
    <mergeCell ref="K5:K9"/>
    <mergeCell ref="K10:K12"/>
    <mergeCell ref="K20:K21"/>
    <mergeCell ref="J2:J4"/>
    <mergeCell ref="J5:J9"/>
    <mergeCell ref="J10:J12"/>
    <mergeCell ref="B27:E27"/>
    <mergeCell ref="B28:E28"/>
    <mergeCell ref="B29:E29"/>
    <mergeCell ref="B30:E30"/>
    <mergeCell ref="H51:I51"/>
    <mergeCell ref="B53:G53"/>
    <mergeCell ref="H53:I53"/>
    <mergeCell ref="D47:E47"/>
    <mergeCell ref="D48:E48"/>
    <mergeCell ref="D49:E49"/>
    <mergeCell ref="D50:E50"/>
    <mergeCell ref="B50:C50"/>
    <mergeCell ref="B49:C49"/>
    <mergeCell ref="B47:C47"/>
    <mergeCell ref="B48:C48"/>
    <mergeCell ref="B51:G51"/>
    <mergeCell ref="B43:C43"/>
    <mergeCell ref="B44:C44"/>
    <mergeCell ref="B45:C45"/>
    <mergeCell ref="B46:C46"/>
    <mergeCell ref="D43:E43"/>
    <mergeCell ref="D44:E44"/>
    <mergeCell ref="D45:E45"/>
    <mergeCell ref="D46:E46"/>
    <mergeCell ref="H35:I35"/>
    <mergeCell ref="B32:E32"/>
    <mergeCell ref="B35:G35"/>
    <mergeCell ref="B33:E33"/>
    <mergeCell ref="B34:E34"/>
    <mergeCell ref="B31:E31"/>
    <mergeCell ref="B41:C41"/>
    <mergeCell ref="D41:E41"/>
    <mergeCell ref="D38:E38"/>
    <mergeCell ref="D40:E40"/>
    <mergeCell ref="B37:C37"/>
    <mergeCell ref="B38:C38"/>
    <mergeCell ref="B40:C40"/>
    <mergeCell ref="D37:E37"/>
    <mergeCell ref="B39:C39"/>
    <mergeCell ref="D39:E39"/>
  </mergeCells>
  <printOptions horizontalCentered="1"/>
  <pageMargins left="0.2362204724409449" right="0.2362204724409449" top="0.35433070866141736" bottom="0.5511811023622047" header="0" footer="0.31496062992125984"/>
  <pageSetup horizontalDpi="600" verticalDpi="600" orientation="landscape" paperSize="9" r:id="rId1"/>
  <headerFooter>
    <oddFooter>&amp;L&amp;10Souhrn&amp;R&amp;10strana &amp;P z &amp;N stran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Komjaty</cp:lastModifiedBy>
  <cp:lastPrinted>2018-03-22T11:51:31Z</cp:lastPrinted>
  <dcterms:created xsi:type="dcterms:W3CDTF">2015-06-30T10:28:43Z</dcterms:created>
  <dcterms:modified xsi:type="dcterms:W3CDTF">2018-05-11T13:28:31Z</dcterms:modified>
  <cp:category/>
  <cp:version/>
  <cp:contentType/>
  <cp:contentStatus/>
</cp:coreProperties>
</file>