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3275" windowHeight="12210" activeTab="0"/>
  </bookViews>
  <sheets>
    <sheet name="Schválené položky" sheetId="1" r:id="rId1"/>
    <sheet name="01-PC All-In-One 1" sheetId="2" r:id="rId2"/>
    <sheet name="02-Monitor 26&quot;-28&quot; FullHD" sheetId="3" r:id="rId3"/>
    <sheet name="03-Myš bezdrátová k notebooku" sheetId="4" r:id="rId4"/>
    <sheet name="04-Stolní PC" sheetId="5" r:id="rId5"/>
    <sheet name="05-Myš počítačová" sheetId="6" r:id="rId6"/>
    <sheet name="06-Externí disk 1 TB 2,5&quot;" sheetId="7" r:id="rId7"/>
    <sheet name="07-USB flash disk 32 GB kovový" sheetId="8" r:id="rId8"/>
    <sheet name="08-USB flash disk 16 GB" sheetId="9" r:id="rId9"/>
    <sheet name="09-USB flash disk 64 GB kovový" sheetId="10" r:id="rId10"/>
    <sheet name="10-Externí disk 2 TB 2,5&quot;" sheetId="11" r:id="rId11"/>
    <sheet name="11-Externí disk 3 TB 3,5&quot;" sheetId="12" r:id="rId12"/>
    <sheet name="12-Externí disk 4 TB 3,5&quot;" sheetId="13" r:id="rId13"/>
    <sheet name="13-USB flash disk 128 GB" sheetId="14" r:id="rId14"/>
    <sheet name="14-Sada bezdr. klávesnice a myš" sheetId="15" r:id="rId15"/>
    <sheet name="15-myš k notebooku bezdr. BT" sheetId="16" r:id="rId16"/>
  </sheets>
  <definedNames/>
  <calcPr calcId="162913"/>
</workbook>
</file>

<file path=xl/sharedStrings.xml><?xml version="1.0" encoding="utf-8"?>
<sst xmlns="http://schemas.openxmlformats.org/spreadsheetml/2006/main" count="659" uniqueCount="276">
  <si>
    <t xml:space="preserve">
        Kategorie: ICT 005-2018 - Počítače, sběr do: 31.10.2018, dodání od: 01.12.2018, vygenerováno: 05.11.2018 15:32</t>
  </si>
  <si>
    <t>Údaje evidované k žádance</t>
  </si>
  <si>
    <t>Údaje evidované k položce žádanky</t>
  </si>
  <si>
    <t>Místo dodání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</si>
  <si>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</si>
  <si>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</si>
  <si>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</si>
  <si>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</si>
  <si>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</si>
  <si>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</si>
  <si>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Identifikace nabízené věci                                      (uchazeč u každé položky - řádku - uvede identifikaci nabízené věci, ve které uvede zejména obchodní označení / nebo odkáže na katalogové číslo elektronického katalogu - jen v případě, je-li soubor(y) s elektronickým katalogem součástí nabídky)</t>
  </si>
  <si>
    <t>Popis předmětu veřejné zakázky</t>
  </si>
  <si>
    <t>Specifikace položky</t>
  </si>
  <si>
    <t>Měrná jednotka</t>
  </si>
  <si>
    <t>Počet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</si>
  <si>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</si>
  <si>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</si>
  <si>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</si>
  <si>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</si>
  <si>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</si>
  <si>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</si>
  <si>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zodpovědné osoby</t>
  </si>
  <si>
    <t>Zodpovědná osoba</t>
  </si>
  <si>
    <t>Administrativní e-mail zodpovědné osoby</t>
  </si>
  <si>
    <t>Tel. číslo zodpovědné osoby</t>
  </si>
  <si>
    <t>Poznámka k položce žádanky pro dodavatele</t>
  </si>
  <si>
    <t>Jednotková cena bez DPH v Kč = cena za MJ (bez DPH)</t>
  </si>
  <si>
    <t>Celková cena za položku (bez DPH) v Kč = požadované množství * jednotková cena bez DPH</t>
  </si>
  <si>
    <t>počítač All-In-One 1</t>
  </si>
  <si>
    <t>30213300-8</t>
  </si>
  <si>
    <t>30213300-8-19</t>
  </si>
  <si>
    <t>All-In-One 1</t>
  </si>
  <si>
    <t>Podrobná specifikace viz katalog počítačů</t>
  </si>
  <si>
    <t>ks</t>
  </si>
  <si>
    <t>VS Martina Lysáka</t>
  </si>
  <si>
    <t>UKB, Kamenice 5, budova A26</t>
  </si>
  <si>
    <t>Kamenice 753/5, 62500 Brno</t>
  </si>
  <si>
    <t>bud. A26/321</t>
  </si>
  <si>
    <t xml:space="preserve">Štemberová Šarlota  </t>
  </si>
  <si>
    <t>116270@mail.muni.cz</t>
  </si>
  <si>
    <t>Vystavit fakturu za soubor položek výše: ve faktruře uvést ID žádanky</t>
  </si>
  <si>
    <t>Celkem za fakturu</t>
  </si>
  <si>
    <t>GMB - Kulová - monitor</t>
  </si>
  <si>
    <t>30231000-7</t>
  </si>
  <si>
    <t>30231000-7-23</t>
  </si>
  <si>
    <t>Monitor 26"-28" FullHD</t>
  </si>
  <si>
    <t>Ústav experimentální biologie</t>
  </si>
  <si>
    <t>UKB, Kamenice 5, budova A36</t>
  </si>
  <si>
    <t>bud. A36/345</t>
  </si>
  <si>
    <t xml:space="preserve">Kulová Hana  </t>
  </si>
  <si>
    <t>2260@mail.muni.cz</t>
  </si>
  <si>
    <t>myš bezdrátová</t>
  </si>
  <si>
    <t>30237410-6</t>
  </si>
  <si>
    <t>30237410-6-22</t>
  </si>
  <si>
    <t>Myš k notebooku bezdrátová</t>
  </si>
  <si>
    <t>VS Šárky Pospíšilové</t>
  </si>
  <si>
    <t>UKB, Kamenice 5, budova A35</t>
  </si>
  <si>
    <t>bud. A35/256</t>
  </si>
  <si>
    <t xml:space="preserve">Adamová Lucie Ing. </t>
  </si>
  <si>
    <t>11378@mail.muni.cz</t>
  </si>
  <si>
    <t>PC - KPH</t>
  </si>
  <si>
    <t>30213300-8-18</t>
  </si>
  <si>
    <t>Stolní PC</t>
  </si>
  <si>
    <t>Kat.podnikového hospodářství</t>
  </si>
  <si>
    <t>ESF, Lipová 41a</t>
  </si>
  <si>
    <t>Lipová 507/41a, 60200 Brno</t>
  </si>
  <si>
    <t xml:space="preserve">Horňák Roman  </t>
  </si>
  <si>
    <t>168497@mail.muni.cz</t>
  </si>
  <si>
    <t>30237410-6-20</t>
  </si>
  <si>
    <t>Myš počítačová</t>
  </si>
  <si>
    <t>Kat.historie</t>
  </si>
  <si>
    <t>PedF, Poříčí 9, budova A</t>
  </si>
  <si>
    <t>Poříčí 945/9, 60300 Brno</t>
  </si>
  <si>
    <t xml:space="preserve"> </t>
  </si>
  <si>
    <t xml:space="preserve">Lunerová Jitka Mgr. Bc. </t>
  </si>
  <si>
    <t>54081@mail.muni.cz</t>
  </si>
  <si>
    <t>disk</t>
  </si>
  <si>
    <t>30233130-1</t>
  </si>
  <si>
    <t>30233130-1-10</t>
  </si>
  <si>
    <t>Externí disk 2,5", kapacita 1 TB</t>
  </si>
  <si>
    <t>Kat.biologie</t>
  </si>
  <si>
    <t>PedF, Poříčí 7, budova B</t>
  </si>
  <si>
    <t>Poříčí 623/7, 60300 Brno</t>
  </si>
  <si>
    <t>bud. B/1036</t>
  </si>
  <si>
    <t>Čeplová Natálie Mgr. Ph.D.</t>
  </si>
  <si>
    <t>13913@mail.muni.cz</t>
  </si>
  <si>
    <t>flash disky</t>
  </si>
  <si>
    <t>30234600-4</t>
  </si>
  <si>
    <t>30234600-4-12</t>
  </si>
  <si>
    <t>USB flash disk 32 GB kovový</t>
  </si>
  <si>
    <t>Inst.biostatistiky a analýz LF</t>
  </si>
  <si>
    <t>UKB, Kamenice 3, budova 1</t>
  </si>
  <si>
    <t>Kamenice 126/3, 62500 Brno</t>
  </si>
  <si>
    <t>bud. 1/617</t>
  </si>
  <si>
    <t xml:space="preserve">Schneiderová Simona  </t>
  </si>
  <si>
    <t>111812@mail.muni.cz</t>
  </si>
  <si>
    <t>30234600-4-15</t>
  </si>
  <si>
    <t>USB flash disk 16 GB pogumovaný s krytkou</t>
  </si>
  <si>
    <t>externí disk</t>
  </si>
  <si>
    <t>30234600-4-13</t>
  </si>
  <si>
    <t>USB flash disk 64 GB kovový</t>
  </si>
  <si>
    <t>30233130-1-11</t>
  </si>
  <si>
    <t>Externí disk 2,5", kapacita 2 TB</t>
  </si>
  <si>
    <t>PC - KPH - L. Šiška</t>
  </si>
  <si>
    <t>Lubal Monitor</t>
  </si>
  <si>
    <t>Ústav chemie</t>
  </si>
  <si>
    <t>UKB, Kamenice 5, budova A14</t>
  </si>
  <si>
    <t>Lubal Přemysl prof. RNDr. Ph.D.</t>
  </si>
  <si>
    <t>1271@mail.muni.cz</t>
  </si>
  <si>
    <t>flash Sopoušek</t>
  </si>
  <si>
    <t>UKB, Kamenice 5, budova A12</t>
  </si>
  <si>
    <t>Sopoušek Jiří prof. RNDr. CSc.</t>
  </si>
  <si>
    <t>2405@mail.muni.cz</t>
  </si>
  <si>
    <t>externí disk Táborak</t>
  </si>
  <si>
    <t>Táborský Petr doc. Mgr. Ph.D.</t>
  </si>
  <si>
    <t>13423@mail.muni.cz</t>
  </si>
  <si>
    <t>30233130-1-4</t>
  </si>
  <si>
    <t>Externí disk 3 TB 3,5"</t>
  </si>
  <si>
    <t>Externí disk, Hanslian</t>
  </si>
  <si>
    <t>Ústav fyzikální elektroniky</t>
  </si>
  <si>
    <t>PřF, Kotlářská 2, pavilon 06</t>
  </si>
  <si>
    <t>Kotlářská 267/2, 61137 Brno</t>
  </si>
  <si>
    <t>pav. 06/01019</t>
  </si>
  <si>
    <t xml:space="preserve">Aubrechtová Renata  </t>
  </si>
  <si>
    <t>1699@mail.muni.cz</t>
  </si>
  <si>
    <t>disky</t>
  </si>
  <si>
    <t>30233130-1-13</t>
  </si>
  <si>
    <t>Externí disk 3,5", kapacita 4 TB</t>
  </si>
  <si>
    <t>Ústav botaniky a zoologie</t>
  </si>
  <si>
    <t>UKB, Kamenice 5, budova A31</t>
  </si>
  <si>
    <t>bud. A31/241</t>
  </si>
  <si>
    <t xml:space="preserve">Slezáková Věra  </t>
  </si>
  <si>
    <t>44968@mail.muni.cz</t>
  </si>
  <si>
    <t>30234600-4-18</t>
  </si>
  <si>
    <t>USB flash disk 128 GB pogumovaný s krytkou</t>
  </si>
  <si>
    <t>FAR_PC komponenty</t>
  </si>
  <si>
    <t>30237000-9</t>
  </si>
  <si>
    <t>30237000-9-23</t>
  </si>
  <si>
    <t>Sada bezdrátová klávesnice + myš</t>
  </si>
  <si>
    <t>UKB, Kamenice 5, budova A13</t>
  </si>
  <si>
    <t>bud. A13/107a</t>
  </si>
  <si>
    <t xml:space="preserve">Jůza Oldřich  </t>
  </si>
  <si>
    <t>760@mail.muni.cz</t>
  </si>
  <si>
    <t>30237410-6-23</t>
  </si>
  <si>
    <t>Myš k notebooku bezdrátová BT</t>
  </si>
  <si>
    <t>Celkem</t>
  </si>
  <si>
    <t>Předpokládaná cena - jednotková (bez DPH) v Kč</t>
  </si>
  <si>
    <t>Předpokládaná cena - celkem (bez DPH) v Kč</t>
  </si>
  <si>
    <t>All-In-One 1
CPV KÓD MU 30213300-8-19</t>
  </si>
  <si>
    <t>Konkrétní nabídnuté parametry</t>
  </si>
  <si>
    <t>DISPLEJ</t>
  </si>
  <si>
    <t>viditelná úhlopříčka 23,8" - 24,1", výškově nastavitelný</t>
  </si>
  <si>
    <t>ROZLIŠENÍ</t>
  </si>
  <si>
    <t>min. 1920x1080</t>
  </si>
  <si>
    <t>PROCESOR</t>
  </si>
  <si>
    <t>CPU, Passmark CPU Mark min. 8000, TDP max. 70 W</t>
  </si>
  <si>
    <t>PAMĚŤ RAM</t>
  </si>
  <si>
    <t>RAM min. 16 GB</t>
  </si>
  <si>
    <t>PEVNÝ DISK</t>
  </si>
  <si>
    <t>SSD min. 480 GB</t>
  </si>
  <si>
    <t>DIGITÁLNÍ VÝSTUP</t>
  </si>
  <si>
    <t xml:space="preserve">min. 1x digitální výstup pro připojení externího monitoru
</t>
  </si>
  <si>
    <t>SÍŤOVÁ KARTA</t>
  </si>
  <si>
    <t>1 Gb LAN s podporou PXE, WoL</t>
  </si>
  <si>
    <t>USB PORTY</t>
  </si>
  <si>
    <t>USB min. 6x, z toho min. 2x USB 3.1</t>
  </si>
  <si>
    <t>WEBKAMERA</t>
  </si>
  <si>
    <t>ano</t>
  </si>
  <si>
    <t>REPRODUKTORY</t>
  </si>
  <si>
    <t>PERIFERIE</t>
  </si>
  <si>
    <t>klávesnice, myš</t>
  </si>
  <si>
    <t>OPERAČNÍ SYSTÉM</t>
  </si>
  <si>
    <t>Windows 10 Pro CZ 64 bit OEM</t>
  </si>
  <si>
    <t>KENSINGTON LOCK</t>
  </si>
  <si>
    <t>MECHANIKY PRO MÉDIA</t>
  </si>
  <si>
    <t>DVD+-RW mechanika, čtečka paměťových karet</t>
  </si>
  <si>
    <t>Společné požadavky pro PC ve všech konfiguracích (včetně alternativních)</t>
  </si>
  <si>
    <t>Splněno (ANO/NE)</t>
  </si>
  <si>
    <t>1 . Procesor x86-64 kompatibilní</t>
  </si>
  <si>
    <t>2. Min. 2x USB 3.0 vyvedené na čelním panelu (All-In-One: libovolně)</t>
  </si>
  <si>
    <t>3. Konektor pro sluchátka a mikrofon na čelním panelu (u počítače All-In-One může být přítomen pouze konektor pro sluchátka s libovolným umístěním)</t>
  </si>
  <si>
    <t>4. PC musí splňovat požadavky EnergyStar min. 6.0, zdroj musí mít účinnost min. 85% při 50% zatížení</t>
  </si>
  <si>
    <t>5. Klávesnice pro PC, připojená kabelem, USB, s podporou jazyků CZ a EN, standardní rozmístění kláves: klávesy Insert, Delete, Home, End, Page Up, Page Down a směrové šipky ve dvou samostatných blocích, bez dalších funkčních kláves mezi těmito bloky, neredukovaná velikost kláves pravý Shift a BackSpace, bez přidané funkční klávesy napravo nebo nalevo od klávesy pravý Shift (např. Macro)., samostatný blok numerických kláves. Kabel délky min. 145 cm., jednobarevná černá nebo s odstíny šedé</t>
  </si>
  <si>
    <t>6. Myš, snímání pohybu optické, připojená kabelem délky min. 145 cm, min. 2 tlačítka a kolečko s funkcí tlačítka, min. délka 11 cm, jednobarevná černá nebo s odstíny šedé</t>
  </si>
  <si>
    <t>7. Požadovaných hodnot Passmark CPU Mark musí dodávané PC dosahovat při použití testu Passmark Performance Test 8.0 .</t>
  </si>
  <si>
    <t>8. Každý počítač a každý monitor musí mít společný digitální výstup/vstup. Příslušný kabel musí být součástí dodávky monitoru (vyjma All-In-One)</t>
  </si>
  <si>
    <t>9. Označení každého zařízení jednoznačným identifikátorem (např. sériové číslo), podle kterého je možné dohledat na www stránkách výrobce nebo dodavatele informace o konfiguraci a ovladače.</t>
  </si>
  <si>
    <t>10. Možnost ochrany BIOS a boot menu heslem</t>
  </si>
  <si>
    <t>11. Korektně vyplněné položky BIOS: Base board: vendor a model, Computer: vendor a model</t>
  </si>
  <si>
    <t>13. Uzamykatelná skříň (s okem nebo jinou možností protažení kabelu zabraňujícího otevření skříně), nebo  Kensington lock</t>
  </si>
  <si>
    <t>14. Zachování totožné hardwarové konfigurace při záručních opravách, především modelu základní desky</t>
  </si>
  <si>
    <t>15. Oprávnění zaměstnanci zadavatele smějí i v záruční době otevírat skříň počítače a instalovat vlastní komponenty.</t>
  </si>
  <si>
    <t>16. V BIOSu možnost volby UEFI</t>
  </si>
  <si>
    <t>17. Možnost zjištění MAC adresy bez spuštění OS (v BIOS nebo boot menu)</t>
  </si>
  <si>
    <t>Monitor 26"-28" FullHD
CPV KÓD MU 30231000-7-23</t>
  </si>
  <si>
    <t>ÚHLOPŘÍČKA</t>
  </si>
  <si>
    <t>26"-28"</t>
  </si>
  <si>
    <t>1920x1080</t>
  </si>
  <si>
    <t>TECHNOLOGIE</t>
  </si>
  <si>
    <t>IPS/MVA/PVA nebo obdobná technologie</t>
  </si>
  <si>
    <t>DIGITÁLNÍ VSTUP</t>
  </si>
  <si>
    <t>VGA, DVI, HDMI</t>
  </si>
  <si>
    <t>POZOROVACÍ ÚHLY</t>
  </si>
  <si>
    <t>(horizontálně/vertikálně) min. 170°/170°</t>
  </si>
  <si>
    <t>ÚPRAVA POVRCHU OBRAZOVKY</t>
  </si>
  <si>
    <t>matná</t>
  </si>
  <si>
    <t>Příslušenství - počítačová myš bezdátová k notebooku
CPV KÓD MU 30237410-6-22</t>
  </si>
  <si>
    <t>ROZHRANÍ</t>
  </si>
  <si>
    <t>USB, RF technologie</t>
  </si>
  <si>
    <t>SNÍMÁNÍ POHYBU</t>
  </si>
  <si>
    <t>optické</t>
  </si>
  <si>
    <t>OVLÁDACÍ PRVKY</t>
  </si>
  <si>
    <t>dvě tlačítka a kolečko s funkcí tlačítka</t>
  </si>
  <si>
    <t>DÉLKA MYŠI</t>
  </si>
  <si>
    <t>maximální délka myši: 100 mm</t>
  </si>
  <si>
    <t>USB PŘIJÍMAČ</t>
  </si>
  <si>
    <t>maximální délka včetně USB konektoru: 20 mm</t>
  </si>
  <si>
    <t>NAPÁJENÍ</t>
  </si>
  <si>
    <t>jeden nebo dva AA články</t>
  </si>
  <si>
    <t>VYPÍNAČ PRO VYPNTÍ MYŠI</t>
  </si>
  <si>
    <t>VZHLED</t>
  </si>
  <si>
    <t>jednobarevná černá nebo s odstíny šedé</t>
  </si>
  <si>
    <t>Stolní PC
CPV KÓD MU 30213300-8-18</t>
  </si>
  <si>
    <t>min. 16 GB</t>
  </si>
  <si>
    <t>GRAFICKÁ KARTA</t>
  </si>
  <si>
    <t>integrovaná na MB nebo CPU, VGA, DisplayPort</t>
  </si>
  <si>
    <t>USB min. 6x, z toho min. 2x USB 3.0</t>
  </si>
  <si>
    <t>SKŘÍŇ POČÍTAČE</t>
  </si>
  <si>
    <t>miditower nebo minitower - max. 3 pozice 5,25"</t>
  </si>
  <si>
    <t>HLUČNOST</t>
  </si>
  <si>
    <t>Hlučnost podle ISO 7779 max 30 dB bez zátěže a 32 dB při  90 % zátěži CPU, nebo max. 31 dB průměrná</t>
  </si>
  <si>
    <t>DALŠÍ POŽADAVKY</t>
  </si>
  <si>
    <t>Základní deska musí obsahovat sběrnici PCI-Express 3.0, socket M.2</t>
  </si>
  <si>
    <t>Příslušenství - počítačová myš
CPV KÓD MU 30237410-6-20</t>
  </si>
  <si>
    <t>USB, kabelová</t>
  </si>
  <si>
    <t>minimální délka myši: 110 mm</t>
  </si>
  <si>
    <t>DÉLKA KABELU</t>
  </si>
  <si>
    <t>minimální délka kabelu: 145 cm</t>
  </si>
  <si>
    <t>Externí disk 1 TB 2,5"
CPV KÓD MU 30233130-1-10</t>
  </si>
  <si>
    <t>FORMÁT  DISKU</t>
  </si>
  <si>
    <t>2,5"</t>
  </si>
  <si>
    <t xml:space="preserve">ROZHRANÍ </t>
  </si>
  <si>
    <t>USB 3.0</t>
  </si>
  <si>
    <t>přes USB</t>
  </si>
  <si>
    <t>KAPACITA</t>
  </si>
  <si>
    <t>min. 1 TB</t>
  </si>
  <si>
    <t>USB flash disk 32 GB kovový
CPV KÓD MU 30234600-4-12</t>
  </si>
  <si>
    <t>PROVEDENÍ</t>
  </si>
  <si>
    <t>monolytický kovový disk s poutkem</t>
  </si>
  <si>
    <t>USB, plnohodnotný konektor</t>
  </si>
  <si>
    <t>min. 32 GB, USB 3.0, Rychlost při zápisu: min. 15 MB/s u  velkých souborů</t>
  </si>
  <si>
    <t>USB flash disk 16 GB pogumovaný s krytkou
CPV KÓD MU 30234600-4-15</t>
  </si>
  <si>
    <t>pogumovaný povrch, s krytkou konektoru, s poutkem</t>
  </si>
  <si>
    <t>min. 16 GB, USB 3.0, Rychlost při zápisu: min. 15 MB/s u  velkých souborů</t>
  </si>
  <si>
    <t>USB flash disk 64 GB kovový
CPV KÓD MU 30234600-4-13</t>
  </si>
  <si>
    <t>min. 64 GB, USB 3.0, Rychlost při zápisu: min. 15 MB/s u  velkých souborů</t>
  </si>
  <si>
    <t>Externí disk 2 TB 2,5"
CPV KÓD MU 30233130-1-11</t>
  </si>
  <si>
    <t>min. 2 TB</t>
  </si>
  <si>
    <t>Externí disk 3 TB 3,5"
CPV KÓD MU 30233130-1-12</t>
  </si>
  <si>
    <t>3,5"</t>
  </si>
  <si>
    <t>min. 3 TB</t>
  </si>
  <si>
    <t>Externí disk 4 TB 3,5"
CPV KÓD MU 30233130-1-13</t>
  </si>
  <si>
    <t>min. 4 TB</t>
  </si>
  <si>
    <t>USB flash disk 128 GB pogumovaný s krytkou
CPV KÓD MU 30234600-4-18</t>
  </si>
  <si>
    <t>min. 128 GB, USB 3.0, Rychlost při zápisu: min. 15 MB/s u  velkých souborů</t>
  </si>
  <si>
    <t>Sada bezdrátová klávesnice + myš
CPV KÓD MU 30237000-9-23</t>
  </si>
  <si>
    <t>délka včetně USB konektoru max. 20 mm</t>
  </si>
  <si>
    <t>SPECIFIKACE KLÁVESNICE</t>
  </si>
  <si>
    <t>Klávesnice pro PC,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Macro)., samostatný blok numerických kláves</t>
  </si>
  <si>
    <t>SPECIFIKACE MYŠI</t>
  </si>
  <si>
    <t>DÉLKA</t>
  </si>
  <si>
    <t>minimální délka: 110 mm</t>
  </si>
  <si>
    <t>DALŠÍ</t>
  </si>
  <si>
    <t>Vypínač</t>
  </si>
  <si>
    <t>Příslušenství - počítačová myš bezdrátová BT k notebooku
CPV KÓD MU 30237410-6-23</t>
  </si>
  <si>
    <t>Bluetooth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</si>
</sst>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/>
      <bottom/>
    </border>
    <border>
      <left/>
      <right/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/>
      <right/>
      <top style="double">
        <color indexed="8"/>
      </top>
      <bottom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5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3" borderId="3" xfId="0" applyFont="1" applyFill="1" applyBorder="1" applyAlignment="1" applyProtection="1">
      <alignment horizontal="left" vertical="top" wrapText="1"/>
      <protection locked="0"/>
    </xf>
    <xf numFmtId="3" fontId="0" fillId="0" borderId="0" xfId="0" applyNumberFormat="1" applyFont="1" applyAlignment="1">
      <alignment horizontal="right" vertical="top"/>
    </xf>
    <xf numFmtId="4" fontId="0" fillId="3" borderId="4" xfId="0" applyNumberFormat="1" applyFont="1" applyFill="1" applyBorder="1" applyAlignment="1" applyProtection="1">
      <alignment horizontal="right" vertical="top"/>
      <protection locked="0"/>
    </xf>
    <xf numFmtId="4" fontId="0" fillId="0" borderId="0" xfId="0" applyNumberFormat="1" applyFont="1" applyAlignment="1">
      <alignment horizontal="right" vertical="top"/>
    </xf>
    <xf numFmtId="4" fontId="0" fillId="4" borderId="4" xfId="0" applyNumberFormat="1" applyFont="1" applyFill="1" applyBorder="1" applyAlignment="1" applyProtection="1">
      <alignment horizontal="right" vertical="top"/>
      <protection locked="0"/>
    </xf>
    <xf numFmtId="0" fontId="2" fillId="5" borderId="5" xfId="0" applyFont="1" applyFill="1" applyBorder="1" applyAlignment="1">
      <alignment horizontal="left" vertical="top"/>
    </xf>
    <xf numFmtId="4" fontId="2" fillId="5" borderId="5" xfId="0" applyNumberFormat="1" applyFont="1" applyFill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4" fontId="2" fillId="6" borderId="0" xfId="0" applyNumberFormat="1" applyFont="1" applyFill="1" applyAlignment="1">
      <alignment horizontal="right" vertical="top"/>
    </xf>
    <xf numFmtId="0" fontId="2" fillId="5" borderId="5" xfId="0" applyFont="1" applyFill="1" applyBorder="1" applyAlignment="1">
      <alignment horizontal="left" vertical="top"/>
    </xf>
    <xf numFmtId="0" fontId="0" fillId="0" borderId="0" xfId="0"/>
    <xf numFmtId="0" fontId="2" fillId="6" borderId="0" xfId="0" applyFont="1" applyFill="1" applyAlignment="1">
      <alignment horizontal="left" vertical="top"/>
    </xf>
    <xf numFmtId="0" fontId="2" fillId="5" borderId="5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5" borderId="5" xfId="0" applyFont="1" applyFill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6" fillId="11" borderId="7" xfId="20" applyFont="1" applyFill="1" applyBorder="1" applyAlignment="1">
      <alignment horizontal="center" vertical="center" wrapText="1"/>
      <protection/>
    </xf>
    <xf numFmtId="0" fontId="6" fillId="11" borderId="8" xfId="20" applyFont="1" applyFill="1" applyBorder="1" applyAlignment="1">
      <alignment horizontal="center" vertical="center" wrapText="1"/>
      <protection/>
    </xf>
    <xf numFmtId="0" fontId="7" fillId="11" borderId="9" xfId="2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top" wrapText="1"/>
    </xf>
    <xf numFmtId="0" fontId="0" fillId="12" borderId="10" xfId="20" applyFill="1" applyBorder="1" applyAlignment="1">
      <alignment horizontal="left" vertical="top" wrapText="1"/>
      <protection/>
    </xf>
    <xf numFmtId="0" fontId="3" fillId="0" borderId="7" xfId="21" applyFont="1" applyBorder="1" applyAlignment="1">
      <alignment horizontal="center" vertical="center"/>
      <protection/>
    </xf>
    <xf numFmtId="0" fontId="3" fillId="0" borderId="8" xfId="21" applyFont="1" applyBorder="1" applyAlignment="1">
      <alignment horizontal="center" vertical="center"/>
      <protection/>
    </xf>
    <xf numFmtId="0" fontId="1" fillId="0" borderId="8" xfId="21" applyBorder="1" applyAlignment="1">
      <alignment horizontal="center"/>
      <protection/>
    </xf>
    <xf numFmtId="0" fontId="1" fillId="0" borderId="11" xfId="21" applyBorder="1" applyAlignment="1">
      <alignment horizontal="left" vertical="center"/>
      <protection/>
    </xf>
    <xf numFmtId="0" fontId="1" fillId="0" borderId="12" xfId="21" applyBorder="1" applyAlignment="1">
      <alignment horizontal="left" vertical="center"/>
      <protection/>
    </xf>
    <xf numFmtId="0" fontId="8" fillId="0" borderId="13" xfId="21" applyFont="1" applyBorder="1" applyAlignment="1">
      <alignment horizontal="left" vertical="center"/>
      <protection/>
    </xf>
    <xf numFmtId="0" fontId="8" fillId="0" borderId="14" xfId="21" applyFont="1" applyBorder="1" applyAlignment="1">
      <alignment horizontal="left" vertical="center"/>
      <protection/>
    </xf>
    <xf numFmtId="0" fontId="1" fillId="0" borderId="13" xfId="21" applyBorder="1" applyAlignment="1">
      <alignment horizontal="left" vertical="center" wrapText="1"/>
      <protection/>
    </xf>
    <xf numFmtId="0" fontId="1" fillId="0" borderId="14" xfId="21" applyBorder="1" applyAlignment="1">
      <alignment horizontal="left" vertical="center" wrapText="1"/>
      <protection/>
    </xf>
    <xf numFmtId="0" fontId="8" fillId="0" borderId="13" xfId="21" applyFont="1" applyBorder="1" applyAlignment="1">
      <alignment horizontal="left" vertical="center" wrapText="1"/>
      <protection/>
    </xf>
    <xf numFmtId="0" fontId="8" fillId="0" borderId="14" xfId="21" applyFont="1" applyBorder="1" applyAlignment="1">
      <alignment horizontal="left" vertical="center" wrapText="1"/>
      <protection/>
    </xf>
    <xf numFmtId="0" fontId="9" fillId="0" borderId="13" xfId="21" applyFont="1" applyBorder="1" applyAlignment="1">
      <alignment horizontal="left" vertical="center" wrapText="1"/>
      <protection/>
    </xf>
    <xf numFmtId="0" fontId="9" fillId="0" borderId="14" xfId="21" applyFont="1" applyBorder="1" applyAlignment="1">
      <alignment horizontal="left" vertical="center" wrapText="1"/>
      <protection/>
    </xf>
    <xf numFmtId="0" fontId="9" fillId="0" borderId="15" xfId="21" applyFont="1" applyBorder="1" applyAlignment="1">
      <alignment horizontal="left" vertical="center" wrapText="1"/>
      <protection/>
    </xf>
    <xf numFmtId="0" fontId="9" fillId="0" borderId="16" xfId="2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top" wrapText="1"/>
    </xf>
    <xf numFmtId="0" fontId="10" fillId="11" borderId="7" xfId="20" applyFont="1" applyFill="1" applyBorder="1" applyAlignment="1">
      <alignment horizontal="center" vertical="center" wrapText="1"/>
      <protection/>
    </xf>
    <xf numFmtId="0" fontId="10" fillId="11" borderId="8" xfId="2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top" wrapText="1"/>
    </xf>
    <xf numFmtId="2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0" fillId="0" borderId="0" xfId="20" applyAlignment="1">
      <alignment wrapText="1"/>
      <protection/>
    </xf>
    <xf numFmtId="0" fontId="6" fillId="11" borderId="11" xfId="20" applyFont="1" applyFill="1" applyBorder="1" applyAlignment="1">
      <alignment horizontal="center" vertical="center" wrapText="1"/>
      <protection/>
    </xf>
    <xf numFmtId="0" fontId="6" fillId="11" borderId="12" xfId="2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tabSelected="1" zoomScale="70" zoomScaleNormal="70" workbookViewId="0" topLeftCell="A1">
      <pane ySplit="5" topLeftCell="A6" activePane="bottomLeft" state="frozen"/>
      <selection pane="bottomLeft" activeCell="G42" sqref="G42"/>
    </sheetView>
  </sheetViews>
  <sheetFormatPr defaultColWidth="9.140625" defaultRowHeight="12.75"/>
  <cols>
    <col min="1" max="1" width="12.8515625" style="0" customWidth="1"/>
    <col min="2" max="2" width="37.421875" style="0" hidden="1" customWidth="1"/>
    <col min="3" max="3" width="24.57421875" style="0" customWidth="1"/>
    <col min="4" max="4" width="21.140625" style="0" hidden="1" customWidth="1"/>
    <col min="5" max="5" width="24.57421875" style="0" customWidth="1"/>
    <col min="6" max="6" width="50.421875" style="0" customWidth="1"/>
    <col min="7" max="7" width="52.7109375" style="0" customWidth="1"/>
    <col min="8" max="8" width="65.57421875" style="0" customWidth="1"/>
    <col min="9" max="9" width="46.8515625" style="0" hidden="1" customWidth="1"/>
    <col min="10" max="10" width="23.421875" style="0" customWidth="1"/>
    <col min="11" max="11" width="12.8515625" style="0" customWidth="1"/>
    <col min="12" max="12" width="21.140625" style="0" customWidth="1"/>
    <col min="13" max="13" width="37.421875" style="0" customWidth="1"/>
    <col min="14" max="14" width="36.28125" style="0" customWidth="1"/>
    <col min="15" max="15" width="38.7109375" style="0" customWidth="1"/>
    <col min="16" max="16" width="9.421875" style="0" customWidth="1"/>
    <col min="17" max="17" width="19.8515625" style="0" customWidth="1"/>
    <col min="18" max="18" width="27.00390625" style="0" hidden="1" customWidth="1"/>
    <col min="19" max="19" width="37.421875" style="0" hidden="1" customWidth="1"/>
    <col min="20" max="20" width="49.28125" style="0" hidden="1" customWidth="1"/>
    <col min="21" max="21" width="37.421875" style="0" hidden="1" customWidth="1"/>
    <col min="22" max="22" width="69.140625" style="0" customWidth="1"/>
    <col min="23" max="23" width="21.140625" style="0" customWidth="1"/>
    <col min="24" max="24" width="27.00390625" style="0" customWidth="1"/>
    <col min="25" max="25" width="23.421875" style="0" customWidth="1"/>
    <col min="26" max="27" width="17.57421875" style="0" customWidth="1"/>
  </cols>
  <sheetData>
    <row r="1" spans="1:24" ht="17.1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7.1" customHeight="1">
      <c r="A3" s="19" t="s">
        <v>1</v>
      </c>
      <c r="B3" s="19"/>
      <c r="C3" s="20" t="s">
        <v>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17.1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2" t="s">
        <v>3</v>
      </c>
      <c r="M4" s="22"/>
      <c r="N4" s="22"/>
      <c r="O4" s="22"/>
      <c r="P4" s="22"/>
      <c r="Q4" s="22"/>
      <c r="R4" s="21"/>
      <c r="S4" s="21"/>
      <c r="T4" s="21"/>
      <c r="U4" s="21"/>
      <c r="V4" s="21"/>
      <c r="W4" s="21"/>
      <c r="X4" s="21"/>
    </row>
    <row r="5" spans="1:27" ht="7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 t="s">
        <v>17</v>
      </c>
      <c r="O5" s="2" t="s">
        <v>18</v>
      </c>
      <c r="P5" s="2" t="s">
        <v>19</v>
      </c>
      <c r="Q5" s="2" t="s">
        <v>20</v>
      </c>
      <c r="R5" s="2" t="s">
        <v>21</v>
      </c>
      <c r="S5" s="2" t="s">
        <v>22</v>
      </c>
      <c r="T5" s="2" t="s">
        <v>23</v>
      </c>
      <c r="U5" s="2" t="s">
        <v>24</v>
      </c>
      <c r="V5" s="2" t="s">
        <v>25</v>
      </c>
      <c r="W5" s="2" t="s">
        <v>26</v>
      </c>
      <c r="X5" s="2" t="s">
        <v>27</v>
      </c>
      <c r="Z5" s="2" t="s">
        <v>146</v>
      </c>
      <c r="AA5" s="2" t="s">
        <v>147</v>
      </c>
    </row>
    <row r="6" spans="1:27" ht="13.5" thickBot="1">
      <c r="A6" s="3">
        <v>78563</v>
      </c>
      <c r="B6" s="4" t="s">
        <v>28</v>
      </c>
      <c r="C6" s="3">
        <v>232637</v>
      </c>
      <c r="D6" s="4" t="s">
        <v>29</v>
      </c>
      <c r="E6" s="4" t="s">
        <v>30</v>
      </c>
      <c r="F6" s="46" t="s">
        <v>31</v>
      </c>
      <c r="G6" s="5"/>
      <c r="H6" s="4" t="s">
        <v>32</v>
      </c>
      <c r="I6" s="4"/>
      <c r="J6" s="4" t="s">
        <v>33</v>
      </c>
      <c r="K6" s="6">
        <v>1</v>
      </c>
      <c r="L6" s="4">
        <v>712002</v>
      </c>
      <c r="M6" s="4" t="s">
        <v>34</v>
      </c>
      <c r="N6" s="4" t="s">
        <v>35</v>
      </c>
      <c r="O6" s="4" t="s">
        <v>36</v>
      </c>
      <c r="P6" s="4">
        <v>3</v>
      </c>
      <c r="Q6" s="4" t="s">
        <v>37</v>
      </c>
      <c r="R6" s="3">
        <v>116270</v>
      </c>
      <c r="S6" s="4" t="s">
        <v>38</v>
      </c>
      <c r="T6" s="4" t="s">
        <v>39</v>
      </c>
      <c r="U6" s="4">
        <v>549498742</v>
      </c>
      <c r="V6" s="4"/>
      <c r="W6" s="7"/>
      <c r="X6" s="8">
        <f>ROUND($K$6*ROUND($W$6,2),2)</f>
        <v>0</v>
      </c>
      <c r="Z6" s="9">
        <v>13500</v>
      </c>
      <c r="AA6" s="9">
        <f>Z6*K6</f>
        <v>13500</v>
      </c>
    </row>
    <row r="7" spans="1:27" ht="14.1" customHeight="1" thickTop="1">
      <c r="A7" s="17" t="s">
        <v>40</v>
      </c>
      <c r="B7" s="17"/>
      <c r="C7" s="17"/>
      <c r="D7" s="10"/>
      <c r="E7" s="10"/>
      <c r="F7" s="24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4" t="s">
        <v>41</v>
      </c>
      <c r="X7" s="11">
        <f>SUM($X$6:$X$6)</f>
        <v>0</v>
      </c>
      <c r="Z7" s="11"/>
      <c r="AA7" s="11">
        <f>SUM($AA$6:$AA$6)</f>
        <v>13500</v>
      </c>
    </row>
    <row r="8" spans="1:24" ht="12.75">
      <c r="A8" s="12"/>
      <c r="B8" s="12"/>
      <c r="C8" s="12"/>
      <c r="D8" s="12"/>
      <c r="E8" s="12"/>
      <c r="F8" s="25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7" ht="13.5" thickBot="1">
      <c r="A9" s="3">
        <v>78680</v>
      </c>
      <c r="B9" s="4" t="s">
        <v>42</v>
      </c>
      <c r="C9" s="3">
        <v>232709</v>
      </c>
      <c r="D9" s="4" t="s">
        <v>43</v>
      </c>
      <c r="E9" s="4" t="s">
        <v>44</v>
      </c>
      <c r="F9" s="46" t="s">
        <v>45</v>
      </c>
      <c r="G9" s="5"/>
      <c r="H9" s="4" t="s">
        <v>32</v>
      </c>
      <c r="I9" s="4"/>
      <c r="J9" s="4" t="s">
        <v>33</v>
      </c>
      <c r="K9" s="6">
        <v>1</v>
      </c>
      <c r="L9" s="4">
        <v>314010</v>
      </c>
      <c r="M9" s="4" t="s">
        <v>46</v>
      </c>
      <c r="N9" s="4" t="s">
        <v>47</v>
      </c>
      <c r="O9" s="4" t="s">
        <v>36</v>
      </c>
      <c r="P9" s="4">
        <v>3</v>
      </c>
      <c r="Q9" s="4" t="s">
        <v>48</v>
      </c>
      <c r="R9" s="3">
        <v>2260</v>
      </c>
      <c r="S9" s="4" t="s">
        <v>49</v>
      </c>
      <c r="T9" s="4" t="s">
        <v>50</v>
      </c>
      <c r="U9" s="4">
        <v>549495466</v>
      </c>
      <c r="V9" s="4"/>
      <c r="W9" s="7"/>
      <c r="X9" s="8">
        <f>ROUND($K$9*ROUND($W$9,2),2)</f>
        <v>0</v>
      </c>
      <c r="Z9" s="9">
        <v>3400</v>
      </c>
      <c r="AA9" s="9">
        <f>Z9*K9</f>
        <v>3400</v>
      </c>
    </row>
    <row r="10" spans="1:27" ht="14.1" customHeight="1" thickTop="1">
      <c r="A10" s="17" t="s">
        <v>40</v>
      </c>
      <c r="B10" s="17"/>
      <c r="C10" s="17"/>
      <c r="D10" s="10"/>
      <c r="E10" s="10"/>
      <c r="F10" s="24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4" t="s">
        <v>41</v>
      </c>
      <c r="X10" s="11">
        <f>SUM($X$9:$X$9)</f>
        <v>0</v>
      </c>
      <c r="Z10" s="11"/>
      <c r="AA10" s="11">
        <f>SUM($AA$9:$AA$9)</f>
        <v>3400</v>
      </c>
    </row>
    <row r="11" spans="1:24" ht="12.75">
      <c r="A11" s="12"/>
      <c r="B11" s="12"/>
      <c r="C11" s="12"/>
      <c r="D11" s="12"/>
      <c r="E11" s="12"/>
      <c r="F11" s="25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7" ht="13.5" thickBot="1">
      <c r="A12" s="3">
        <v>78764</v>
      </c>
      <c r="B12" s="4" t="s">
        <v>51</v>
      </c>
      <c r="C12" s="3">
        <v>232805</v>
      </c>
      <c r="D12" s="4" t="s">
        <v>52</v>
      </c>
      <c r="E12" s="4" t="s">
        <v>53</v>
      </c>
      <c r="F12" s="46" t="s">
        <v>54</v>
      </c>
      <c r="G12" s="5"/>
      <c r="H12" s="4" t="s">
        <v>32</v>
      </c>
      <c r="I12" s="4"/>
      <c r="J12" s="4" t="s">
        <v>33</v>
      </c>
      <c r="K12" s="6">
        <v>4</v>
      </c>
      <c r="L12" s="4">
        <v>713003</v>
      </c>
      <c r="M12" s="4" t="s">
        <v>55</v>
      </c>
      <c r="N12" s="4" t="s">
        <v>56</v>
      </c>
      <c r="O12" s="4" t="s">
        <v>36</v>
      </c>
      <c r="P12" s="4">
        <v>2</v>
      </c>
      <c r="Q12" s="4" t="s">
        <v>57</v>
      </c>
      <c r="R12" s="3">
        <v>11378</v>
      </c>
      <c r="S12" s="4" t="s">
        <v>58</v>
      </c>
      <c r="T12" s="4" t="s">
        <v>59</v>
      </c>
      <c r="U12" s="4">
        <v>549495502</v>
      </c>
      <c r="V12" s="4"/>
      <c r="W12" s="7"/>
      <c r="X12" s="8">
        <f>ROUND($K$12*ROUND($W$12,2),2)</f>
        <v>0</v>
      </c>
      <c r="Z12" s="9">
        <v>180.00000000000003</v>
      </c>
      <c r="AA12" s="9">
        <f>Z12*K12</f>
        <v>720.0000000000001</v>
      </c>
    </row>
    <row r="13" spans="1:27" ht="14.1" customHeight="1" thickTop="1">
      <c r="A13" s="17" t="s">
        <v>40</v>
      </c>
      <c r="B13" s="17"/>
      <c r="C13" s="17"/>
      <c r="D13" s="10"/>
      <c r="E13" s="10"/>
      <c r="F13" s="24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4" t="s">
        <v>41</v>
      </c>
      <c r="X13" s="11">
        <f>SUM($X$12:$X$12)</f>
        <v>0</v>
      </c>
      <c r="Z13" s="11"/>
      <c r="AA13" s="11">
        <f>SUM($AA$12:$AA$12)</f>
        <v>720.0000000000001</v>
      </c>
    </row>
    <row r="14" spans="1:24" ht="12.75">
      <c r="A14" s="12"/>
      <c r="B14" s="12"/>
      <c r="C14" s="12"/>
      <c r="D14" s="12"/>
      <c r="E14" s="12"/>
      <c r="F14" s="25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7" ht="13.5" thickBot="1">
      <c r="A15" s="3">
        <v>78772</v>
      </c>
      <c r="B15" s="4" t="s">
        <v>60</v>
      </c>
      <c r="C15" s="3">
        <v>232872</v>
      </c>
      <c r="D15" s="4" t="s">
        <v>29</v>
      </c>
      <c r="E15" s="4" t="s">
        <v>61</v>
      </c>
      <c r="F15" s="46" t="s">
        <v>62</v>
      </c>
      <c r="G15" s="5"/>
      <c r="H15" s="4" t="s">
        <v>32</v>
      </c>
      <c r="I15" s="4"/>
      <c r="J15" s="4" t="s">
        <v>33</v>
      </c>
      <c r="K15" s="6">
        <v>1</v>
      </c>
      <c r="L15" s="4">
        <v>562000</v>
      </c>
      <c r="M15" s="4" t="s">
        <v>63</v>
      </c>
      <c r="N15" s="4" t="s">
        <v>64</v>
      </c>
      <c r="O15" s="4" t="s">
        <v>65</v>
      </c>
      <c r="P15" s="4">
        <v>1</v>
      </c>
      <c r="Q15" s="4">
        <v>5</v>
      </c>
      <c r="R15" s="3">
        <v>168497</v>
      </c>
      <c r="S15" s="4" t="s">
        <v>66</v>
      </c>
      <c r="T15" s="4" t="s">
        <v>67</v>
      </c>
      <c r="U15" s="4">
        <v>549494051</v>
      </c>
      <c r="V15" s="4"/>
      <c r="W15" s="7"/>
      <c r="X15" s="8">
        <f>ROUND($K$15*ROUND($W$15,2),2)</f>
        <v>0</v>
      </c>
      <c r="Z15" s="9">
        <v>13000</v>
      </c>
      <c r="AA15" s="9">
        <f>Z15*K15</f>
        <v>13000</v>
      </c>
    </row>
    <row r="16" spans="1:27" ht="14.1" customHeight="1" thickTop="1">
      <c r="A16" s="17" t="s">
        <v>40</v>
      </c>
      <c r="B16" s="17"/>
      <c r="C16" s="17"/>
      <c r="D16" s="10"/>
      <c r="E16" s="10"/>
      <c r="F16" s="24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4" t="s">
        <v>41</v>
      </c>
      <c r="X16" s="11">
        <f>SUM($X$15:$X$15)</f>
        <v>0</v>
      </c>
      <c r="Z16" s="11"/>
      <c r="AA16" s="11">
        <f>SUM($AA$15:$AA$15)</f>
        <v>13000</v>
      </c>
    </row>
    <row r="17" spans="1:24" ht="12.75">
      <c r="A17" s="12"/>
      <c r="B17" s="12"/>
      <c r="C17" s="12"/>
      <c r="D17" s="12"/>
      <c r="E17" s="12"/>
      <c r="F17" s="25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7" ht="13.5" thickBot="1">
      <c r="A18" s="3">
        <v>78778</v>
      </c>
      <c r="B18" s="4"/>
      <c r="C18" s="3">
        <v>232904</v>
      </c>
      <c r="D18" s="4" t="s">
        <v>52</v>
      </c>
      <c r="E18" s="4" t="s">
        <v>68</v>
      </c>
      <c r="F18" s="46" t="s">
        <v>69</v>
      </c>
      <c r="G18" s="5"/>
      <c r="H18" s="4" t="s">
        <v>32</v>
      </c>
      <c r="I18" s="4"/>
      <c r="J18" s="4" t="s">
        <v>33</v>
      </c>
      <c r="K18" s="6">
        <v>3</v>
      </c>
      <c r="L18" s="4">
        <v>411500</v>
      </c>
      <c r="M18" s="4" t="s">
        <v>70</v>
      </c>
      <c r="N18" s="4" t="s">
        <v>71</v>
      </c>
      <c r="O18" s="4" t="s">
        <v>72</v>
      </c>
      <c r="P18" s="4">
        <v>7</v>
      </c>
      <c r="Q18" s="4" t="s">
        <v>73</v>
      </c>
      <c r="R18" s="3">
        <v>54081</v>
      </c>
      <c r="S18" s="4" t="s">
        <v>74</v>
      </c>
      <c r="T18" s="4" t="s">
        <v>75</v>
      </c>
      <c r="U18" s="4">
        <v>549496033</v>
      </c>
      <c r="V18" s="4"/>
      <c r="W18" s="7"/>
      <c r="X18" s="8">
        <f>ROUND($K$18*ROUND($W$18,2),2)</f>
        <v>0</v>
      </c>
      <c r="Z18" s="9">
        <v>79.33884297520662</v>
      </c>
      <c r="AA18" s="9">
        <f>Z18*K18</f>
        <v>238.01652892561987</v>
      </c>
    </row>
    <row r="19" spans="1:27" ht="14.1" customHeight="1" thickTop="1">
      <c r="A19" s="17" t="s">
        <v>40</v>
      </c>
      <c r="B19" s="17"/>
      <c r="C19" s="17"/>
      <c r="D19" s="10"/>
      <c r="E19" s="10"/>
      <c r="F19" s="24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4" t="s">
        <v>41</v>
      </c>
      <c r="X19" s="11">
        <f>SUM($X$18:$X$18)</f>
        <v>0</v>
      </c>
      <c r="Z19" s="11"/>
      <c r="AA19" s="11">
        <f>SUM($AA$18:$AA$18)</f>
        <v>238.01652892561987</v>
      </c>
    </row>
    <row r="20" spans="1:24" ht="12.75">
      <c r="A20" s="12"/>
      <c r="B20" s="12"/>
      <c r="C20" s="12"/>
      <c r="D20" s="12"/>
      <c r="E20" s="12"/>
      <c r="F20" s="25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7" ht="13.5" thickBot="1">
      <c r="A21" s="3">
        <v>78926</v>
      </c>
      <c r="B21" s="4" t="s">
        <v>76</v>
      </c>
      <c r="C21" s="3">
        <v>233022</v>
      </c>
      <c r="D21" s="4" t="s">
        <v>77</v>
      </c>
      <c r="E21" s="4" t="s">
        <v>78</v>
      </c>
      <c r="F21" s="46" t="s">
        <v>79</v>
      </c>
      <c r="G21" s="5"/>
      <c r="H21" s="4" t="s">
        <v>32</v>
      </c>
      <c r="I21" s="4"/>
      <c r="J21" s="4" t="s">
        <v>33</v>
      </c>
      <c r="K21" s="6">
        <v>1</v>
      </c>
      <c r="L21" s="4">
        <v>412300</v>
      </c>
      <c r="M21" s="4" t="s">
        <v>80</v>
      </c>
      <c r="N21" s="4" t="s">
        <v>81</v>
      </c>
      <c r="O21" s="4" t="s">
        <v>82</v>
      </c>
      <c r="P21" s="4">
        <v>1</v>
      </c>
      <c r="Q21" s="4" t="s">
        <v>83</v>
      </c>
      <c r="R21" s="3">
        <v>13913</v>
      </c>
      <c r="S21" s="4" t="s">
        <v>84</v>
      </c>
      <c r="T21" s="4" t="s">
        <v>85</v>
      </c>
      <c r="U21" s="4">
        <v>549493405</v>
      </c>
      <c r="V21" s="4"/>
      <c r="W21" s="7"/>
      <c r="X21" s="8">
        <f>ROUND($K$21*ROUND($W$21,2),2)</f>
        <v>0</v>
      </c>
      <c r="Z21" s="9">
        <v>1087.603305785124</v>
      </c>
      <c r="AA21" s="9">
        <f>Z21*K21</f>
        <v>1087.603305785124</v>
      </c>
    </row>
    <row r="22" spans="1:27" ht="14.1" customHeight="1" thickTop="1">
      <c r="A22" s="17" t="s">
        <v>40</v>
      </c>
      <c r="B22" s="17"/>
      <c r="C22" s="17"/>
      <c r="D22" s="10"/>
      <c r="E22" s="10"/>
      <c r="F22" s="24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4" t="s">
        <v>41</v>
      </c>
      <c r="X22" s="11">
        <f>SUM($X$21:$X$21)</f>
        <v>0</v>
      </c>
      <c r="Z22" s="11"/>
      <c r="AA22" s="11">
        <f>SUM($AA$21:$AA$21)</f>
        <v>1087.603305785124</v>
      </c>
    </row>
    <row r="23" spans="1:24" ht="12.75">
      <c r="A23" s="12"/>
      <c r="B23" s="12"/>
      <c r="C23" s="12"/>
      <c r="D23" s="12"/>
      <c r="E23" s="12"/>
      <c r="F23" s="25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7" ht="12.75">
      <c r="A24" s="3">
        <v>78968</v>
      </c>
      <c r="B24" s="4" t="s">
        <v>86</v>
      </c>
      <c r="C24" s="3">
        <v>233104</v>
      </c>
      <c r="D24" s="4" t="s">
        <v>87</v>
      </c>
      <c r="E24" s="4" t="s">
        <v>88</v>
      </c>
      <c r="F24" s="46" t="s">
        <v>89</v>
      </c>
      <c r="G24" s="5"/>
      <c r="H24" s="4" t="s">
        <v>32</v>
      </c>
      <c r="I24" s="4"/>
      <c r="J24" s="4" t="s">
        <v>33</v>
      </c>
      <c r="K24" s="6">
        <v>10</v>
      </c>
      <c r="L24" s="4">
        <v>119612</v>
      </c>
      <c r="M24" s="4" t="s">
        <v>90</v>
      </c>
      <c r="N24" s="4" t="s">
        <v>91</v>
      </c>
      <c r="O24" s="4" t="s">
        <v>92</v>
      </c>
      <c r="P24" s="4">
        <v>7</v>
      </c>
      <c r="Q24" s="4" t="s">
        <v>93</v>
      </c>
      <c r="R24" s="3">
        <v>111812</v>
      </c>
      <c r="S24" s="4" t="s">
        <v>94</v>
      </c>
      <c r="T24" s="4" t="s">
        <v>95</v>
      </c>
      <c r="U24" s="4">
        <v>549494203</v>
      </c>
      <c r="V24" s="4"/>
      <c r="W24" s="7"/>
      <c r="X24" s="8">
        <f>ROUND($K$24*ROUND($W$24,2),2)</f>
        <v>0</v>
      </c>
      <c r="Z24" s="9">
        <v>309.91735537190084</v>
      </c>
      <c r="AA24" s="9">
        <f>Z24*K24</f>
        <v>3099.1735537190084</v>
      </c>
    </row>
    <row r="25" spans="1:27" ht="13.5" thickBot="1">
      <c r="A25" s="3">
        <v>78968</v>
      </c>
      <c r="B25" s="4" t="s">
        <v>86</v>
      </c>
      <c r="C25" s="3">
        <v>233105</v>
      </c>
      <c r="D25" s="4" t="s">
        <v>87</v>
      </c>
      <c r="E25" s="4" t="s">
        <v>96</v>
      </c>
      <c r="F25" s="46" t="s">
        <v>97</v>
      </c>
      <c r="G25" s="5"/>
      <c r="H25" s="4" t="s">
        <v>32</v>
      </c>
      <c r="I25" s="4"/>
      <c r="J25" s="4" t="s">
        <v>33</v>
      </c>
      <c r="K25" s="6">
        <v>10</v>
      </c>
      <c r="L25" s="4">
        <v>119612</v>
      </c>
      <c r="M25" s="4" t="s">
        <v>90</v>
      </c>
      <c r="N25" s="4" t="s">
        <v>91</v>
      </c>
      <c r="O25" s="4" t="s">
        <v>92</v>
      </c>
      <c r="P25" s="4">
        <v>7</v>
      </c>
      <c r="Q25" s="4" t="s">
        <v>93</v>
      </c>
      <c r="R25" s="3">
        <v>111812</v>
      </c>
      <c r="S25" s="4" t="s">
        <v>94</v>
      </c>
      <c r="T25" s="4" t="s">
        <v>95</v>
      </c>
      <c r="U25" s="4">
        <v>549494203</v>
      </c>
      <c r="V25" s="4"/>
      <c r="W25" s="7"/>
      <c r="X25" s="8">
        <f>ROUND($K$25*ROUND($W$25,2),2)</f>
        <v>0</v>
      </c>
      <c r="Z25" s="9">
        <v>256.198347107438</v>
      </c>
      <c r="AA25" s="9">
        <f>Z25*K25</f>
        <v>2561.98347107438</v>
      </c>
    </row>
    <row r="26" spans="1:27" ht="14.1" customHeight="1" thickTop="1">
      <c r="A26" s="17" t="s">
        <v>40</v>
      </c>
      <c r="B26" s="17"/>
      <c r="C26" s="17"/>
      <c r="D26" s="10"/>
      <c r="E26" s="10"/>
      <c r="F26" s="24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4" t="s">
        <v>41</v>
      </c>
      <c r="X26" s="11">
        <f>SUM($X$24:$X$25)</f>
        <v>0</v>
      </c>
      <c r="Z26" s="11"/>
      <c r="AA26" s="11">
        <f>SUM($AA$24:$AA$25)</f>
        <v>5661.157024793389</v>
      </c>
    </row>
    <row r="27" spans="1:24" ht="12.75">
      <c r="A27" s="12"/>
      <c r="B27" s="12"/>
      <c r="C27" s="12"/>
      <c r="D27" s="12"/>
      <c r="E27" s="12"/>
      <c r="F27" s="25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7" ht="12.75">
      <c r="A28" s="3">
        <v>78989</v>
      </c>
      <c r="B28" s="4" t="s">
        <v>98</v>
      </c>
      <c r="C28" s="3">
        <v>233087</v>
      </c>
      <c r="D28" s="4" t="s">
        <v>87</v>
      </c>
      <c r="E28" s="4" t="s">
        <v>99</v>
      </c>
      <c r="F28" s="46" t="s">
        <v>100</v>
      </c>
      <c r="G28" s="5"/>
      <c r="H28" s="4" t="s">
        <v>32</v>
      </c>
      <c r="I28" s="4"/>
      <c r="J28" s="4" t="s">
        <v>33</v>
      </c>
      <c r="K28" s="6">
        <v>2</v>
      </c>
      <c r="L28" s="4">
        <v>119612</v>
      </c>
      <c r="M28" s="4" t="s">
        <v>90</v>
      </c>
      <c r="N28" s="4" t="s">
        <v>91</v>
      </c>
      <c r="O28" s="4" t="s">
        <v>92</v>
      </c>
      <c r="P28" s="4">
        <v>7</v>
      </c>
      <c r="Q28" s="4" t="s">
        <v>93</v>
      </c>
      <c r="R28" s="3">
        <v>111812</v>
      </c>
      <c r="S28" s="4" t="s">
        <v>94</v>
      </c>
      <c r="T28" s="4" t="s">
        <v>95</v>
      </c>
      <c r="U28" s="4">
        <v>549494203</v>
      </c>
      <c r="V28" s="4"/>
      <c r="W28" s="7"/>
      <c r="X28" s="8">
        <f>ROUND($K$28*ROUND($W$28,2),2)</f>
        <v>0</v>
      </c>
      <c r="Z28" s="9">
        <v>547.9338842975206</v>
      </c>
      <c r="AA28" s="9">
        <f>Z28*K28</f>
        <v>1095.8677685950413</v>
      </c>
    </row>
    <row r="29" spans="1:27" ht="12.75">
      <c r="A29" s="3">
        <v>78989</v>
      </c>
      <c r="B29" s="4" t="s">
        <v>98</v>
      </c>
      <c r="C29" s="3">
        <v>233088</v>
      </c>
      <c r="D29" s="4" t="s">
        <v>87</v>
      </c>
      <c r="E29" s="4" t="s">
        <v>99</v>
      </c>
      <c r="F29" s="46" t="s">
        <v>100</v>
      </c>
      <c r="G29" s="5"/>
      <c r="H29" s="4" t="s">
        <v>32</v>
      </c>
      <c r="I29" s="4"/>
      <c r="J29" s="4" t="s">
        <v>33</v>
      </c>
      <c r="K29" s="6">
        <v>6</v>
      </c>
      <c r="L29" s="4">
        <v>119612</v>
      </c>
      <c r="M29" s="4" t="s">
        <v>90</v>
      </c>
      <c r="N29" s="4" t="s">
        <v>91</v>
      </c>
      <c r="O29" s="4" t="s">
        <v>92</v>
      </c>
      <c r="P29" s="4">
        <v>7</v>
      </c>
      <c r="Q29" s="4" t="s">
        <v>93</v>
      </c>
      <c r="R29" s="3">
        <v>111812</v>
      </c>
      <c r="S29" s="4" t="s">
        <v>94</v>
      </c>
      <c r="T29" s="4" t="s">
        <v>95</v>
      </c>
      <c r="U29" s="4">
        <v>549494203</v>
      </c>
      <c r="V29" s="4"/>
      <c r="W29" s="7"/>
      <c r="X29" s="8">
        <f>ROUND($K$29*ROUND($W$29,2),2)</f>
        <v>0</v>
      </c>
      <c r="Z29" s="9">
        <v>547.9338842975206</v>
      </c>
      <c r="AA29" s="9">
        <f>Z29*K29</f>
        <v>3287.6033057851237</v>
      </c>
    </row>
    <row r="30" spans="1:27" ht="12.75">
      <c r="A30" s="3">
        <v>78989</v>
      </c>
      <c r="B30" s="4" t="s">
        <v>98</v>
      </c>
      <c r="C30" s="3">
        <v>233089</v>
      </c>
      <c r="D30" s="4" t="s">
        <v>87</v>
      </c>
      <c r="E30" s="4" t="s">
        <v>99</v>
      </c>
      <c r="F30" s="46" t="s">
        <v>100</v>
      </c>
      <c r="G30" s="5"/>
      <c r="H30" s="4" t="s">
        <v>32</v>
      </c>
      <c r="I30" s="4"/>
      <c r="J30" s="4" t="s">
        <v>33</v>
      </c>
      <c r="K30" s="6">
        <v>6</v>
      </c>
      <c r="L30" s="4">
        <v>119612</v>
      </c>
      <c r="M30" s="4" t="s">
        <v>90</v>
      </c>
      <c r="N30" s="4" t="s">
        <v>91</v>
      </c>
      <c r="O30" s="4" t="s">
        <v>92</v>
      </c>
      <c r="P30" s="4">
        <v>7</v>
      </c>
      <c r="Q30" s="4" t="s">
        <v>93</v>
      </c>
      <c r="R30" s="3">
        <v>111812</v>
      </c>
      <c r="S30" s="4" t="s">
        <v>94</v>
      </c>
      <c r="T30" s="4" t="s">
        <v>95</v>
      </c>
      <c r="U30" s="4">
        <v>549494203</v>
      </c>
      <c r="V30" s="4"/>
      <c r="W30" s="7"/>
      <c r="X30" s="8">
        <f>ROUND($K$30*ROUND($W$30,2),2)</f>
        <v>0</v>
      </c>
      <c r="Z30" s="9">
        <v>547.9338842975206</v>
      </c>
      <c r="AA30" s="9">
        <f>Z30*K30</f>
        <v>3287.6033057851237</v>
      </c>
    </row>
    <row r="31" spans="1:27" ht="12.75">
      <c r="A31" s="3">
        <v>78989</v>
      </c>
      <c r="B31" s="4" t="s">
        <v>98</v>
      </c>
      <c r="C31" s="3">
        <v>233109</v>
      </c>
      <c r="D31" s="4" t="s">
        <v>77</v>
      </c>
      <c r="E31" s="4" t="s">
        <v>101</v>
      </c>
      <c r="F31" s="46" t="s">
        <v>102</v>
      </c>
      <c r="G31" s="5"/>
      <c r="H31" s="4" t="s">
        <v>32</v>
      </c>
      <c r="I31" s="4"/>
      <c r="J31" s="4" t="s">
        <v>33</v>
      </c>
      <c r="K31" s="6">
        <v>2</v>
      </c>
      <c r="L31" s="4">
        <v>119612</v>
      </c>
      <c r="M31" s="4" t="s">
        <v>90</v>
      </c>
      <c r="N31" s="4" t="s">
        <v>91</v>
      </c>
      <c r="O31" s="4" t="s">
        <v>92</v>
      </c>
      <c r="P31" s="4">
        <v>7</v>
      </c>
      <c r="Q31" s="4" t="s">
        <v>93</v>
      </c>
      <c r="R31" s="3">
        <v>111812</v>
      </c>
      <c r="S31" s="4" t="s">
        <v>94</v>
      </c>
      <c r="T31" s="4" t="s">
        <v>95</v>
      </c>
      <c r="U31" s="4">
        <v>549494203</v>
      </c>
      <c r="V31" s="4"/>
      <c r="W31" s="7"/>
      <c r="X31" s="8">
        <f>ROUND($K$31*ROUND($W$31,2),2)</f>
        <v>0</v>
      </c>
      <c r="Z31" s="9">
        <v>1634.710743801653</v>
      </c>
      <c r="AA31" s="9">
        <f>Z31*K31</f>
        <v>3269.421487603306</v>
      </c>
    </row>
    <row r="32" spans="1:27" ht="13.5" thickBot="1">
      <c r="A32" s="3">
        <v>78989</v>
      </c>
      <c r="B32" s="4" t="s">
        <v>98</v>
      </c>
      <c r="C32" s="3">
        <v>233112</v>
      </c>
      <c r="D32" s="4" t="s">
        <v>77</v>
      </c>
      <c r="E32" s="4" t="s">
        <v>101</v>
      </c>
      <c r="F32" s="46" t="s">
        <v>102</v>
      </c>
      <c r="G32" s="5"/>
      <c r="H32" s="4" t="s">
        <v>32</v>
      </c>
      <c r="I32" s="4"/>
      <c r="J32" s="4" t="s">
        <v>33</v>
      </c>
      <c r="K32" s="6">
        <v>2</v>
      </c>
      <c r="L32" s="4">
        <v>119612</v>
      </c>
      <c r="M32" s="4" t="s">
        <v>90</v>
      </c>
      <c r="N32" s="4" t="s">
        <v>91</v>
      </c>
      <c r="O32" s="4" t="s">
        <v>92</v>
      </c>
      <c r="P32" s="4">
        <v>7</v>
      </c>
      <c r="Q32" s="4" t="s">
        <v>93</v>
      </c>
      <c r="R32" s="3">
        <v>111812</v>
      </c>
      <c r="S32" s="4" t="s">
        <v>94</v>
      </c>
      <c r="T32" s="4" t="s">
        <v>95</v>
      </c>
      <c r="U32" s="4">
        <v>549494203</v>
      </c>
      <c r="V32" s="4"/>
      <c r="W32" s="7"/>
      <c r="X32" s="8">
        <f>ROUND($K$32*ROUND($W$32,2),2)</f>
        <v>0</v>
      </c>
      <c r="Z32" s="9">
        <v>1634.710743801653</v>
      </c>
      <c r="AA32" s="9">
        <f>Z32*K32</f>
        <v>3269.421487603306</v>
      </c>
    </row>
    <row r="33" spans="1:27" ht="14.1" customHeight="1" thickTop="1">
      <c r="A33" s="17" t="s">
        <v>40</v>
      </c>
      <c r="B33" s="17"/>
      <c r="C33" s="17"/>
      <c r="D33" s="10"/>
      <c r="E33" s="10"/>
      <c r="F33" s="24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4" t="s">
        <v>41</v>
      </c>
      <c r="X33" s="11">
        <f>SUM($X$28:$X$32)</f>
        <v>0</v>
      </c>
      <c r="Z33" s="11"/>
      <c r="AA33" s="11">
        <f>SUM($AA$28:$AA$32)</f>
        <v>14209.917355371901</v>
      </c>
    </row>
    <row r="34" spans="1:24" ht="12.75">
      <c r="A34" s="12"/>
      <c r="B34" s="12"/>
      <c r="C34" s="12"/>
      <c r="D34" s="12"/>
      <c r="E34" s="12"/>
      <c r="F34" s="25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7" ht="12.75">
      <c r="A35" s="3">
        <v>78995</v>
      </c>
      <c r="B35" s="4" t="s">
        <v>86</v>
      </c>
      <c r="C35" s="3">
        <v>233098</v>
      </c>
      <c r="D35" s="4" t="s">
        <v>87</v>
      </c>
      <c r="E35" s="4" t="s">
        <v>88</v>
      </c>
      <c r="F35" s="46" t="s">
        <v>89</v>
      </c>
      <c r="G35" s="5"/>
      <c r="H35" s="4" t="s">
        <v>32</v>
      </c>
      <c r="I35" s="4"/>
      <c r="J35" s="4" t="s">
        <v>33</v>
      </c>
      <c r="K35" s="6">
        <v>10</v>
      </c>
      <c r="L35" s="4">
        <v>119612</v>
      </c>
      <c r="M35" s="4" t="s">
        <v>90</v>
      </c>
      <c r="N35" s="4" t="s">
        <v>91</v>
      </c>
      <c r="O35" s="4" t="s">
        <v>92</v>
      </c>
      <c r="P35" s="4">
        <v>7</v>
      </c>
      <c r="Q35" s="4" t="s">
        <v>93</v>
      </c>
      <c r="R35" s="3">
        <v>111812</v>
      </c>
      <c r="S35" s="4" t="s">
        <v>94</v>
      </c>
      <c r="T35" s="4" t="s">
        <v>95</v>
      </c>
      <c r="U35" s="4">
        <v>549494203</v>
      </c>
      <c r="V35" s="4"/>
      <c r="W35" s="7"/>
      <c r="X35" s="8">
        <f>ROUND($K$35*ROUND($W$35,2),2)</f>
        <v>0</v>
      </c>
      <c r="Z35" s="9">
        <v>309.91735537190084</v>
      </c>
      <c r="AA35" s="9">
        <f>Z35*K35</f>
        <v>3099.1735537190084</v>
      </c>
    </row>
    <row r="36" spans="1:27" ht="12.75">
      <c r="A36" s="3">
        <v>78995</v>
      </c>
      <c r="B36" s="4" t="s">
        <v>86</v>
      </c>
      <c r="C36" s="3">
        <v>233119</v>
      </c>
      <c r="D36" s="4" t="s">
        <v>87</v>
      </c>
      <c r="E36" s="4" t="s">
        <v>88</v>
      </c>
      <c r="F36" s="46" t="s">
        <v>89</v>
      </c>
      <c r="G36" s="5"/>
      <c r="H36" s="4" t="s">
        <v>32</v>
      </c>
      <c r="I36" s="4"/>
      <c r="J36" s="4" t="s">
        <v>33</v>
      </c>
      <c r="K36" s="6">
        <v>10</v>
      </c>
      <c r="L36" s="4">
        <v>119612</v>
      </c>
      <c r="M36" s="4" t="s">
        <v>90</v>
      </c>
      <c r="N36" s="4" t="s">
        <v>91</v>
      </c>
      <c r="O36" s="4" t="s">
        <v>92</v>
      </c>
      <c r="P36" s="4">
        <v>7</v>
      </c>
      <c r="Q36" s="4" t="s">
        <v>93</v>
      </c>
      <c r="R36" s="3">
        <v>111812</v>
      </c>
      <c r="S36" s="4" t="s">
        <v>94</v>
      </c>
      <c r="T36" s="4" t="s">
        <v>95</v>
      </c>
      <c r="U36" s="4">
        <v>549494203</v>
      </c>
      <c r="V36" s="4"/>
      <c r="W36" s="7"/>
      <c r="X36" s="8">
        <f>ROUND($K$36*ROUND($W$36,2),2)</f>
        <v>0</v>
      </c>
      <c r="Z36" s="9">
        <v>309.91735537190084</v>
      </c>
      <c r="AA36" s="9">
        <f>Z36*K36</f>
        <v>3099.1735537190084</v>
      </c>
    </row>
    <row r="37" spans="1:27" ht="13.5" thickBot="1">
      <c r="A37" s="3">
        <v>78995</v>
      </c>
      <c r="B37" s="4" t="s">
        <v>86</v>
      </c>
      <c r="C37" s="3">
        <v>233120</v>
      </c>
      <c r="D37" s="4" t="s">
        <v>87</v>
      </c>
      <c r="E37" s="4" t="s">
        <v>88</v>
      </c>
      <c r="F37" s="46" t="s">
        <v>89</v>
      </c>
      <c r="G37" s="5"/>
      <c r="H37" s="4" t="s">
        <v>32</v>
      </c>
      <c r="I37" s="4"/>
      <c r="J37" s="4" t="s">
        <v>33</v>
      </c>
      <c r="K37" s="6">
        <v>10</v>
      </c>
      <c r="L37" s="4">
        <v>119612</v>
      </c>
      <c r="M37" s="4" t="s">
        <v>90</v>
      </c>
      <c r="N37" s="4" t="s">
        <v>91</v>
      </c>
      <c r="O37" s="4" t="s">
        <v>92</v>
      </c>
      <c r="P37" s="4">
        <v>7</v>
      </c>
      <c r="Q37" s="4" t="s">
        <v>93</v>
      </c>
      <c r="R37" s="3">
        <v>111812</v>
      </c>
      <c r="S37" s="4" t="s">
        <v>94</v>
      </c>
      <c r="T37" s="4" t="s">
        <v>95</v>
      </c>
      <c r="U37" s="4">
        <v>549494203</v>
      </c>
      <c r="V37" s="4"/>
      <c r="W37" s="7"/>
      <c r="X37" s="8">
        <f>ROUND($K$37*ROUND($W$37,2),2)</f>
        <v>0</v>
      </c>
      <c r="Z37" s="9">
        <v>309.91735537190084</v>
      </c>
      <c r="AA37" s="9">
        <f>Z37*K37</f>
        <v>3099.1735537190084</v>
      </c>
    </row>
    <row r="38" spans="1:27" ht="14.1" customHeight="1" thickTop="1">
      <c r="A38" s="17" t="s">
        <v>40</v>
      </c>
      <c r="B38" s="17"/>
      <c r="C38" s="17"/>
      <c r="D38" s="10"/>
      <c r="E38" s="10"/>
      <c r="F38" s="2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4" t="s">
        <v>41</v>
      </c>
      <c r="X38" s="11">
        <f>SUM($X$35:$X$37)</f>
        <v>0</v>
      </c>
      <c r="Z38" s="11"/>
      <c r="AA38" s="11">
        <f>SUM($AA$35:$AA$37)</f>
        <v>9297.520661157025</v>
      </c>
    </row>
    <row r="39" spans="1:24" ht="12.75">
      <c r="A39" s="12"/>
      <c r="B39" s="12"/>
      <c r="C39" s="12"/>
      <c r="D39" s="12"/>
      <c r="E39" s="12"/>
      <c r="F39" s="25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7" ht="13.5" thickBot="1">
      <c r="A40" s="3">
        <v>79043</v>
      </c>
      <c r="B40" s="4" t="s">
        <v>28</v>
      </c>
      <c r="C40" s="3">
        <v>233160</v>
      </c>
      <c r="D40" s="4" t="s">
        <v>29</v>
      </c>
      <c r="E40" s="4" t="s">
        <v>30</v>
      </c>
      <c r="F40" s="46" t="s">
        <v>31</v>
      </c>
      <c r="G40" s="5"/>
      <c r="H40" s="4" t="s">
        <v>32</v>
      </c>
      <c r="I40" s="4"/>
      <c r="J40" s="4" t="s">
        <v>33</v>
      </c>
      <c r="K40" s="6">
        <v>1</v>
      </c>
      <c r="L40" s="4">
        <v>712002</v>
      </c>
      <c r="M40" s="4" t="s">
        <v>34</v>
      </c>
      <c r="N40" s="4" t="s">
        <v>35</v>
      </c>
      <c r="O40" s="4" t="s">
        <v>36</v>
      </c>
      <c r="P40" s="4">
        <v>3</v>
      </c>
      <c r="Q40" s="4" t="s">
        <v>37</v>
      </c>
      <c r="R40" s="3">
        <v>116270</v>
      </c>
      <c r="S40" s="4" t="s">
        <v>38</v>
      </c>
      <c r="T40" s="4" t="s">
        <v>39</v>
      </c>
      <c r="U40" s="4">
        <v>549498742</v>
      </c>
      <c r="V40" s="4"/>
      <c r="W40" s="7"/>
      <c r="X40" s="8">
        <f>ROUND($K$40*ROUND($W$40,2),2)</f>
        <v>0</v>
      </c>
      <c r="Z40" s="9">
        <v>13500</v>
      </c>
      <c r="AA40" s="9">
        <f>Z40*K40</f>
        <v>13500</v>
      </c>
    </row>
    <row r="41" spans="1:27" ht="14.1" customHeight="1" thickTop="1">
      <c r="A41" s="17" t="s">
        <v>40</v>
      </c>
      <c r="B41" s="17"/>
      <c r="C41" s="17"/>
      <c r="D41" s="10"/>
      <c r="E41" s="10"/>
      <c r="F41" s="2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4" t="s">
        <v>41</v>
      </c>
      <c r="X41" s="11">
        <f>SUM($X$40:$X$40)</f>
        <v>0</v>
      </c>
      <c r="Z41" s="11"/>
      <c r="AA41" s="11">
        <f>SUM($AA$40:$AA$40)</f>
        <v>13500</v>
      </c>
    </row>
    <row r="42" spans="1:24" ht="12.75">
      <c r="A42" s="12"/>
      <c r="B42" s="12"/>
      <c r="C42" s="12"/>
      <c r="D42" s="12"/>
      <c r="E42" s="12"/>
      <c r="F42" s="25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7" ht="13.5" thickBot="1">
      <c r="A43" s="3">
        <v>79045</v>
      </c>
      <c r="B43" s="4" t="s">
        <v>103</v>
      </c>
      <c r="C43" s="3">
        <v>233164</v>
      </c>
      <c r="D43" s="4" t="s">
        <v>29</v>
      </c>
      <c r="E43" s="4" t="s">
        <v>61</v>
      </c>
      <c r="F43" s="46" t="s">
        <v>62</v>
      </c>
      <c r="G43" s="5"/>
      <c r="H43" s="4" t="s">
        <v>32</v>
      </c>
      <c r="I43" s="4"/>
      <c r="J43" s="4" t="s">
        <v>33</v>
      </c>
      <c r="K43" s="6">
        <v>1</v>
      </c>
      <c r="L43" s="4">
        <v>562000</v>
      </c>
      <c r="M43" s="4" t="s">
        <v>63</v>
      </c>
      <c r="N43" s="4" t="s">
        <v>64</v>
      </c>
      <c r="O43" s="4" t="s">
        <v>65</v>
      </c>
      <c r="P43" s="4">
        <v>1</v>
      </c>
      <c r="Q43" s="4">
        <v>5</v>
      </c>
      <c r="R43" s="3">
        <v>168497</v>
      </c>
      <c r="S43" s="4" t="s">
        <v>66</v>
      </c>
      <c r="T43" s="4" t="s">
        <v>67</v>
      </c>
      <c r="U43" s="4">
        <v>549494051</v>
      </c>
      <c r="V43" s="4"/>
      <c r="W43" s="7"/>
      <c r="X43" s="8">
        <f>ROUND($K$43*ROUND($W$43,2),2)</f>
        <v>0</v>
      </c>
      <c r="Z43" s="9">
        <v>13000</v>
      </c>
      <c r="AA43" s="9">
        <f>Z43*K43</f>
        <v>13000</v>
      </c>
    </row>
    <row r="44" spans="1:27" ht="14.1" customHeight="1" thickTop="1">
      <c r="A44" s="17" t="s">
        <v>40</v>
      </c>
      <c r="B44" s="17"/>
      <c r="C44" s="17"/>
      <c r="D44" s="10"/>
      <c r="E44" s="10"/>
      <c r="F44" s="24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4" t="s">
        <v>41</v>
      </c>
      <c r="X44" s="11">
        <f>SUM($X$43:$X$43)</f>
        <v>0</v>
      </c>
      <c r="Z44" s="11"/>
      <c r="AA44" s="11">
        <f>SUM($AA$43:$AA$43)</f>
        <v>13000</v>
      </c>
    </row>
    <row r="45" spans="1:24" ht="12.75">
      <c r="A45" s="12"/>
      <c r="B45" s="12"/>
      <c r="C45" s="12"/>
      <c r="D45" s="12"/>
      <c r="E45" s="12"/>
      <c r="F45" s="25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7" ht="13.5" thickBot="1">
      <c r="A46" s="3">
        <v>79048</v>
      </c>
      <c r="B46" s="4" t="s">
        <v>104</v>
      </c>
      <c r="C46" s="3">
        <v>233166</v>
      </c>
      <c r="D46" s="4" t="s">
        <v>43</v>
      </c>
      <c r="E46" s="4" t="s">
        <v>44</v>
      </c>
      <c r="F46" s="46" t="s">
        <v>45</v>
      </c>
      <c r="G46" s="5"/>
      <c r="H46" s="4" t="s">
        <v>32</v>
      </c>
      <c r="I46" s="4"/>
      <c r="J46" s="4" t="s">
        <v>33</v>
      </c>
      <c r="K46" s="6">
        <v>1</v>
      </c>
      <c r="L46" s="4">
        <v>313010</v>
      </c>
      <c r="M46" s="4" t="s">
        <v>105</v>
      </c>
      <c r="N46" s="4" t="s">
        <v>106</v>
      </c>
      <c r="O46" s="4" t="s">
        <v>36</v>
      </c>
      <c r="P46" s="4">
        <v>3</v>
      </c>
      <c r="Q46" s="4" t="s">
        <v>73</v>
      </c>
      <c r="R46" s="3">
        <v>1271</v>
      </c>
      <c r="S46" s="4" t="s">
        <v>107</v>
      </c>
      <c r="T46" s="4" t="s">
        <v>108</v>
      </c>
      <c r="U46" s="4">
        <v>549495637</v>
      </c>
      <c r="V46" s="4"/>
      <c r="W46" s="7"/>
      <c r="X46" s="8">
        <f>ROUND($K$46*ROUND($W$46,2),2)</f>
        <v>0</v>
      </c>
      <c r="Z46" s="9">
        <v>3400</v>
      </c>
      <c r="AA46" s="9">
        <f>Z46*K46</f>
        <v>3400</v>
      </c>
    </row>
    <row r="47" spans="1:27" ht="14.1" customHeight="1" thickTop="1">
      <c r="A47" s="17" t="s">
        <v>40</v>
      </c>
      <c r="B47" s="17"/>
      <c r="C47" s="17"/>
      <c r="D47" s="10"/>
      <c r="E47" s="10"/>
      <c r="F47" s="24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4" t="s">
        <v>41</v>
      </c>
      <c r="X47" s="11">
        <f>SUM($X$46:$X$46)</f>
        <v>0</v>
      </c>
      <c r="Z47" s="11"/>
      <c r="AA47" s="11">
        <f>SUM($AA$46:$AA$46)</f>
        <v>3400</v>
      </c>
    </row>
    <row r="48" spans="1:24" ht="12.75">
      <c r="A48" s="12"/>
      <c r="B48" s="12"/>
      <c r="C48" s="12"/>
      <c r="D48" s="12"/>
      <c r="E48" s="12"/>
      <c r="F48" s="25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7" ht="13.5" thickBot="1">
      <c r="A49" s="3">
        <v>79088</v>
      </c>
      <c r="B49" s="4" t="s">
        <v>109</v>
      </c>
      <c r="C49" s="3">
        <v>233263</v>
      </c>
      <c r="D49" s="4" t="s">
        <v>87</v>
      </c>
      <c r="E49" s="4" t="s">
        <v>88</v>
      </c>
      <c r="F49" s="46" t="s">
        <v>89</v>
      </c>
      <c r="G49" s="5"/>
      <c r="H49" s="4" t="s">
        <v>32</v>
      </c>
      <c r="I49" s="4"/>
      <c r="J49" s="4" t="s">
        <v>33</v>
      </c>
      <c r="K49" s="6">
        <v>1</v>
      </c>
      <c r="L49" s="4">
        <v>313010</v>
      </c>
      <c r="M49" s="4" t="s">
        <v>105</v>
      </c>
      <c r="N49" s="4" t="s">
        <v>110</v>
      </c>
      <c r="O49" s="4" t="s">
        <v>36</v>
      </c>
      <c r="P49" s="4">
        <v>2</v>
      </c>
      <c r="Q49" s="4" t="s">
        <v>73</v>
      </c>
      <c r="R49" s="3">
        <v>2405</v>
      </c>
      <c r="S49" s="4" t="s">
        <v>111</v>
      </c>
      <c r="T49" s="4" t="s">
        <v>112</v>
      </c>
      <c r="U49" s="4">
        <v>549497138</v>
      </c>
      <c r="V49" s="4"/>
      <c r="W49" s="7"/>
      <c r="X49" s="8">
        <f>ROUND($K$49*ROUND($W$49,2),2)</f>
        <v>0</v>
      </c>
      <c r="Z49" s="9">
        <v>309.91735537190084</v>
      </c>
      <c r="AA49" s="9">
        <f>Z49*K49</f>
        <v>309.91735537190084</v>
      </c>
    </row>
    <row r="50" spans="1:27" ht="14.1" customHeight="1" thickTop="1">
      <c r="A50" s="17" t="s">
        <v>40</v>
      </c>
      <c r="B50" s="17"/>
      <c r="C50" s="17"/>
      <c r="D50" s="10"/>
      <c r="E50" s="10"/>
      <c r="F50" s="24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4" t="s">
        <v>41</v>
      </c>
      <c r="X50" s="11">
        <f>SUM($X$49:$X$49)</f>
        <v>0</v>
      </c>
      <c r="Z50" s="11"/>
      <c r="AA50" s="11">
        <f>SUM($AA$49:$AA$49)</f>
        <v>309.91735537190084</v>
      </c>
    </row>
    <row r="51" spans="1:24" ht="12.75">
      <c r="A51" s="12"/>
      <c r="B51" s="12"/>
      <c r="C51" s="12"/>
      <c r="D51" s="12"/>
      <c r="E51" s="12"/>
      <c r="F51" s="25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7" ht="12.75">
      <c r="A52" s="3">
        <v>79143</v>
      </c>
      <c r="B52" s="4" t="s">
        <v>113</v>
      </c>
      <c r="C52" s="3">
        <v>233301</v>
      </c>
      <c r="D52" s="4" t="s">
        <v>77</v>
      </c>
      <c r="E52" s="4" t="s">
        <v>78</v>
      </c>
      <c r="F52" s="46" t="s">
        <v>79</v>
      </c>
      <c r="G52" s="5"/>
      <c r="H52" s="4" t="s">
        <v>32</v>
      </c>
      <c r="I52" s="4"/>
      <c r="J52" s="4" t="s">
        <v>33</v>
      </c>
      <c r="K52" s="6">
        <v>1</v>
      </c>
      <c r="L52" s="4">
        <v>313010</v>
      </c>
      <c r="M52" s="4" t="s">
        <v>105</v>
      </c>
      <c r="N52" s="4" t="s">
        <v>106</v>
      </c>
      <c r="O52" s="4" t="s">
        <v>36</v>
      </c>
      <c r="P52" s="4"/>
      <c r="Q52" s="4" t="s">
        <v>73</v>
      </c>
      <c r="R52" s="3">
        <v>13423</v>
      </c>
      <c r="S52" s="4" t="s">
        <v>114</v>
      </c>
      <c r="T52" s="4" t="s">
        <v>115</v>
      </c>
      <c r="U52" s="4">
        <v>549497618</v>
      </c>
      <c r="V52" s="4"/>
      <c r="W52" s="7"/>
      <c r="X52" s="8">
        <f>ROUND($K$52*ROUND($W$52,2),2)</f>
        <v>0</v>
      </c>
      <c r="Z52" s="9">
        <v>1087.603305785124</v>
      </c>
      <c r="AA52" s="9">
        <f>Z52*K52</f>
        <v>1087.603305785124</v>
      </c>
    </row>
    <row r="53" spans="1:27" ht="13.5" thickBot="1">
      <c r="A53" s="3">
        <v>79143</v>
      </c>
      <c r="B53" s="4" t="s">
        <v>113</v>
      </c>
      <c r="C53" s="3">
        <v>233321</v>
      </c>
      <c r="D53" s="4" t="s">
        <v>77</v>
      </c>
      <c r="E53" s="4" t="s">
        <v>116</v>
      </c>
      <c r="F53" s="46" t="s">
        <v>117</v>
      </c>
      <c r="G53" s="5"/>
      <c r="H53" s="4" t="s">
        <v>32</v>
      </c>
      <c r="I53" s="4"/>
      <c r="J53" s="4" t="s">
        <v>33</v>
      </c>
      <c r="K53" s="6">
        <v>1</v>
      </c>
      <c r="L53" s="4">
        <v>313010</v>
      </c>
      <c r="M53" s="4" t="s">
        <v>105</v>
      </c>
      <c r="N53" s="4" t="s">
        <v>106</v>
      </c>
      <c r="O53" s="4" t="s">
        <v>36</v>
      </c>
      <c r="P53" s="4"/>
      <c r="Q53" s="4" t="s">
        <v>73</v>
      </c>
      <c r="R53" s="3">
        <v>13423</v>
      </c>
      <c r="S53" s="4" t="s">
        <v>114</v>
      </c>
      <c r="T53" s="4" t="s">
        <v>115</v>
      </c>
      <c r="U53" s="4">
        <v>549497618</v>
      </c>
      <c r="V53" s="4"/>
      <c r="W53" s="7"/>
      <c r="X53" s="8">
        <f>ROUND($K$53*ROUND($W$53,2),2)</f>
        <v>0</v>
      </c>
      <c r="Z53" s="9">
        <v>2300</v>
      </c>
      <c r="AA53" s="9">
        <f>Z53*K53</f>
        <v>2300</v>
      </c>
    </row>
    <row r="54" spans="1:27" ht="14.1" customHeight="1" thickTop="1">
      <c r="A54" s="17" t="s">
        <v>40</v>
      </c>
      <c r="B54" s="17"/>
      <c r="C54" s="17"/>
      <c r="D54" s="10"/>
      <c r="E54" s="10"/>
      <c r="F54" s="24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4" t="s">
        <v>41</v>
      </c>
      <c r="X54" s="11">
        <f>SUM($X$52:$X$53)</f>
        <v>0</v>
      </c>
      <c r="Z54" s="11"/>
      <c r="AA54" s="11">
        <f>SUM($AA$52:$AA$53)</f>
        <v>3387.6033057851237</v>
      </c>
    </row>
    <row r="55" spans="1:24" ht="12.75">
      <c r="A55" s="12"/>
      <c r="B55" s="12"/>
      <c r="C55" s="12"/>
      <c r="D55" s="12"/>
      <c r="E55" s="12"/>
      <c r="F55" s="25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7" ht="13.5" thickBot="1">
      <c r="A56" s="3">
        <v>79703</v>
      </c>
      <c r="B56" s="4" t="s">
        <v>118</v>
      </c>
      <c r="C56" s="3">
        <v>233880</v>
      </c>
      <c r="D56" s="4" t="s">
        <v>77</v>
      </c>
      <c r="E56" s="4" t="s">
        <v>101</v>
      </c>
      <c r="F56" s="46" t="s">
        <v>102</v>
      </c>
      <c r="G56" s="5"/>
      <c r="H56" s="4" t="s">
        <v>32</v>
      </c>
      <c r="I56" s="4"/>
      <c r="J56" s="4" t="s">
        <v>33</v>
      </c>
      <c r="K56" s="6">
        <v>1</v>
      </c>
      <c r="L56" s="4">
        <v>312030</v>
      </c>
      <c r="M56" s="4" t="s">
        <v>119</v>
      </c>
      <c r="N56" s="4" t="s">
        <v>120</v>
      </c>
      <c r="O56" s="4" t="s">
        <v>121</v>
      </c>
      <c r="P56" s="4">
        <v>1</v>
      </c>
      <c r="Q56" s="4" t="s">
        <v>122</v>
      </c>
      <c r="R56" s="3">
        <v>1699</v>
      </c>
      <c r="S56" s="4" t="s">
        <v>123</v>
      </c>
      <c r="T56" s="4" t="s">
        <v>124</v>
      </c>
      <c r="U56" s="4">
        <v>549491435</v>
      </c>
      <c r="V56" s="4"/>
      <c r="W56" s="7"/>
      <c r="X56" s="8">
        <f>ROUND($K$56*ROUND($W$56,2),2)</f>
        <v>0</v>
      </c>
      <c r="Z56" s="9">
        <v>1634.710743801653</v>
      </c>
      <c r="AA56" s="9">
        <f>Z56*K56</f>
        <v>1634.710743801653</v>
      </c>
    </row>
    <row r="57" spans="1:27" ht="14.1" customHeight="1" thickTop="1">
      <c r="A57" s="17" t="s">
        <v>40</v>
      </c>
      <c r="B57" s="17"/>
      <c r="C57" s="17"/>
      <c r="D57" s="10"/>
      <c r="E57" s="10"/>
      <c r="F57" s="24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4" t="s">
        <v>41</v>
      </c>
      <c r="X57" s="11">
        <f>SUM($X$56:$X$56)</f>
        <v>0</v>
      </c>
      <c r="Z57" s="11"/>
      <c r="AA57" s="11">
        <f>SUM($AA$56:$AA$56)</f>
        <v>1634.710743801653</v>
      </c>
    </row>
    <row r="58" spans="1:24" ht="12.75">
      <c r="A58" s="12"/>
      <c r="B58" s="12"/>
      <c r="C58" s="12"/>
      <c r="D58" s="12"/>
      <c r="E58" s="12"/>
      <c r="F58" s="25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7" ht="12.75">
      <c r="A59" s="3">
        <v>79812</v>
      </c>
      <c r="B59" s="4" t="s">
        <v>125</v>
      </c>
      <c r="C59" s="3">
        <v>234011</v>
      </c>
      <c r="D59" s="4" t="s">
        <v>77</v>
      </c>
      <c r="E59" s="4" t="s">
        <v>126</v>
      </c>
      <c r="F59" s="46" t="s">
        <v>127</v>
      </c>
      <c r="G59" s="5"/>
      <c r="H59" s="4" t="s">
        <v>32</v>
      </c>
      <c r="I59" s="4"/>
      <c r="J59" s="4" t="s">
        <v>33</v>
      </c>
      <c r="K59" s="6">
        <v>1</v>
      </c>
      <c r="L59" s="4">
        <v>314020</v>
      </c>
      <c r="M59" s="4" t="s">
        <v>128</v>
      </c>
      <c r="N59" s="4" t="s">
        <v>129</v>
      </c>
      <c r="O59" s="4" t="s">
        <v>36</v>
      </c>
      <c r="P59" s="4">
        <v>2</v>
      </c>
      <c r="Q59" s="4" t="s">
        <v>130</v>
      </c>
      <c r="R59" s="3">
        <v>44968</v>
      </c>
      <c r="S59" s="4" t="s">
        <v>131</v>
      </c>
      <c r="T59" s="4" t="s">
        <v>132</v>
      </c>
      <c r="U59" s="4">
        <v>549491439</v>
      </c>
      <c r="V59" s="4"/>
      <c r="W59" s="7"/>
      <c r="X59" s="8">
        <f>ROUND($K$59*ROUND($W$59,2),2)</f>
        <v>0</v>
      </c>
      <c r="Z59" s="9">
        <v>2729.7520661157027</v>
      </c>
      <c r="AA59" s="9">
        <f>Z59*K59</f>
        <v>2729.7520661157027</v>
      </c>
    </row>
    <row r="60" spans="1:27" ht="12.75">
      <c r="A60" s="3">
        <v>79812</v>
      </c>
      <c r="B60" s="4" t="s">
        <v>125</v>
      </c>
      <c r="C60" s="3">
        <v>234012</v>
      </c>
      <c r="D60" s="4" t="s">
        <v>77</v>
      </c>
      <c r="E60" s="4" t="s">
        <v>101</v>
      </c>
      <c r="F60" s="46" t="s">
        <v>102</v>
      </c>
      <c r="G60" s="5"/>
      <c r="H60" s="4" t="s">
        <v>32</v>
      </c>
      <c r="I60" s="4"/>
      <c r="J60" s="4" t="s">
        <v>33</v>
      </c>
      <c r="K60" s="6">
        <v>1</v>
      </c>
      <c r="L60" s="4">
        <v>314020</v>
      </c>
      <c r="M60" s="4" t="s">
        <v>128</v>
      </c>
      <c r="N60" s="4" t="s">
        <v>129</v>
      </c>
      <c r="O60" s="4" t="s">
        <v>36</v>
      </c>
      <c r="P60" s="4">
        <v>2</v>
      </c>
      <c r="Q60" s="4" t="s">
        <v>130</v>
      </c>
      <c r="R60" s="3">
        <v>44968</v>
      </c>
      <c r="S60" s="4" t="s">
        <v>131</v>
      </c>
      <c r="T60" s="4" t="s">
        <v>132</v>
      </c>
      <c r="U60" s="4">
        <v>549491439</v>
      </c>
      <c r="V60" s="4"/>
      <c r="W60" s="7"/>
      <c r="X60" s="8">
        <f>ROUND($K$60*ROUND($W$60,2),2)</f>
        <v>0</v>
      </c>
      <c r="Z60" s="9">
        <v>1634.710743801653</v>
      </c>
      <c r="AA60" s="9">
        <f>Z60*K60</f>
        <v>1634.710743801653</v>
      </c>
    </row>
    <row r="61" spans="1:27" ht="13.5" thickBot="1">
      <c r="A61" s="3">
        <v>79812</v>
      </c>
      <c r="B61" s="4" t="s">
        <v>125</v>
      </c>
      <c r="C61" s="3">
        <v>234013</v>
      </c>
      <c r="D61" s="4" t="s">
        <v>87</v>
      </c>
      <c r="E61" s="4" t="s">
        <v>133</v>
      </c>
      <c r="F61" s="46" t="s">
        <v>134</v>
      </c>
      <c r="G61" s="5"/>
      <c r="H61" s="4" t="s">
        <v>32</v>
      </c>
      <c r="I61" s="4"/>
      <c r="J61" s="4" t="s">
        <v>33</v>
      </c>
      <c r="K61" s="6">
        <v>2</v>
      </c>
      <c r="L61" s="4">
        <v>314020</v>
      </c>
      <c r="M61" s="4" t="s">
        <v>128</v>
      </c>
      <c r="N61" s="4" t="s">
        <v>129</v>
      </c>
      <c r="O61" s="4" t="s">
        <v>36</v>
      </c>
      <c r="P61" s="4">
        <v>2</v>
      </c>
      <c r="Q61" s="4" t="s">
        <v>130</v>
      </c>
      <c r="R61" s="3">
        <v>44968</v>
      </c>
      <c r="S61" s="4" t="s">
        <v>131</v>
      </c>
      <c r="T61" s="4" t="s">
        <v>132</v>
      </c>
      <c r="U61" s="4">
        <v>549491439</v>
      </c>
      <c r="V61" s="4"/>
      <c r="W61" s="7"/>
      <c r="X61" s="8">
        <f>ROUND($K$61*ROUND($W$61,2),2)</f>
        <v>0</v>
      </c>
      <c r="Z61" s="9">
        <v>976.0330578512397</v>
      </c>
      <c r="AA61" s="9">
        <f>Z61*K61</f>
        <v>1952.0661157024795</v>
      </c>
    </row>
    <row r="62" spans="1:27" ht="14.1" customHeight="1" thickTop="1">
      <c r="A62" s="17" t="s">
        <v>40</v>
      </c>
      <c r="B62" s="17"/>
      <c r="C62" s="17"/>
      <c r="D62" s="10"/>
      <c r="E62" s="10"/>
      <c r="F62" s="24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4" t="s">
        <v>41</v>
      </c>
      <c r="X62" s="11">
        <f>SUM($X$59:$X$61)</f>
        <v>0</v>
      </c>
      <c r="Z62" s="11"/>
      <c r="AA62" s="11">
        <f>SUM($AA$59:$AA$61)</f>
        <v>6316.528925619836</v>
      </c>
    </row>
    <row r="63" spans="1:24" ht="12.75">
      <c r="A63" s="12"/>
      <c r="B63" s="12"/>
      <c r="C63" s="12"/>
      <c r="D63" s="12"/>
      <c r="E63" s="12"/>
      <c r="F63" s="25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7" ht="12.75">
      <c r="A64" s="3">
        <v>79815</v>
      </c>
      <c r="B64" s="4" t="s">
        <v>135</v>
      </c>
      <c r="C64" s="3">
        <v>234014</v>
      </c>
      <c r="D64" s="4" t="s">
        <v>136</v>
      </c>
      <c r="E64" s="4" t="s">
        <v>137</v>
      </c>
      <c r="F64" s="46" t="s">
        <v>138</v>
      </c>
      <c r="G64" s="5"/>
      <c r="H64" s="4" t="s">
        <v>32</v>
      </c>
      <c r="I64" s="4"/>
      <c r="J64" s="4" t="s">
        <v>33</v>
      </c>
      <c r="K64" s="6">
        <v>2</v>
      </c>
      <c r="L64" s="4">
        <v>314010</v>
      </c>
      <c r="M64" s="4" t="s">
        <v>46</v>
      </c>
      <c r="N64" s="4" t="s">
        <v>139</v>
      </c>
      <c r="O64" s="4" t="s">
        <v>36</v>
      </c>
      <c r="P64" s="4">
        <v>1</v>
      </c>
      <c r="Q64" s="4" t="s">
        <v>140</v>
      </c>
      <c r="R64" s="3">
        <v>760</v>
      </c>
      <c r="S64" s="4" t="s">
        <v>141</v>
      </c>
      <c r="T64" s="4" t="s">
        <v>142</v>
      </c>
      <c r="U64" s="4">
        <v>549494723</v>
      </c>
      <c r="V64" s="4"/>
      <c r="W64" s="7"/>
      <c r="X64" s="8">
        <f>ROUND($K$64*ROUND($W$64,2),2)</f>
        <v>0</v>
      </c>
      <c r="Z64" s="9">
        <v>780.1652892561983</v>
      </c>
      <c r="AA64" s="9">
        <f>Z64*K64</f>
        <v>1560.3305785123966</v>
      </c>
    </row>
    <row r="65" spans="1:27" ht="12.75">
      <c r="A65" s="3">
        <v>79815</v>
      </c>
      <c r="B65" s="4" t="s">
        <v>135</v>
      </c>
      <c r="C65" s="3">
        <v>234015</v>
      </c>
      <c r="D65" s="4" t="s">
        <v>52</v>
      </c>
      <c r="E65" s="4" t="s">
        <v>143</v>
      </c>
      <c r="F65" s="46" t="s">
        <v>144</v>
      </c>
      <c r="G65" s="5"/>
      <c r="H65" s="4" t="s">
        <v>32</v>
      </c>
      <c r="I65" s="4"/>
      <c r="J65" s="4" t="s">
        <v>33</v>
      </c>
      <c r="K65" s="6">
        <v>1</v>
      </c>
      <c r="L65" s="4">
        <v>314010</v>
      </c>
      <c r="M65" s="4" t="s">
        <v>46</v>
      </c>
      <c r="N65" s="4" t="s">
        <v>139</v>
      </c>
      <c r="O65" s="4" t="s">
        <v>36</v>
      </c>
      <c r="P65" s="4">
        <v>1</v>
      </c>
      <c r="Q65" s="4" t="s">
        <v>140</v>
      </c>
      <c r="R65" s="3">
        <v>760</v>
      </c>
      <c r="S65" s="4" t="s">
        <v>141</v>
      </c>
      <c r="T65" s="4" t="s">
        <v>142</v>
      </c>
      <c r="U65" s="4">
        <v>549494723</v>
      </c>
      <c r="V65" s="4"/>
      <c r="W65" s="7"/>
      <c r="X65" s="8">
        <f>ROUND($K$65*ROUND($W$65,2),2)</f>
        <v>0</v>
      </c>
      <c r="Z65" s="9">
        <v>248.7603305785124</v>
      </c>
      <c r="AA65" s="9">
        <f>Z65*K65</f>
        <v>248.7603305785124</v>
      </c>
    </row>
    <row r="66" spans="1:27" ht="13.5" thickBot="1">
      <c r="A66" s="3">
        <v>79815</v>
      </c>
      <c r="B66" s="4" t="s">
        <v>135</v>
      </c>
      <c r="C66" s="3">
        <v>234016</v>
      </c>
      <c r="D66" s="4" t="s">
        <v>87</v>
      </c>
      <c r="E66" s="4" t="s">
        <v>88</v>
      </c>
      <c r="F66" s="46" t="s">
        <v>89</v>
      </c>
      <c r="G66" s="5"/>
      <c r="H66" s="4" t="s">
        <v>32</v>
      </c>
      <c r="I66" s="4"/>
      <c r="J66" s="4" t="s">
        <v>33</v>
      </c>
      <c r="K66" s="6">
        <v>3</v>
      </c>
      <c r="L66" s="4">
        <v>314010</v>
      </c>
      <c r="M66" s="4" t="s">
        <v>46</v>
      </c>
      <c r="N66" s="4" t="s">
        <v>139</v>
      </c>
      <c r="O66" s="4" t="s">
        <v>36</v>
      </c>
      <c r="P66" s="4">
        <v>1</v>
      </c>
      <c r="Q66" s="4" t="s">
        <v>140</v>
      </c>
      <c r="R66" s="3">
        <v>760</v>
      </c>
      <c r="S66" s="4" t="s">
        <v>141</v>
      </c>
      <c r="T66" s="4" t="s">
        <v>142</v>
      </c>
      <c r="U66" s="4">
        <v>549494723</v>
      </c>
      <c r="V66" s="4"/>
      <c r="W66" s="7"/>
      <c r="X66" s="8">
        <f>ROUND($K$66*ROUND($W$66,2),2)</f>
        <v>0</v>
      </c>
      <c r="Z66" s="9">
        <v>309.91735537190084</v>
      </c>
      <c r="AA66" s="9">
        <f>Z66*K66</f>
        <v>929.7520661157025</v>
      </c>
    </row>
    <row r="67" spans="1:27" ht="14.1" customHeight="1" thickTop="1">
      <c r="A67" s="17" t="s">
        <v>40</v>
      </c>
      <c r="B67" s="17"/>
      <c r="C67" s="17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4" t="s">
        <v>41</v>
      </c>
      <c r="X67" s="11">
        <f>SUM($X$64:$X$66)</f>
        <v>0</v>
      </c>
      <c r="Z67" s="11"/>
      <c r="AA67" s="11">
        <f>SUM($AA$64:$AA$66)</f>
        <v>2738.8429752066113</v>
      </c>
    </row>
    <row r="68" spans="1:24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7" ht="20.1" customHeight="1">
      <c r="A69" s="23"/>
      <c r="B69" s="15"/>
      <c r="C69" s="23"/>
      <c r="D69" s="15"/>
      <c r="E69" s="23"/>
      <c r="F69" s="23"/>
      <c r="G69" s="23"/>
      <c r="H69" s="23"/>
      <c r="I69" s="15"/>
      <c r="J69" s="23"/>
      <c r="K69" s="23"/>
      <c r="L69" s="23"/>
      <c r="M69" s="23"/>
      <c r="N69" s="23"/>
      <c r="O69" s="23"/>
      <c r="P69" s="23"/>
      <c r="Q69" s="23"/>
      <c r="R69" s="15"/>
      <c r="S69" s="15"/>
      <c r="T69" s="15"/>
      <c r="U69" s="15"/>
      <c r="V69" s="23"/>
      <c r="W69" s="16" t="s">
        <v>145</v>
      </c>
      <c r="X69" s="13">
        <f>(0)+SUM($X$7,$X$10,$X$13,$X$16,$X$19,$X$22,$X$26,$X$33,$X$38,$X$41,$X$44,$X$47,$X$50,$X$54,$X$57,$X$62,$X$67)</f>
        <v>0</v>
      </c>
      <c r="Z69" s="13"/>
      <c r="AA69" s="13">
        <f>(0)+SUM($AA$7,$AA$10,$AA$13,$AA$16,$AA$19,$AA$22,$AA$26,$AA$33,$AA$38,$AA$41,$AA$44,$AA$47,$AA$50,$AA$54,$AA$57,$AA$62,$AA$67)</f>
        <v>105401.81818181818</v>
      </c>
    </row>
    <row r="70" spans="1:24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</sheetData>
  <mergeCells count="23">
    <mergeCell ref="A1:X1"/>
    <mergeCell ref="A3:B3"/>
    <mergeCell ref="C3:X3"/>
    <mergeCell ref="A4:K4"/>
    <mergeCell ref="L4:Q4"/>
    <mergeCell ref="R4:X4"/>
    <mergeCell ref="A7:C7"/>
    <mergeCell ref="A10:C10"/>
    <mergeCell ref="A13:C13"/>
    <mergeCell ref="A16:C16"/>
    <mergeCell ref="A19:C19"/>
    <mergeCell ref="A22:C22"/>
    <mergeCell ref="A26:C26"/>
    <mergeCell ref="A33:C33"/>
    <mergeCell ref="A38:C38"/>
    <mergeCell ref="A41:C41"/>
    <mergeCell ref="A44:C44"/>
    <mergeCell ref="A47:C47"/>
    <mergeCell ref="A50:C50"/>
    <mergeCell ref="A54:C54"/>
    <mergeCell ref="A57:C57"/>
    <mergeCell ref="A62:C62"/>
    <mergeCell ref="A67:C67"/>
  </mergeCells>
  <printOptions/>
  <pageMargins left="0.787401575" right="0.787401575" top="0.984251969" bottom="0.984251969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1">
      <selection activeCell="A36" sqref="A36"/>
    </sheetView>
  </sheetViews>
  <sheetFormatPr defaultColWidth="9.140625" defaultRowHeight="12.75"/>
  <cols>
    <col min="1" max="1" width="28.7109375" style="15" customWidth="1"/>
    <col min="2" max="2" width="36.7109375" style="15" customWidth="1"/>
    <col min="3" max="3" width="54.8515625" style="15" customWidth="1"/>
    <col min="4" max="16384" width="9.140625" style="15" customWidth="1"/>
  </cols>
  <sheetData>
    <row r="1" spans="1:3" ht="28.5" customHeight="1">
      <c r="A1" s="26" t="s">
        <v>254</v>
      </c>
      <c r="B1" s="27"/>
      <c r="C1" s="28" t="s">
        <v>149</v>
      </c>
    </row>
    <row r="2" spans="1:3" ht="12.75">
      <c r="A2" s="29" t="s">
        <v>247</v>
      </c>
      <c r="B2" s="29" t="s">
        <v>248</v>
      </c>
      <c r="C2" s="30" t="s">
        <v>73</v>
      </c>
    </row>
    <row r="3" spans="1:3" ht="12.75">
      <c r="A3" s="29" t="s">
        <v>241</v>
      </c>
      <c r="B3" s="29" t="s">
        <v>249</v>
      </c>
      <c r="C3" s="30"/>
    </row>
    <row r="4" spans="1:3" ht="25.5">
      <c r="A4" s="29" t="s">
        <v>244</v>
      </c>
      <c r="B4" s="29" t="s">
        <v>255</v>
      </c>
      <c r="C4" s="30"/>
    </row>
  </sheetData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 topLeftCell="A1">
      <selection activeCell="B27" sqref="B27"/>
    </sheetView>
  </sheetViews>
  <sheetFormatPr defaultColWidth="9.140625" defaultRowHeight="12.75"/>
  <cols>
    <col min="1" max="1" width="30.00390625" style="15" customWidth="1"/>
    <col min="2" max="2" width="48.28125" style="15" customWidth="1"/>
    <col min="3" max="3" width="52.28125" style="15" customWidth="1"/>
    <col min="4" max="16384" width="9.140625" style="15" customWidth="1"/>
  </cols>
  <sheetData>
    <row r="1" spans="1:3" ht="28.5" customHeight="1">
      <c r="A1" s="26" t="s">
        <v>256</v>
      </c>
      <c r="B1" s="27"/>
      <c r="C1" s="28" t="s">
        <v>149</v>
      </c>
    </row>
    <row r="2" spans="1:3" ht="12.75">
      <c r="A2" s="29" t="s">
        <v>239</v>
      </c>
      <c r="B2" s="29" t="s">
        <v>240</v>
      </c>
      <c r="C2" s="30" t="s">
        <v>73</v>
      </c>
    </row>
    <row r="3" spans="1:3" ht="12.75">
      <c r="A3" s="29" t="s">
        <v>241</v>
      </c>
      <c r="B3" s="29" t="s">
        <v>242</v>
      </c>
      <c r="C3" s="30"/>
    </row>
    <row r="4" spans="1:3" ht="12.75">
      <c r="A4" s="29" t="s">
        <v>217</v>
      </c>
      <c r="B4" s="29" t="s">
        <v>243</v>
      </c>
      <c r="C4" s="30"/>
    </row>
    <row r="5" spans="1:3" ht="12.75">
      <c r="A5" s="29" t="s">
        <v>244</v>
      </c>
      <c r="B5" s="29" t="s">
        <v>257</v>
      </c>
      <c r="C5" s="30"/>
    </row>
  </sheetData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 topLeftCell="A1">
      <selection activeCell="A31" sqref="A31"/>
    </sheetView>
  </sheetViews>
  <sheetFormatPr defaultColWidth="9.140625" defaultRowHeight="12.75"/>
  <cols>
    <col min="1" max="1" width="29.140625" style="15" customWidth="1"/>
    <col min="2" max="2" width="49.140625" style="15" customWidth="1"/>
    <col min="3" max="3" width="51.00390625" style="15" customWidth="1"/>
    <col min="4" max="16384" width="9.140625" style="15" customWidth="1"/>
  </cols>
  <sheetData>
    <row r="1" spans="1:3" ht="27.75" customHeight="1">
      <c r="A1" s="26" t="s">
        <v>258</v>
      </c>
      <c r="B1" s="27"/>
      <c r="C1" s="28" t="s">
        <v>149</v>
      </c>
    </row>
    <row r="2" spans="1:3" ht="12.75">
      <c r="A2" s="29" t="s">
        <v>239</v>
      </c>
      <c r="B2" s="29" t="s">
        <v>259</v>
      </c>
      <c r="C2" s="30" t="s">
        <v>73</v>
      </c>
    </row>
    <row r="3" spans="1:3" ht="12.75">
      <c r="A3" s="29" t="s">
        <v>241</v>
      </c>
      <c r="B3" s="29" t="s">
        <v>242</v>
      </c>
      <c r="C3" s="30"/>
    </row>
    <row r="4" spans="1:3" ht="12.75">
      <c r="A4" s="29" t="s">
        <v>217</v>
      </c>
      <c r="B4" s="29" t="s">
        <v>243</v>
      </c>
      <c r="C4" s="30"/>
    </row>
    <row r="5" spans="1:3" ht="12.75">
      <c r="A5" s="29" t="s">
        <v>244</v>
      </c>
      <c r="B5" s="29" t="s">
        <v>260</v>
      </c>
      <c r="C5" s="30"/>
    </row>
  </sheetData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1">
      <selection activeCell="A9" sqref="A9"/>
    </sheetView>
  </sheetViews>
  <sheetFormatPr defaultColWidth="9.140625" defaultRowHeight="12.75"/>
  <cols>
    <col min="1" max="1" width="28.57421875" style="15" customWidth="1"/>
    <col min="2" max="2" width="50.28125" style="15" customWidth="1"/>
    <col min="3" max="3" width="53.140625" style="15" customWidth="1"/>
    <col min="4" max="16384" width="9.140625" style="15" customWidth="1"/>
  </cols>
  <sheetData>
    <row r="1" spans="1:3" ht="27.75" customHeight="1">
      <c r="A1" s="26" t="s">
        <v>261</v>
      </c>
      <c r="B1" s="27"/>
      <c r="C1" s="28" t="s">
        <v>149</v>
      </c>
    </row>
    <row r="2" spans="1:3" ht="12.75">
      <c r="A2" s="29" t="s">
        <v>239</v>
      </c>
      <c r="B2" s="29" t="s">
        <v>259</v>
      </c>
      <c r="C2" s="30" t="s">
        <v>73</v>
      </c>
    </row>
    <row r="3" spans="1:3" ht="12.75">
      <c r="A3" s="29" t="s">
        <v>241</v>
      </c>
      <c r="B3" s="29" t="s">
        <v>242</v>
      </c>
      <c r="C3" s="30"/>
    </row>
    <row r="4" spans="1:3" ht="12.75">
      <c r="A4" s="29" t="s">
        <v>244</v>
      </c>
      <c r="B4" s="29" t="s">
        <v>262</v>
      </c>
      <c r="C4" s="30"/>
    </row>
  </sheetData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1">
      <selection activeCell="A39" sqref="A39"/>
    </sheetView>
  </sheetViews>
  <sheetFormatPr defaultColWidth="9.140625" defaultRowHeight="12.75"/>
  <cols>
    <col min="1" max="1" width="27.140625" style="15" customWidth="1"/>
    <col min="2" max="2" width="38.28125" style="15" customWidth="1"/>
    <col min="3" max="3" width="54.7109375" style="15" customWidth="1"/>
    <col min="4" max="16384" width="9.140625" style="15" customWidth="1"/>
  </cols>
  <sheetData>
    <row r="1" spans="1:3" ht="40.5" customHeight="1">
      <c r="A1" s="26" t="s">
        <v>263</v>
      </c>
      <c r="B1" s="27"/>
      <c r="C1" s="28" t="s">
        <v>149</v>
      </c>
    </row>
    <row r="2" spans="1:3" ht="25.5">
      <c r="A2" s="29" t="s">
        <v>247</v>
      </c>
      <c r="B2" s="29" t="s">
        <v>252</v>
      </c>
      <c r="C2" s="30" t="s">
        <v>73</v>
      </c>
    </row>
    <row r="3" spans="1:3" ht="12.75">
      <c r="A3" s="29" t="s">
        <v>241</v>
      </c>
      <c r="B3" s="29" t="s">
        <v>249</v>
      </c>
      <c r="C3" s="30"/>
    </row>
    <row r="4" spans="1:3" ht="25.5">
      <c r="A4" s="29" t="s">
        <v>244</v>
      </c>
      <c r="B4" s="29" t="s">
        <v>264</v>
      </c>
      <c r="C4" s="30"/>
    </row>
  </sheetData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 topLeftCell="A1">
      <selection activeCell="A33" sqref="A33"/>
    </sheetView>
  </sheetViews>
  <sheetFormatPr defaultColWidth="9.140625" defaultRowHeight="12.75"/>
  <cols>
    <col min="1" max="1" width="29.00390625" style="15" customWidth="1"/>
    <col min="2" max="2" width="50.7109375" style="15" customWidth="1"/>
    <col min="3" max="3" width="50.00390625" style="15" customWidth="1"/>
    <col min="4" max="16384" width="9.140625" style="15" customWidth="1"/>
  </cols>
  <sheetData>
    <row r="1" spans="1:3" ht="27.75" customHeight="1">
      <c r="A1" s="53" t="s">
        <v>265</v>
      </c>
      <c r="B1" s="54"/>
      <c r="C1" s="28" t="s">
        <v>149</v>
      </c>
    </row>
    <row r="2" spans="1:3" ht="12.75">
      <c r="A2" s="29" t="s">
        <v>241</v>
      </c>
      <c r="B2" s="29" t="s">
        <v>208</v>
      </c>
      <c r="C2" s="30"/>
    </row>
    <row r="3" spans="1:3" ht="12.75">
      <c r="A3" s="29" t="s">
        <v>215</v>
      </c>
      <c r="B3" s="29" t="s">
        <v>266</v>
      </c>
      <c r="C3" s="30"/>
    </row>
    <row r="4" spans="1:3" ht="102">
      <c r="A4" s="29" t="s">
        <v>267</v>
      </c>
      <c r="B4" s="29" t="s">
        <v>268</v>
      </c>
      <c r="C4" s="30"/>
    </row>
    <row r="5" spans="1:3" ht="12.75">
      <c r="A5" s="55" t="s">
        <v>269</v>
      </c>
      <c r="B5" s="55"/>
      <c r="C5" s="30"/>
    </row>
    <row r="6" spans="1:3" ht="12.75">
      <c r="A6" s="29" t="s">
        <v>209</v>
      </c>
      <c r="B6" s="29" t="s">
        <v>210</v>
      </c>
      <c r="C6" s="30"/>
    </row>
    <row r="7" spans="1:3" ht="12.75">
      <c r="A7" s="29" t="s">
        <v>211</v>
      </c>
      <c r="B7" s="29" t="s">
        <v>212</v>
      </c>
      <c r="C7" s="30"/>
    </row>
    <row r="8" spans="1:3" ht="12.75">
      <c r="A8" s="29" t="s">
        <v>270</v>
      </c>
      <c r="B8" s="29" t="s">
        <v>271</v>
      </c>
      <c r="C8" s="30"/>
    </row>
    <row r="9" spans="1:3" ht="12.75">
      <c r="A9" s="29" t="s">
        <v>217</v>
      </c>
      <c r="B9" s="29" t="s">
        <v>218</v>
      </c>
      <c r="C9" s="30"/>
    </row>
    <row r="10" spans="1:3" ht="12.75">
      <c r="A10" s="29" t="s">
        <v>272</v>
      </c>
      <c r="B10" s="29" t="s">
        <v>273</v>
      </c>
      <c r="C10" s="30"/>
    </row>
    <row r="11" spans="1:3" ht="12.75">
      <c r="A11" s="29" t="s">
        <v>220</v>
      </c>
      <c r="B11" s="29" t="s">
        <v>221</v>
      </c>
      <c r="C11" s="30"/>
    </row>
  </sheetData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 topLeftCell="A1">
      <selection activeCell="A29" sqref="A29"/>
    </sheetView>
  </sheetViews>
  <sheetFormatPr defaultColWidth="9.140625" defaultRowHeight="12.75"/>
  <cols>
    <col min="1" max="1" width="29.421875" style="15" customWidth="1"/>
    <col min="2" max="2" width="49.421875" style="15" customWidth="1"/>
    <col min="3" max="3" width="51.8515625" style="15" customWidth="1"/>
    <col min="4" max="16384" width="9.140625" style="15" customWidth="1"/>
  </cols>
  <sheetData>
    <row r="1" spans="1:3" ht="28.5" customHeight="1">
      <c r="A1" s="26" t="s">
        <v>274</v>
      </c>
      <c r="B1" s="27"/>
      <c r="C1" s="28" t="s">
        <v>149</v>
      </c>
    </row>
    <row r="2" spans="1:3" ht="12.75">
      <c r="A2" s="29" t="s">
        <v>207</v>
      </c>
      <c r="B2" s="29" t="s">
        <v>275</v>
      </c>
      <c r="C2" s="30"/>
    </row>
    <row r="3" spans="1:3" ht="12.75">
      <c r="A3" s="29" t="s">
        <v>209</v>
      </c>
      <c r="B3" s="29" t="s">
        <v>210</v>
      </c>
      <c r="C3" s="30"/>
    </row>
    <row r="4" spans="1:3" ht="12.75">
      <c r="A4" s="29" t="s">
        <v>211</v>
      </c>
      <c r="B4" s="29" t="s">
        <v>212</v>
      </c>
      <c r="C4" s="30"/>
    </row>
    <row r="5" spans="1:3" ht="12.75">
      <c r="A5" s="29" t="s">
        <v>213</v>
      </c>
      <c r="B5" s="29" t="s">
        <v>214</v>
      </c>
      <c r="C5" s="30"/>
    </row>
    <row r="6" spans="1:3" ht="12.75">
      <c r="A6" s="29" t="s">
        <v>219</v>
      </c>
      <c r="B6" s="29" t="s">
        <v>167</v>
      </c>
      <c r="C6" s="30"/>
    </row>
    <row r="7" spans="1:3" ht="12.75">
      <c r="A7" s="29" t="s">
        <v>220</v>
      </c>
      <c r="B7" s="29" t="s">
        <v>221</v>
      </c>
      <c r="C7" s="30"/>
    </row>
  </sheetData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 topLeftCell="A1">
      <selection activeCell="A24" sqref="A24:B24"/>
    </sheetView>
  </sheetViews>
  <sheetFormatPr defaultColWidth="9.140625" defaultRowHeight="12.75"/>
  <cols>
    <col min="1" max="1" width="29.28125" style="15" customWidth="1"/>
    <col min="2" max="2" width="47.7109375" style="15" customWidth="1"/>
    <col min="3" max="3" width="53.28125" style="15" customWidth="1"/>
    <col min="4" max="16384" width="9.140625" style="15" customWidth="1"/>
  </cols>
  <sheetData>
    <row r="1" spans="1:3" ht="27.75" customHeight="1">
      <c r="A1" s="26" t="s">
        <v>148</v>
      </c>
      <c r="B1" s="27"/>
      <c r="C1" s="28" t="s">
        <v>149</v>
      </c>
    </row>
    <row r="2" spans="1:3" ht="12.75">
      <c r="A2" s="29" t="s">
        <v>150</v>
      </c>
      <c r="B2" s="29" t="s">
        <v>151</v>
      </c>
      <c r="C2" s="30"/>
    </row>
    <row r="3" spans="1:3" ht="12.75">
      <c r="A3" s="29" t="s">
        <v>152</v>
      </c>
      <c r="B3" s="29" t="s">
        <v>153</v>
      </c>
      <c r="C3" s="30"/>
    </row>
    <row r="4" spans="1:3" ht="25.5">
      <c r="A4" s="29" t="s">
        <v>154</v>
      </c>
      <c r="B4" s="29" t="s">
        <v>155</v>
      </c>
      <c r="C4" s="30"/>
    </row>
    <row r="5" spans="1:3" ht="12.75">
      <c r="A5" s="29" t="s">
        <v>156</v>
      </c>
      <c r="B5" s="29" t="s">
        <v>157</v>
      </c>
      <c r="C5" s="30"/>
    </row>
    <row r="6" spans="1:3" ht="12.75">
      <c r="A6" s="29" t="s">
        <v>158</v>
      </c>
      <c r="B6" s="29" t="s">
        <v>159</v>
      </c>
      <c r="C6" s="30"/>
    </row>
    <row r="7" spans="1:3" ht="25.5">
      <c r="A7" s="29" t="s">
        <v>160</v>
      </c>
      <c r="B7" s="29" t="s">
        <v>161</v>
      </c>
      <c r="C7" s="30"/>
    </row>
    <row r="8" spans="1:3" ht="12.75">
      <c r="A8" s="29" t="s">
        <v>162</v>
      </c>
      <c r="B8" s="29" t="s">
        <v>163</v>
      </c>
      <c r="C8" s="30"/>
    </row>
    <row r="9" spans="1:3" ht="12.75">
      <c r="A9" s="29" t="s">
        <v>164</v>
      </c>
      <c r="B9" s="29" t="s">
        <v>165</v>
      </c>
      <c r="C9" s="30"/>
    </row>
    <row r="10" spans="1:3" ht="12.75">
      <c r="A10" s="29" t="s">
        <v>166</v>
      </c>
      <c r="B10" s="29" t="s">
        <v>167</v>
      </c>
      <c r="C10" s="30"/>
    </row>
    <row r="11" spans="1:3" ht="12.75">
      <c r="A11" s="29" t="s">
        <v>168</v>
      </c>
      <c r="B11" s="29" t="s">
        <v>167</v>
      </c>
      <c r="C11" s="30"/>
    </row>
    <row r="12" spans="1:3" ht="12.75">
      <c r="A12" s="29" t="s">
        <v>169</v>
      </c>
      <c r="B12" s="29" t="s">
        <v>170</v>
      </c>
      <c r="C12" s="30"/>
    </row>
    <row r="13" spans="1:3" ht="12.75">
      <c r="A13" s="29" t="s">
        <v>171</v>
      </c>
      <c r="B13" s="29" t="s">
        <v>172</v>
      </c>
      <c r="C13" s="30"/>
    </row>
    <row r="14" spans="1:3" ht="12.75">
      <c r="A14" s="29" t="s">
        <v>173</v>
      </c>
      <c r="B14" s="29" t="s">
        <v>167</v>
      </c>
      <c r="C14" s="30"/>
    </row>
    <row r="15" spans="1:3" ht="12.75">
      <c r="A15" s="29" t="s">
        <v>174</v>
      </c>
      <c r="B15" s="29" t="s">
        <v>175</v>
      </c>
      <c r="C15" s="30"/>
    </row>
    <row r="17" spans="1:3" ht="15">
      <c r="A17" s="31" t="s">
        <v>176</v>
      </c>
      <c r="B17" s="32"/>
      <c r="C17" s="33" t="s">
        <v>177</v>
      </c>
    </row>
    <row r="18" spans="1:3" ht="15">
      <c r="A18" s="34" t="s">
        <v>178</v>
      </c>
      <c r="B18" s="35"/>
      <c r="C18" s="30"/>
    </row>
    <row r="19" spans="1:3" ht="15">
      <c r="A19" s="36" t="s">
        <v>179</v>
      </c>
      <c r="B19" s="37"/>
      <c r="C19" s="30"/>
    </row>
    <row r="20" spans="1:3" ht="15">
      <c r="A20" s="38" t="s">
        <v>180</v>
      </c>
      <c r="B20" s="39"/>
      <c r="C20" s="30"/>
    </row>
    <row r="21" spans="1:3" ht="15">
      <c r="A21" s="40" t="s">
        <v>181</v>
      </c>
      <c r="B21" s="41"/>
      <c r="C21" s="30"/>
    </row>
    <row r="22" spans="1:3" ht="15">
      <c r="A22" s="38" t="s">
        <v>182</v>
      </c>
      <c r="B22" s="39"/>
      <c r="C22" s="30"/>
    </row>
    <row r="23" spans="1:3" ht="15">
      <c r="A23" s="38" t="s">
        <v>183</v>
      </c>
      <c r="B23" s="39"/>
      <c r="C23" s="30"/>
    </row>
    <row r="24" spans="1:3" ht="15">
      <c r="A24" s="38" t="s">
        <v>184</v>
      </c>
      <c r="B24" s="39"/>
      <c r="C24" s="30"/>
    </row>
    <row r="25" spans="1:3" ht="15">
      <c r="A25" s="38" t="s">
        <v>185</v>
      </c>
      <c r="B25" s="39"/>
      <c r="C25" s="30"/>
    </row>
    <row r="26" spans="1:3" ht="15">
      <c r="A26" s="38" t="s">
        <v>186</v>
      </c>
      <c r="B26" s="39"/>
      <c r="C26" s="30"/>
    </row>
    <row r="27" spans="1:3" ht="15">
      <c r="A27" s="38" t="s">
        <v>187</v>
      </c>
      <c r="B27" s="39"/>
      <c r="C27" s="30"/>
    </row>
    <row r="28" spans="1:3" ht="15">
      <c r="A28" s="38" t="s">
        <v>188</v>
      </c>
      <c r="B28" s="39"/>
      <c r="C28" s="30"/>
    </row>
    <row r="29" spans="1:3" ht="15">
      <c r="A29" s="38" t="s">
        <v>189</v>
      </c>
      <c r="B29" s="39"/>
      <c r="C29" s="30"/>
    </row>
    <row r="30" spans="1:3" ht="15">
      <c r="A30" s="38" t="s">
        <v>190</v>
      </c>
      <c r="B30" s="39"/>
      <c r="C30" s="30"/>
    </row>
    <row r="31" spans="1:3" ht="15">
      <c r="A31" s="38" t="s">
        <v>191</v>
      </c>
      <c r="B31" s="39"/>
      <c r="C31" s="30"/>
    </row>
    <row r="32" spans="1:3" ht="15">
      <c r="A32" s="42" t="s">
        <v>192</v>
      </c>
      <c r="B32" s="43"/>
      <c r="C32" s="30"/>
    </row>
    <row r="33" spans="1:3" ht="15">
      <c r="A33" s="44" t="s">
        <v>193</v>
      </c>
      <c r="B33" s="45"/>
      <c r="C33" s="30"/>
    </row>
  </sheetData>
  <mergeCells count="18"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:B1"/>
    <mergeCell ref="A17:B17"/>
    <mergeCell ref="A18:B18"/>
    <mergeCell ref="A19:B19"/>
    <mergeCell ref="A20:B20"/>
    <mergeCell ref="A21:B2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 topLeftCell="A1">
      <selection activeCell="A13" sqref="A13"/>
    </sheetView>
  </sheetViews>
  <sheetFormatPr defaultColWidth="9.140625" defaultRowHeight="12.75"/>
  <cols>
    <col min="1" max="1" width="28.57421875" style="15" customWidth="1"/>
    <col min="2" max="3" width="50.00390625" style="15" customWidth="1"/>
    <col min="4" max="16384" width="9.140625" style="15" customWidth="1"/>
  </cols>
  <sheetData>
    <row r="1" spans="1:3" ht="27.75" customHeight="1">
      <c r="A1" s="47" t="s">
        <v>194</v>
      </c>
      <c r="B1" s="48"/>
      <c r="C1" s="28" t="s">
        <v>149</v>
      </c>
    </row>
    <row r="2" spans="1:3" ht="12.75">
      <c r="A2" s="49" t="s">
        <v>195</v>
      </c>
      <c r="B2" s="49" t="s">
        <v>196</v>
      </c>
      <c r="C2" s="30"/>
    </row>
    <row r="3" spans="1:3" ht="12.75">
      <c r="A3" s="49" t="s">
        <v>152</v>
      </c>
      <c r="B3" s="50" t="s">
        <v>197</v>
      </c>
      <c r="C3" s="30"/>
    </row>
    <row r="4" spans="1:3" ht="12.75">
      <c r="A4" s="49" t="s">
        <v>198</v>
      </c>
      <c r="B4" s="49" t="s">
        <v>199</v>
      </c>
      <c r="C4" s="30"/>
    </row>
    <row r="5" spans="1:3" ht="12.75">
      <c r="A5" s="49" t="s">
        <v>200</v>
      </c>
      <c r="B5" s="51" t="s">
        <v>201</v>
      </c>
      <c r="C5" s="30"/>
    </row>
    <row r="6" spans="1:3" ht="12.75">
      <c r="A6" s="49" t="s">
        <v>202</v>
      </c>
      <c r="B6" s="49" t="s">
        <v>203</v>
      </c>
      <c r="C6" s="30"/>
    </row>
    <row r="7" spans="1:3" ht="25.5">
      <c r="A7" s="49" t="s">
        <v>204</v>
      </c>
      <c r="B7" s="49" t="s">
        <v>205</v>
      </c>
      <c r="C7" s="30"/>
    </row>
  </sheetData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 topLeftCell="A1">
      <selection activeCell="B2" sqref="B2"/>
    </sheetView>
  </sheetViews>
  <sheetFormatPr defaultColWidth="9.140625" defaultRowHeight="12.75"/>
  <cols>
    <col min="1" max="1" width="29.57421875" style="15" customWidth="1"/>
    <col min="2" max="2" width="48.57421875" style="15" customWidth="1"/>
    <col min="3" max="3" width="53.00390625" style="15" customWidth="1"/>
    <col min="4" max="16384" width="9.140625" style="15" customWidth="1"/>
  </cols>
  <sheetData>
    <row r="1" spans="1:3" ht="15">
      <c r="A1" s="26" t="s">
        <v>206</v>
      </c>
      <c r="B1" s="27"/>
      <c r="C1" s="28" t="s">
        <v>149</v>
      </c>
    </row>
    <row r="2" spans="1:3" ht="12.75">
      <c r="A2" s="29" t="s">
        <v>207</v>
      </c>
      <c r="B2" s="29" t="s">
        <v>208</v>
      </c>
      <c r="C2" s="30"/>
    </row>
    <row r="3" spans="1:3" ht="12.75">
      <c r="A3" s="29" t="s">
        <v>209</v>
      </c>
      <c r="B3" s="29" t="s">
        <v>210</v>
      </c>
      <c r="C3" s="30"/>
    </row>
    <row r="4" spans="1:3" ht="12.75">
      <c r="A4" s="29" t="s">
        <v>211</v>
      </c>
      <c r="B4" s="29" t="s">
        <v>212</v>
      </c>
      <c r="C4" s="30"/>
    </row>
    <row r="5" spans="1:3" ht="12.75">
      <c r="A5" s="29" t="s">
        <v>213</v>
      </c>
      <c r="B5" s="29" t="s">
        <v>214</v>
      </c>
      <c r="C5" s="30"/>
    </row>
    <row r="6" spans="1:3" ht="12.75">
      <c r="A6" s="29" t="s">
        <v>215</v>
      </c>
      <c r="B6" s="29" t="s">
        <v>216</v>
      </c>
      <c r="C6" s="30"/>
    </row>
    <row r="7" spans="1:3" ht="12.75">
      <c r="A7" s="29" t="s">
        <v>217</v>
      </c>
      <c r="B7" s="29" t="s">
        <v>218</v>
      </c>
      <c r="C7" s="30"/>
    </row>
    <row r="8" spans="1:3" ht="12.75">
      <c r="A8" s="29" t="s">
        <v>219</v>
      </c>
      <c r="B8" s="29" t="s">
        <v>167</v>
      </c>
      <c r="C8" s="30"/>
    </row>
    <row r="9" spans="1:3" ht="12.75">
      <c r="A9" s="29" t="s">
        <v>220</v>
      </c>
      <c r="B9" s="29" t="s">
        <v>221</v>
      </c>
      <c r="C9" s="30"/>
    </row>
  </sheetData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 topLeftCell="A1">
      <selection activeCell="C32" sqref="C32"/>
    </sheetView>
  </sheetViews>
  <sheetFormatPr defaultColWidth="9.140625" defaultRowHeight="12.75"/>
  <cols>
    <col min="1" max="1" width="32.8515625" style="15" customWidth="1"/>
    <col min="2" max="2" width="47.140625" style="15" customWidth="1"/>
    <col min="3" max="3" width="50.00390625" style="15" customWidth="1"/>
    <col min="4" max="16384" width="9.140625" style="15" customWidth="1"/>
  </cols>
  <sheetData>
    <row r="1" spans="1:3" ht="41.25" customHeight="1">
      <c r="A1" s="26" t="s">
        <v>222</v>
      </c>
      <c r="B1" s="27"/>
      <c r="C1" s="28" t="s">
        <v>149</v>
      </c>
    </row>
    <row r="2" spans="1:3" ht="25.5">
      <c r="A2" s="29" t="s">
        <v>154</v>
      </c>
      <c r="B2" s="29" t="s">
        <v>155</v>
      </c>
      <c r="C2" s="30"/>
    </row>
    <row r="3" spans="1:3" ht="12.75">
      <c r="A3" s="29" t="s">
        <v>156</v>
      </c>
      <c r="B3" s="29" t="s">
        <v>223</v>
      </c>
      <c r="C3" s="30"/>
    </row>
    <row r="4" spans="1:3" ht="12.75">
      <c r="A4" s="29" t="s">
        <v>158</v>
      </c>
      <c r="B4" s="29" t="s">
        <v>159</v>
      </c>
      <c r="C4" s="30"/>
    </row>
    <row r="5" spans="1:3" ht="12.75">
      <c r="A5" s="29" t="s">
        <v>224</v>
      </c>
      <c r="B5" s="29" t="s">
        <v>225</v>
      </c>
      <c r="C5" s="30"/>
    </row>
    <row r="6" spans="1:3" ht="12.75">
      <c r="A6" s="29" t="s">
        <v>162</v>
      </c>
      <c r="B6" s="29" t="s">
        <v>163</v>
      </c>
      <c r="C6" s="30"/>
    </row>
    <row r="7" spans="1:3" ht="12.75">
      <c r="A7" s="29" t="s">
        <v>164</v>
      </c>
      <c r="B7" s="29" t="s">
        <v>226</v>
      </c>
      <c r="C7" s="30"/>
    </row>
    <row r="8" spans="1:3" ht="12.75">
      <c r="A8" s="29" t="s">
        <v>227</v>
      </c>
      <c r="B8" s="29" t="s">
        <v>228</v>
      </c>
      <c r="C8" s="30"/>
    </row>
    <row r="9" spans="1:3" ht="12.75">
      <c r="A9" s="29" t="s">
        <v>169</v>
      </c>
      <c r="B9" s="29" t="s">
        <v>170</v>
      </c>
      <c r="C9" s="30"/>
    </row>
    <row r="10" spans="1:3" ht="12.75">
      <c r="A10" s="29" t="s">
        <v>171</v>
      </c>
      <c r="B10" s="29" t="s">
        <v>172</v>
      </c>
      <c r="C10" s="30"/>
    </row>
    <row r="11" spans="1:3" ht="25.5">
      <c r="A11" s="29" t="s">
        <v>229</v>
      </c>
      <c r="B11" s="29" t="s">
        <v>230</v>
      </c>
      <c r="C11" s="30"/>
    </row>
    <row r="12" spans="1:3" ht="25.5">
      <c r="A12" s="29" t="s">
        <v>231</v>
      </c>
      <c r="B12" s="29" t="s">
        <v>232</v>
      </c>
      <c r="C12" s="30"/>
    </row>
    <row r="13" ht="40.5" customHeight="1"/>
    <row r="14" spans="1:3" ht="15">
      <c r="A14" s="31" t="s">
        <v>176</v>
      </c>
      <c r="B14" s="32"/>
      <c r="C14" s="33" t="s">
        <v>177</v>
      </c>
    </row>
    <row r="15" spans="1:3" ht="15">
      <c r="A15" s="34" t="s">
        <v>178</v>
      </c>
      <c r="B15" s="35"/>
      <c r="C15" s="30"/>
    </row>
    <row r="16" spans="1:3" ht="15">
      <c r="A16" s="36" t="s">
        <v>179</v>
      </c>
      <c r="B16" s="37"/>
      <c r="C16" s="30"/>
    </row>
    <row r="17" spans="1:3" ht="15">
      <c r="A17" s="38" t="s">
        <v>180</v>
      </c>
      <c r="B17" s="39"/>
      <c r="C17" s="30"/>
    </row>
    <row r="18" spans="1:3" ht="15">
      <c r="A18" s="40" t="s">
        <v>181</v>
      </c>
      <c r="B18" s="41"/>
      <c r="C18" s="30"/>
    </row>
    <row r="19" spans="1:3" ht="15">
      <c r="A19" s="38" t="s">
        <v>182</v>
      </c>
      <c r="B19" s="39"/>
      <c r="C19" s="30"/>
    </row>
    <row r="20" spans="1:3" ht="15">
      <c r="A20" s="38" t="s">
        <v>183</v>
      </c>
      <c r="B20" s="39"/>
      <c r="C20" s="30"/>
    </row>
    <row r="21" spans="1:3" ht="15">
      <c r="A21" s="38" t="s">
        <v>184</v>
      </c>
      <c r="B21" s="39"/>
      <c r="C21" s="30"/>
    </row>
    <row r="22" spans="1:3" ht="15">
      <c r="A22" s="38" t="s">
        <v>185</v>
      </c>
      <c r="B22" s="39"/>
      <c r="C22" s="30"/>
    </row>
    <row r="23" spans="1:3" ht="15">
      <c r="A23" s="38" t="s">
        <v>186</v>
      </c>
      <c r="B23" s="39"/>
      <c r="C23" s="30"/>
    </row>
    <row r="24" spans="1:3" ht="15">
      <c r="A24" s="38" t="s">
        <v>187</v>
      </c>
      <c r="B24" s="39"/>
      <c r="C24" s="30"/>
    </row>
    <row r="25" spans="1:3" ht="15">
      <c r="A25" s="38" t="s">
        <v>188</v>
      </c>
      <c r="B25" s="39"/>
      <c r="C25" s="30"/>
    </row>
    <row r="26" spans="1:3" ht="15">
      <c r="A26" s="38" t="s">
        <v>189</v>
      </c>
      <c r="B26" s="39"/>
      <c r="C26" s="30"/>
    </row>
    <row r="27" spans="1:3" ht="15">
      <c r="A27" s="38" t="s">
        <v>190</v>
      </c>
      <c r="B27" s="39"/>
      <c r="C27" s="30"/>
    </row>
    <row r="28" spans="1:3" ht="15">
      <c r="A28" s="38" t="s">
        <v>191</v>
      </c>
      <c r="B28" s="39"/>
      <c r="C28" s="30"/>
    </row>
    <row r="29" spans="1:3" ht="15">
      <c r="A29" s="42" t="s">
        <v>192</v>
      </c>
      <c r="B29" s="43"/>
      <c r="C29" s="30"/>
    </row>
    <row r="30" spans="1:3" ht="15">
      <c r="A30" s="44" t="s">
        <v>193</v>
      </c>
      <c r="B30" s="45"/>
      <c r="C30" s="30"/>
    </row>
  </sheetData>
  <mergeCells count="18"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:B1"/>
    <mergeCell ref="A14:B14"/>
    <mergeCell ref="A15:B15"/>
    <mergeCell ref="A16:B16"/>
    <mergeCell ref="A17:B17"/>
    <mergeCell ref="A18:B18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 topLeftCell="A1">
      <selection activeCell="A11" sqref="A11"/>
    </sheetView>
  </sheetViews>
  <sheetFormatPr defaultColWidth="9.140625" defaultRowHeight="12.75"/>
  <cols>
    <col min="1" max="1" width="28.57421875" style="52" customWidth="1"/>
    <col min="2" max="3" width="50.00390625" style="52" customWidth="1"/>
    <col min="4" max="4" width="29.28125" style="52" customWidth="1"/>
    <col min="5" max="256" width="9.140625" style="52" customWidth="1"/>
    <col min="257" max="257" width="28.57421875" style="52" customWidth="1"/>
    <col min="258" max="259" width="50.00390625" style="52" customWidth="1"/>
    <col min="260" max="260" width="29.28125" style="52" customWidth="1"/>
    <col min="261" max="512" width="9.140625" style="52" customWidth="1"/>
    <col min="513" max="513" width="28.57421875" style="52" customWidth="1"/>
    <col min="514" max="515" width="50.00390625" style="52" customWidth="1"/>
    <col min="516" max="516" width="29.28125" style="52" customWidth="1"/>
    <col min="517" max="768" width="9.140625" style="52" customWidth="1"/>
    <col min="769" max="769" width="28.57421875" style="52" customWidth="1"/>
    <col min="770" max="771" width="50.00390625" style="52" customWidth="1"/>
    <col min="772" max="772" width="29.28125" style="52" customWidth="1"/>
    <col min="773" max="1024" width="9.140625" style="52" customWidth="1"/>
    <col min="1025" max="1025" width="28.57421875" style="52" customWidth="1"/>
    <col min="1026" max="1027" width="50.00390625" style="52" customWidth="1"/>
    <col min="1028" max="1028" width="29.28125" style="52" customWidth="1"/>
    <col min="1029" max="1280" width="9.140625" style="52" customWidth="1"/>
    <col min="1281" max="1281" width="28.57421875" style="52" customWidth="1"/>
    <col min="1282" max="1283" width="50.00390625" style="52" customWidth="1"/>
    <col min="1284" max="1284" width="29.28125" style="52" customWidth="1"/>
    <col min="1285" max="1536" width="9.140625" style="52" customWidth="1"/>
    <col min="1537" max="1537" width="28.57421875" style="52" customWidth="1"/>
    <col min="1538" max="1539" width="50.00390625" style="52" customWidth="1"/>
    <col min="1540" max="1540" width="29.28125" style="52" customWidth="1"/>
    <col min="1541" max="1792" width="9.140625" style="52" customWidth="1"/>
    <col min="1793" max="1793" width="28.57421875" style="52" customWidth="1"/>
    <col min="1794" max="1795" width="50.00390625" style="52" customWidth="1"/>
    <col min="1796" max="1796" width="29.28125" style="52" customWidth="1"/>
    <col min="1797" max="2048" width="9.140625" style="52" customWidth="1"/>
    <col min="2049" max="2049" width="28.57421875" style="52" customWidth="1"/>
    <col min="2050" max="2051" width="50.00390625" style="52" customWidth="1"/>
    <col min="2052" max="2052" width="29.28125" style="52" customWidth="1"/>
    <col min="2053" max="2304" width="9.140625" style="52" customWidth="1"/>
    <col min="2305" max="2305" width="28.57421875" style="52" customWidth="1"/>
    <col min="2306" max="2307" width="50.00390625" style="52" customWidth="1"/>
    <col min="2308" max="2308" width="29.28125" style="52" customWidth="1"/>
    <col min="2309" max="2560" width="9.140625" style="52" customWidth="1"/>
    <col min="2561" max="2561" width="28.57421875" style="52" customWidth="1"/>
    <col min="2562" max="2563" width="50.00390625" style="52" customWidth="1"/>
    <col min="2564" max="2564" width="29.28125" style="52" customWidth="1"/>
    <col min="2565" max="2816" width="9.140625" style="52" customWidth="1"/>
    <col min="2817" max="2817" width="28.57421875" style="52" customWidth="1"/>
    <col min="2818" max="2819" width="50.00390625" style="52" customWidth="1"/>
    <col min="2820" max="2820" width="29.28125" style="52" customWidth="1"/>
    <col min="2821" max="3072" width="9.140625" style="52" customWidth="1"/>
    <col min="3073" max="3073" width="28.57421875" style="52" customWidth="1"/>
    <col min="3074" max="3075" width="50.00390625" style="52" customWidth="1"/>
    <col min="3076" max="3076" width="29.28125" style="52" customWidth="1"/>
    <col min="3077" max="3328" width="9.140625" style="52" customWidth="1"/>
    <col min="3329" max="3329" width="28.57421875" style="52" customWidth="1"/>
    <col min="3330" max="3331" width="50.00390625" style="52" customWidth="1"/>
    <col min="3332" max="3332" width="29.28125" style="52" customWidth="1"/>
    <col min="3333" max="3584" width="9.140625" style="52" customWidth="1"/>
    <col min="3585" max="3585" width="28.57421875" style="52" customWidth="1"/>
    <col min="3586" max="3587" width="50.00390625" style="52" customWidth="1"/>
    <col min="3588" max="3588" width="29.28125" style="52" customWidth="1"/>
    <col min="3589" max="3840" width="9.140625" style="52" customWidth="1"/>
    <col min="3841" max="3841" width="28.57421875" style="52" customWidth="1"/>
    <col min="3842" max="3843" width="50.00390625" style="52" customWidth="1"/>
    <col min="3844" max="3844" width="29.28125" style="52" customWidth="1"/>
    <col min="3845" max="4096" width="9.140625" style="52" customWidth="1"/>
    <col min="4097" max="4097" width="28.57421875" style="52" customWidth="1"/>
    <col min="4098" max="4099" width="50.00390625" style="52" customWidth="1"/>
    <col min="4100" max="4100" width="29.28125" style="52" customWidth="1"/>
    <col min="4101" max="4352" width="9.140625" style="52" customWidth="1"/>
    <col min="4353" max="4353" width="28.57421875" style="52" customWidth="1"/>
    <col min="4354" max="4355" width="50.00390625" style="52" customWidth="1"/>
    <col min="4356" max="4356" width="29.28125" style="52" customWidth="1"/>
    <col min="4357" max="4608" width="9.140625" style="52" customWidth="1"/>
    <col min="4609" max="4609" width="28.57421875" style="52" customWidth="1"/>
    <col min="4610" max="4611" width="50.00390625" style="52" customWidth="1"/>
    <col min="4612" max="4612" width="29.28125" style="52" customWidth="1"/>
    <col min="4613" max="4864" width="9.140625" style="52" customWidth="1"/>
    <col min="4865" max="4865" width="28.57421875" style="52" customWidth="1"/>
    <col min="4866" max="4867" width="50.00390625" style="52" customWidth="1"/>
    <col min="4868" max="4868" width="29.28125" style="52" customWidth="1"/>
    <col min="4869" max="5120" width="9.140625" style="52" customWidth="1"/>
    <col min="5121" max="5121" width="28.57421875" style="52" customWidth="1"/>
    <col min="5122" max="5123" width="50.00390625" style="52" customWidth="1"/>
    <col min="5124" max="5124" width="29.28125" style="52" customWidth="1"/>
    <col min="5125" max="5376" width="9.140625" style="52" customWidth="1"/>
    <col min="5377" max="5377" width="28.57421875" style="52" customWidth="1"/>
    <col min="5378" max="5379" width="50.00390625" style="52" customWidth="1"/>
    <col min="5380" max="5380" width="29.28125" style="52" customWidth="1"/>
    <col min="5381" max="5632" width="9.140625" style="52" customWidth="1"/>
    <col min="5633" max="5633" width="28.57421875" style="52" customWidth="1"/>
    <col min="5634" max="5635" width="50.00390625" style="52" customWidth="1"/>
    <col min="5636" max="5636" width="29.28125" style="52" customWidth="1"/>
    <col min="5637" max="5888" width="9.140625" style="52" customWidth="1"/>
    <col min="5889" max="5889" width="28.57421875" style="52" customWidth="1"/>
    <col min="5890" max="5891" width="50.00390625" style="52" customWidth="1"/>
    <col min="5892" max="5892" width="29.28125" style="52" customWidth="1"/>
    <col min="5893" max="6144" width="9.140625" style="52" customWidth="1"/>
    <col min="6145" max="6145" width="28.57421875" style="52" customWidth="1"/>
    <col min="6146" max="6147" width="50.00390625" style="52" customWidth="1"/>
    <col min="6148" max="6148" width="29.28125" style="52" customWidth="1"/>
    <col min="6149" max="6400" width="9.140625" style="52" customWidth="1"/>
    <col min="6401" max="6401" width="28.57421875" style="52" customWidth="1"/>
    <col min="6402" max="6403" width="50.00390625" style="52" customWidth="1"/>
    <col min="6404" max="6404" width="29.28125" style="52" customWidth="1"/>
    <col min="6405" max="6656" width="9.140625" style="52" customWidth="1"/>
    <col min="6657" max="6657" width="28.57421875" style="52" customWidth="1"/>
    <col min="6658" max="6659" width="50.00390625" style="52" customWidth="1"/>
    <col min="6660" max="6660" width="29.28125" style="52" customWidth="1"/>
    <col min="6661" max="6912" width="9.140625" style="52" customWidth="1"/>
    <col min="6913" max="6913" width="28.57421875" style="52" customWidth="1"/>
    <col min="6914" max="6915" width="50.00390625" style="52" customWidth="1"/>
    <col min="6916" max="6916" width="29.28125" style="52" customWidth="1"/>
    <col min="6917" max="7168" width="9.140625" style="52" customWidth="1"/>
    <col min="7169" max="7169" width="28.57421875" style="52" customWidth="1"/>
    <col min="7170" max="7171" width="50.00390625" style="52" customWidth="1"/>
    <col min="7172" max="7172" width="29.28125" style="52" customWidth="1"/>
    <col min="7173" max="7424" width="9.140625" style="52" customWidth="1"/>
    <col min="7425" max="7425" width="28.57421875" style="52" customWidth="1"/>
    <col min="7426" max="7427" width="50.00390625" style="52" customWidth="1"/>
    <col min="7428" max="7428" width="29.28125" style="52" customWidth="1"/>
    <col min="7429" max="7680" width="9.140625" style="52" customWidth="1"/>
    <col min="7681" max="7681" width="28.57421875" style="52" customWidth="1"/>
    <col min="7682" max="7683" width="50.00390625" style="52" customWidth="1"/>
    <col min="7684" max="7684" width="29.28125" style="52" customWidth="1"/>
    <col min="7685" max="7936" width="9.140625" style="52" customWidth="1"/>
    <col min="7937" max="7937" width="28.57421875" style="52" customWidth="1"/>
    <col min="7938" max="7939" width="50.00390625" style="52" customWidth="1"/>
    <col min="7940" max="7940" width="29.28125" style="52" customWidth="1"/>
    <col min="7941" max="8192" width="9.140625" style="52" customWidth="1"/>
    <col min="8193" max="8193" width="28.57421875" style="52" customWidth="1"/>
    <col min="8194" max="8195" width="50.00390625" style="52" customWidth="1"/>
    <col min="8196" max="8196" width="29.28125" style="52" customWidth="1"/>
    <col min="8197" max="8448" width="9.140625" style="52" customWidth="1"/>
    <col min="8449" max="8449" width="28.57421875" style="52" customWidth="1"/>
    <col min="8450" max="8451" width="50.00390625" style="52" customWidth="1"/>
    <col min="8452" max="8452" width="29.28125" style="52" customWidth="1"/>
    <col min="8453" max="8704" width="9.140625" style="52" customWidth="1"/>
    <col min="8705" max="8705" width="28.57421875" style="52" customWidth="1"/>
    <col min="8706" max="8707" width="50.00390625" style="52" customWidth="1"/>
    <col min="8708" max="8708" width="29.28125" style="52" customWidth="1"/>
    <col min="8709" max="8960" width="9.140625" style="52" customWidth="1"/>
    <col min="8961" max="8961" width="28.57421875" style="52" customWidth="1"/>
    <col min="8962" max="8963" width="50.00390625" style="52" customWidth="1"/>
    <col min="8964" max="8964" width="29.28125" style="52" customWidth="1"/>
    <col min="8965" max="9216" width="9.140625" style="52" customWidth="1"/>
    <col min="9217" max="9217" width="28.57421875" style="52" customWidth="1"/>
    <col min="9218" max="9219" width="50.00390625" style="52" customWidth="1"/>
    <col min="9220" max="9220" width="29.28125" style="52" customWidth="1"/>
    <col min="9221" max="9472" width="9.140625" style="52" customWidth="1"/>
    <col min="9473" max="9473" width="28.57421875" style="52" customWidth="1"/>
    <col min="9474" max="9475" width="50.00390625" style="52" customWidth="1"/>
    <col min="9476" max="9476" width="29.28125" style="52" customWidth="1"/>
    <col min="9477" max="9728" width="9.140625" style="52" customWidth="1"/>
    <col min="9729" max="9729" width="28.57421875" style="52" customWidth="1"/>
    <col min="9730" max="9731" width="50.00390625" style="52" customWidth="1"/>
    <col min="9732" max="9732" width="29.28125" style="52" customWidth="1"/>
    <col min="9733" max="9984" width="9.140625" style="52" customWidth="1"/>
    <col min="9985" max="9985" width="28.57421875" style="52" customWidth="1"/>
    <col min="9986" max="9987" width="50.00390625" style="52" customWidth="1"/>
    <col min="9988" max="9988" width="29.28125" style="52" customWidth="1"/>
    <col min="9989" max="10240" width="9.140625" style="52" customWidth="1"/>
    <col min="10241" max="10241" width="28.57421875" style="52" customWidth="1"/>
    <col min="10242" max="10243" width="50.00390625" style="52" customWidth="1"/>
    <col min="10244" max="10244" width="29.28125" style="52" customWidth="1"/>
    <col min="10245" max="10496" width="9.140625" style="52" customWidth="1"/>
    <col min="10497" max="10497" width="28.57421875" style="52" customWidth="1"/>
    <col min="10498" max="10499" width="50.00390625" style="52" customWidth="1"/>
    <col min="10500" max="10500" width="29.28125" style="52" customWidth="1"/>
    <col min="10501" max="10752" width="9.140625" style="52" customWidth="1"/>
    <col min="10753" max="10753" width="28.57421875" style="52" customWidth="1"/>
    <col min="10754" max="10755" width="50.00390625" style="52" customWidth="1"/>
    <col min="10756" max="10756" width="29.28125" style="52" customWidth="1"/>
    <col min="10757" max="11008" width="9.140625" style="52" customWidth="1"/>
    <col min="11009" max="11009" width="28.57421875" style="52" customWidth="1"/>
    <col min="11010" max="11011" width="50.00390625" style="52" customWidth="1"/>
    <col min="11012" max="11012" width="29.28125" style="52" customWidth="1"/>
    <col min="11013" max="11264" width="9.140625" style="52" customWidth="1"/>
    <col min="11265" max="11265" width="28.57421875" style="52" customWidth="1"/>
    <col min="11266" max="11267" width="50.00390625" style="52" customWidth="1"/>
    <col min="11268" max="11268" width="29.28125" style="52" customWidth="1"/>
    <col min="11269" max="11520" width="9.140625" style="52" customWidth="1"/>
    <col min="11521" max="11521" width="28.57421875" style="52" customWidth="1"/>
    <col min="11522" max="11523" width="50.00390625" style="52" customWidth="1"/>
    <col min="11524" max="11524" width="29.28125" style="52" customWidth="1"/>
    <col min="11525" max="11776" width="9.140625" style="52" customWidth="1"/>
    <col min="11777" max="11777" width="28.57421875" style="52" customWidth="1"/>
    <col min="11778" max="11779" width="50.00390625" style="52" customWidth="1"/>
    <col min="11780" max="11780" width="29.28125" style="52" customWidth="1"/>
    <col min="11781" max="12032" width="9.140625" style="52" customWidth="1"/>
    <col min="12033" max="12033" width="28.57421875" style="52" customWidth="1"/>
    <col min="12034" max="12035" width="50.00390625" style="52" customWidth="1"/>
    <col min="12036" max="12036" width="29.28125" style="52" customWidth="1"/>
    <col min="12037" max="12288" width="9.140625" style="52" customWidth="1"/>
    <col min="12289" max="12289" width="28.57421875" style="52" customWidth="1"/>
    <col min="12290" max="12291" width="50.00390625" style="52" customWidth="1"/>
    <col min="12292" max="12292" width="29.28125" style="52" customWidth="1"/>
    <col min="12293" max="12544" width="9.140625" style="52" customWidth="1"/>
    <col min="12545" max="12545" width="28.57421875" style="52" customWidth="1"/>
    <col min="12546" max="12547" width="50.00390625" style="52" customWidth="1"/>
    <col min="12548" max="12548" width="29.28125" style="52" customWidth="1"/>
    <col min="12549" max="12800" width="9.140625" style="52" customWidth="1"/>
    <col min="12801" max="12801" width="28.57421875" style="52" customWidth="1"/>
    <col min="12802" max="12803" width="50.00390625" style="52" customWidth="1"/>
    <col min="12804" max="12804" width="29.28125" style="52" customWidth="1"/>
    <col min="12805" max="13056" width="9.140625" style="52" customWidth="1"/>
    <col min="13057" max="13057" width="28.57421875" style="52" customWidth="1"/>
    <col min="13058" max="13059" width="50.00390625" style="52" customWidth="1"/>
    <col min="13060" max="13060" width="29.28125" style="52" customWidth="1"/>
    <col min="13061" max="13312" width="9.140625" style="52" customWidth="1"/>
    <col min="13313" max="13313" width="28.57421875" style="52" customWidth="1"/>
    <col min="13314" max="13315" width="50.00390625" style="52" customWidth="1"/>
    <col min="13316" max="13316" width="29.28125" style="52" customWidth="1"/>
    <col min="13317" max="13568" width="9.140625" style="52" customWidth="1"/>
    <col min="13569" max="13569" width="28.57421875" style="52" customWidth="1"/>
    <col min="13570" max="13571" width="50.00390625" style="52" customWidth="1"/>
    <col min="13572" max="13572" width="29.28125" style="52" customWidth="1"/>
    <col min="13573" max="13824" width="9.140625" style="52" customWidth="1"/>
    <col min="13825" max="13825" width="28.57421875" style="52" customWidth="1"/>
    <col min="13826" max="13827" width="50.00390625" style="52" customWidth="1"/>
    <col min="13828" max="13828" width="29.28125" style="52" customWidth="1"/>
    <col min="13829" max="14080" width="9.140625" style="52" customWidth="1"/>
    <col min="14081" max="14081" width="28.57421875" style="52" customWidth="1"/>
    <col min="14082" max="14083" width="50.00390625" style="52" customWidth="1"/>
    <col min="14084" max="14084" width="29.28125" style="52" customWidth="1"/>
    <col min="14085" max="14336" width="9.140625" style="52" customWidth="1"/>
    <col min="14337" max="14337" width="28.57421875" style="52" customWidth="1"/>
    <col min="14338" max="14339" width="50.00390625" style="52" customWidth="1"/>
    <col min="14340" max="14340" width="29.28125" style="52" customWidth="1"/>
    <col min="14341" max="14592" width="9.140625" style="52" customWidth="1"/>
    <col min="14593" max="14593" width="28.57421875" style="52" customWidth="1"/>
    <col min="14594" max="14595" width="50.00390625" style="52" customWidth="1"/>
    <col min="14596" max="14596" width="29.28125" style="52" customWidth="1"/>
    <col min="14597" max="14848" width="9.140625" style="52" customWidth="1"/>
    <col min="14849" max="14849" width="28.57421875" style="52" customWidth="1"/>
    <col min="14850" max="14851" width="50.00390625" style="52" customWidth="1"/>
    <col min="14852" max="14852" width="29.28125" style="52" customWidth="1"/>
    <col min="14853" max="15104" width="9.140625" style="52" customWidth="1"/>
    <col min="15105" max="15105" width="28.57421875" style="52" customWidth="1"/>
    <col min="15106" max="15107" width="50.00390625" style="52" customWidth="1"/>
    <col min="15108" max="15108" width="29.28125" style="52" customWidth="1"/>
    <col min="15109" max="15360" width="9.140625" style="52" customWidth="1"/>
    <col min="15361" max="15361" width="28.57421875" style="52" customWidth="1"/>
    <col min="15362" max="15363" width="50.00390625" style="52" customWidth="1"/>
    <col min="15364" max="15364" width="29.28125" style="52" customWidth="1"/>
    <col min="15365" max="15616" width="9.140625" style="52" customWidth="1"/>
    <col min="15617" max="15617" width="28.57421875" style="52" customWidth="1"/>
    <col min="15618" max="15619" width="50.00390625" style="52" customWidth="1"/>
    <col min="15620" max="15620" width="29.28125" style="52" customWidth="1"/>
    <col min="15621" max="15872" width="9.140625" style="52" customWidth="1"/>
    <col min="15873" max="15873" width="28.57421875" style="52" customWidth="1"/>
    <col min="15874" max="15875" width="50.00390625" style="52" customWidth="1"/>
    <col min="15876" max="15876" width="29.28125" style="52" customWidth="1"/>
    <col min="15877" max="16128" width="9.140625" style="52" customWidth="1"/>
    <col min="16129" max="16129" width="28.57421875" style="52" customWidth="1"/>
    <col min="16130" max="16131" width="50.00390625" style="52" customWidth="1"/>
    <col min="16132" max="16132" width="29.28125" style="52" customWidth="1"/>
    <col min="16133" max="16384" width="9.140625" style="52" customWidth="1"/>
  </cols>
  <sheetData>
    <row r="1" spans="1:3" ht="29.25" customHeight="1">
      <c r="A1" s="26" t="s">
        <v>233</v>
      </c>
      <c r="B1" s="27"/>
      <c r="C1" s="28" t="s">
        <v>149</v>
      </c>
    </row>
    <row r="2" spans="1:3" ht="12.75">
      <c r="A2" s="29" t="s">
        <v>207</v>
      </c>
      <c r="B2" s="29" t="s">
        <v>234</v>
      </c>
      <c r="C2" s="30"/>
    </row>
    <row r="3" spans="1:3" ht="12.75">
      <c r="A3" s="29" t="s">
        <v>209</v>
      </c>
      <c r="B3" s="29" t="s">
        <v>210</v>
      </c>
      <c r="C3" s="30"/>
    </row>
    <row r="4" spans="1:3" ht="12.75">
      <c r="A4" s="29" t="s">
        <v>211</v>
      </c>
      <c r="B4" s="29" t="s">
        <v>212</v>
      </c>
      <c r="C4" s="30"/>
    </row>
    <row r="5" spans="1:3" ht="12.75">
      <c r="A5" s="29" t="s">
        <v>213</v>
      </c>
      <c r="B5" s="29" t="s">
        <v>235</v>
      </c>
      <c r="C5" s="30"/>
    </row>
    <row r="6" spans="1:3" ht="12.75">
      <c r="A6" s="29" t="s">
        <v>236</v>
      </c>
      <c r="B6" s="29" t="s">
        <v>237</v>
      </c>
      <c r="C6" s="30"/>
    </row>
    <row r="7" spans="1:3" ht="12.75">
      <c r="A7" s="29" t="s">
        <v>220</v>
      </c>
      <c r="B7" s="29" t="s">
        <v>221</v>
      </c>
      <c r="C7" s="30"/>
    </row>
  </sheetData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 topLeftCell="A1">
      <selection activeCell="A14" sqref="A14"/>
    </sheetView>
  </sheetViews>
  <sheetFormatPr defaultColWidth="9.140625" defaultRowHeight="12.75"/>
  <cols>
    <col min="1" max="1" width="29.140625" style="15" customWidth="1"/>
    <col min="2" max="2" width="49.57421875" style="15" customWidth="1"/>
    <col min="3" max="3" width="52.140625" style="15" customWidth="1"/>
    <col min="4" max="16384" width="9.140625" style="15" customWidth="1"/>
  </cols>
  <sheetData>
    <row r="1" spans="1:3" ht="30" customHeight="1">
      <c r="A1" s="26" t="s">
        <v>238</v>
      </c>
      <c r="B1" s="27"/>
      <c r="C1" s="28" t="s">
        <v>149</v>
      </c>
    </row>
    <row r="2" spans="1:3" ht="12.75">
      <c r="A2" s="29" t="s">
        <v>239</v>
      </c>
      <c r="B2" s="29" t="s">
        <v>240</v>
      </c>
      <c r="C2" s="30" t="s">
        <v>73</v>
      </c>
    </row>
    <row r="3" spans="1:3" ht="12.75">
      <c r="A3" s="29" t="s">
        <v>241</v>
      </c>
      <c r="B3" s="29" t="s">
        <v>242</v>
      </c>
      <c r="C3" s="30"/>
    </row>
    <row r="4" spans="1:3" ht="12.75">
      <c r="A4" s="29" t="s">
        <v>217</v>
      </c>
      <c r="B4" s="29" t="s">
        <v>243</v>
      </c>
      <c r="C4" s="30"/>
    </row>
    <row r="5" spans="1:3" ht="12.75">
      <c r="A5" s="29" t="s">
        <v>244</v>
      </c>
      <c r="B5" s="29" t="s">
        <v>245</v>
      </c>
      <c r="C5" s="30"/>
    </row>
  </sheetData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1">
      <selection activeCell="A34" sqref="A34"/>
    </sheetView>
  </sheetViews>
  <sheetFormatPr defaultColWidth="9.140625" defaultRowHeight="12.75"/>
  <cols>
    <col min="1" max="1" width="30.140625" style="15" customWidth="1"/>
    <col min="2" max="2" width="46.57421875" style="15" customWidth="1"/>
    <col min="3" max="3" width="41.8515625" style="15" customWidth="1"/>
    <col min="4" max="16384" width="9.140625" style="15" customWidth="1"/>
  </cols>
  <sheetData>
    <row r="1" spans="1:3" ht="27.75" customHeight="1">
      <c r="A1" s="26" t="s">
        <v>246</v>
      </c>
      <c r="B1" s="27"/>
      <c r="C1" s="28" t="s">
        <v>149</v>
      </c>
    </row>
    <row r="2" spans="1:3" ht="12.75">
      <c r="A2" s="29" t="s">
        <v>247</v>
      </c>
      <c r="B2" s="29" t="s">
        <v>248</v>
      </c>
      <c r="C2" s="30" t="s">
        <v>73</v>
      </c>
    </row>
    <row r="3" spans="1:3" ht="12.75">
      <c r="A3" s="29" t="s">
        <v>241</v>
      </c>
      <c r="B3" s="29" t="s">
        <v>249</v>
      </c>
      <c r="C3" s="30"/>
    </row>
    <row r="4" spans="1:3" ht="25.5">
      <c r="A4" s="29" t="s">
        <v>244</v>
      </c>
      <c r="B4" s="29" t="s">
        <v>250</v>
      </c>
      <c r="C4" s="30"/>
    </row>
  </sheetData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1">
      <selection activeCell="B32" sqref="B32"/>
    </sheetView>
  </sheetViews>
  <sheetFormatPr defaultColWidth="9.140625" defaultRowHeight="12.75"/>
  <cols>
    <col min="1" max="1" width="27.57421875" style="15" customWidth="1"/>
    <col min="2" max="2" width="39.28125" style="15" customWidth="1"/>
    <col min="3" max="3" width="52.7109375" style="15" customWidth="1"/>
    <col min="4" max="16384" width="9.140625" style="15" customWidth="1"/>
  </cols>
  <sheetData>
    <row r="1" spans="1:3" ht="40.5" customHeight="1">
      <c r="A1" s="26" t="s">
        <v>251</v>
      </c>
      <c r="B1" s="27"/>
      <c r="C1" s="28" t="s">
        <v>149</v>
      </c>
    </row>
    <row r="2" spans="1:3" ht="25.5">
      <c r="A2" s="29" t="s">
        <v>247</v>
      </c>
      <c r="B2" s="29" t="s">
        <v>252</v>
      </c>
      <c r="C2" s="30" t="s">
        <v>73</v>
      </c>
    </row>
    <row r="3" spans="1:3" ht="12.75">
      <c r="A3" s="29" t="s">
        <v>241</v>
      </c>
      <c r="B3" s="29" t="s">
        <v>249</v>
      </c>
      <c r="C3" s="30"/>
    </row>
    <row r="4" spans="1:3" ht="25.5">
      <c r="A4" s="29" t="s">
        <v>244</v>
      </c>
      <c r="B4" s="29" t="s">
        <v>253</v>
      </c>
      <c r="C4" s="30"/>
    </row>
  </sheetData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Jílková</dc:creator>
  <cp:keywords/>
  <dc:description/>
  <cp:lastModifiedBy>Lenka Jílková</cp:lastModifiedBy>
  <dcterms:created xsi:type="dcterms:W3CDTF">2018-11-05T14:34:15Z</dcterms:created>
  <dcterms:modified xsi:type="dcterms:W3CDTF">2018-11-06T09:27:40Z</dcterms:modified>
  <cp:category/>
  <cp:version/>
  <cp:contentType/>
  <cp:contentStatus/>
</cp:coreProperties>
</file>