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bookViews>
    <workbookView xWindow="0" yWindow="0" windowWidth="19200" windowHeight="7035" tabRatio="907" firstSheet="33" activeTab="38"/>
  </bookViews>
  <sheets>
    <sheet name="V1" sheetId="28" r:id="rId1"/>
    <sheet name="A1B1" sheetId="19" r:id="rId2"/>
    <sheet name="A1B2" sheetId="20" r:id="rId3"/>
    <sheet name="A2" sheetId="1" r:id="rId4"/>
    <sheet name="A3" sheetId="2" r:id="rId5"/>
    <sheet name="A4" sheetId="3" r:id="rId6"/>
    <sheet name="A6" sheetId="4" r:id="rId7"/>
    <sheet name="A5" sheetId="6" r:id="rId8"/>
    <sheet name="A7" sheetId="7" r:id="rId9"/>
    <sheet name="A8" sheetId="8" r:id="rId10"/>
    <sheet name="A9" sheetId="18" r:id="rId11"/>
    <sheet name="A10" sheetId="10" r:id="rId12"/>
    <sheet name="A12" sheetId="11" r:id="rId13"/>
    <sheet name="A16" sheetId="12" r:id="rId14"/>
    <sheet name="A18" sheetId="13" r:id="rId15"/>
    <sheet name="Z" sheetId="14" r:id="rId16"/>
    <sheet name="LK" sheetId="15" r:id="rId17"/>
    <sheet name="A11" sheetId="30" r:id="rId18"/>
    <sheet name="A13" sheetId="31" r:id="rId19"/>
    <sheet name="A14" sheetId="32" r:id="rId20"/>
    <sheet name="A15" sheetId="33" r:id="rId21"/>
    <sheet name="A17" sheetId="34" r:id="rId22"/>
    <sheet name="A19" sheetId="35" r:id="rId23"/>
    <sheet name="A20" sheetId="36" r:id="rId24"/>
    <sheet name="A21" sheetId="37" r:id="rId25"/>
    <sheet name="A22" sheetId="38" r:id="rId26"/>
    <sheet name="A33" sheetId="26" r:id="rId27"/>
    <sheet name="A34" sheetId="27" r:id="rId28"/>
    <sheet name="A29" sheetId="44" r:id="rId29"/>
    <sheet name="A25" sheetId="45" r:id="rId30"/>
    <sheet name="A31" sheetId="46" r:id="rId31"/>
    <sheet name="A32" sheetId="47" r:id="rId32"/>
    <sheet name="A36" sheetId="48" r:id="rId33"/>
    <sheet name="A26" sheetId="49" r:id="rId34"/>
    <sheet name="A35" sheetId="50" r:id="rId35"/>
    <sheet name="KOR STŘED" sheetId="58" r:id="rId36"/>
    <sheet name="KOR JIH" sheetId="40" r:id="rId37"/>
    <sheet name="KOR SEVER" sheetId="55" r:id="rId38"/>
    <sheet name="Úklid celkem" sheetId="61" r:id="rId39"/>
  </sheets>
  <definedNames>
    <definedName name="_xlnm.Print_Area" localSheetId="11">'A10'!$A$1:$F$147</definedName>
    <definedName name="_xlnm.Print_Area" localSheetId="17">'A11'!$A$1:$G$184</definedName>
    <definedName name="_xlnm.Print_Area" localSheetId="12">'A12'!$A$1:$F$165</definedName>
    <definedName name="_xlnm.Print_Area" localSheetId="18">'A13'!$A$1:$F$182</definedName>
    <definedName name="_xlnm.Print_Area" localSheetId="19">'A14'!$A$1:$F$173</definedName>
    <definedName name="_xlnm.Print_Area" localSheetId="20">'A15'!$A$1:$F$160</definedName>
    <definedName name="_xlnm.Print_Area" localSheetId="13">'A16'!$A$1:$F$166</definedName>
    <definedName name="_xlnm.Print_Area" localSheetId="21">'A17'!$A$1:$F$179</definedName>
    <definedName name="_xlnm.Print_Area" localSheetId="14">'A18'!$A$1:$F$177</definedName>
    <definedName name="_xlnm.Print_Area" localSheetId="22">'A19'!$A$1:$F$169</definedName>
    <definedName name="_xlnm.Print_Area" localSheetId="1">'A1B1'!$A$1:$F$453</definedName>
    <definedName name="_xlnm.Print_Area" localSheetId="2">'A1B2'!$A$1:$F$225</definedName>
    <definedName name="_xlnm.Print_Area" localSheetId="3">'A2'!$A$1:$F$222</definedName>
    <definedName name="_xlnm.Print_Area" localSheetId="23">'A20'!$A$1:$F$173</definedName>
    <definedName name="_xlnm.Print_Area" localSheetId="24">'A21'!$A$1:$F$149</definedName>
    <definedName name="_xlnm.Print_Area" localSheetId="25">'A22'!$A$1:$G$144</definedName>
    <definedName name="_xlnm.Print_Area" localSheetId="29">'A25'!$A$1:$G$273</definedName>
    <definedName name="_xlnm.Print_Area" localSheetId="33">'A26'!$A$1:$G$192</definedName>
    <definedName name="_xlnm.Print_Area" localSheetId="28">'A29'!$A$1:$F$267</definedName>
    <definedName name="_xlnm.Print_Area" localSheetId="4">'A3'!$A$1:$F$233</definedName>
    <definedName name="_xlnm.Print_Area" localSheetId="30">'A31'!$A$1:$G$201</definedName>
    <definedName name="_xlnm.Print_Area" localSheetId="31">'A32'!$A$1:$F$185</definedName>
    <definedName name="_xlnm.Print_Area" localSheetId="26">'A33'!$A$1:$F$165</definedName>
    <definedName name="_xlnm.Print_Area" localSheetId="27">'A34'!$A$1:$G$241</definedName>
    <definedName name="_xlnm.Print_Area" localSheetId="34">'A35'!$A$1:$G$525</definedName>
    <definedName name="_xlnm.Print_Area" localSheetId="32">'A36'!$A$1:$F$208</definedName>
    <definedName name="_xlnm.Print_Area" localSheetId="5">'A4'!$A$1:$F$225</definedName>
    <definedName name="_xlnm.Print_Area" localSheetId="7">'A5'!$A$1:$F$181</definedName>
    <definedName name="_xlnm.Print_Area" localSheetId="6">'A6'!$A$1:$F$141</definedName>
    <definedName name="_xlnm.Print_Area" localSheetId="8">'A7'!$A$1:$F$110</definedName>
    <definedName name="_xlnm.Print_Area" localSheetId="9">'A8'!$A$1:$F$86</definedName>
    <definedName name="_xlnm.Print_Area" localSheetId="10">'A9'!$A$1:$F$275</definedName>
    <definedName name="_xlnm.Print_Area" localSheetId="36">'KOR JIH'!$A$1:$F$80</definedName>
    <definedName name="_xlnm.Print_Area" localSheetId="37">'KOR SEVER'!$A$1:$F$79</definedName>
    <definedName name="_xlnm.Print_Area" localSheetId="35">'KOR STŘED'!$A$1:$F$86</definedName>
    <definedName name="_xlnm.Print_Area" localSheetId="16">'LK'!$A$1:$F$111</definedName>
    <definedName name="_xlnm.Print_Area" localSheetId="0">'V1'!$A$1:$F$43</definedName>
    <definedName name="_xlnm.Print_Area" localSheetId="15">'Z'!$A$1:$G$167</definedName>
  </definedNames>
  <calcPr calcId="162913"/>
</workbook>
</file>

<file path=xl/sharedStrings.xml><?xml version="1.0" encoding="utf-8"?>
<sst xmlns="http://schemas.openxmlformats.org/spreadsheetml/2006/main" count="14742" uniqueCount="7728">
  <si>
    <t>legenda ploch místností - AVVA (žlutá) - pavilon A33  2.np</t>
  </si>
  <si>
    <t>legenda ploch místností - AVVA (žlutá) - pavilon A33  3.np</t>
  </si>
  <si>
    <t>legenda ploch místností - AVVA (žlutá) - pavilon A34  2.np</t>
  </si>
  <si>
    <t>legenda ploch místností - AVVA (žlutá) - pavilon A34  1.np</t>
  </si>
  <si>
    <t>BHA13N02019</t>
  </si>
  <si>
    <t>chlazení kryosond</t>
  </si>
  <si>
    <t>BHA05P01037</t>
  </si>
  <si>
    <t>operátoři NMR 800 MHz</t>
  </si>
  <si>
    <t>BHA05P01038</t>
  </si>
  <si>
    <t>BHA05P01041</t>
  </si>
  <si>
    <t>BHA05P01042</t>
  </si>
  <si>
    <t>BHA05P01043</t>
  </si>
  <si>
    <t>BHA05P01044</t>
  </si>
  <si>
    <t>BHA05P01045</t>
  </si>
  <si>
    <t>legenda ploch místností - AVVA (žlutá) - pavilon A34  1.pp</t>
  </si>
  <si>
    <t>BHA41N01008</t>
  </si>
  <si>
    <t>BHA41N01009</t>
  </si>
  <si>
    <t>sklad odpadu</t>
  </si>
  <si>
    <t>BHA41N01010</t>
  </si>
  <si>
    <t>BHA41N01011</t>
  </si>
  <si>
    <t>sklad odpadu (mrazící skříně)</t>
  </si>
  <si>
    <t>BHA41N02001</t>
  </si>
  <si>
    <t>BHA41N02002</t>
  </si>
  <si>
    <t>BHA41N02003</t>
  </si>
  <si>
    <t>S228</t>
  </si>
  <si>
    <t>sklad (E)</t>
  </si>
  <si>
    <t>S229</t>
  </si>
  <si>
    <t>sklad (EM)</t>
  </si>
  <si>
    <t>S231</t>
  </si>
  <si>
    <t>BHA05N01003</t>
  </si>
  <si>
    <t>schodiště S1</t>
  </si>
  <si>
    <t>BHA05N01004</t>
  </si>
  <si>
    <t>BHA05N01005</t>
  </si>
  <si>
    <t>BHA05N01006</t>
  </si>
  <si>
    <t>BHA05N01007</t>
  </si>
  <si>
    <t>BHA05N01008</t>
  </si>
  <si>
    <t>BHA05N01009</t>
  </si>
  <si>
    <t>BHA05N01011</t>
  </si>
  <si>
    <t>knihovna a studovna (NCBR)</t>
  </si>
  <si>
    <t>BHA05N01012</t>
  </si>
  <si>
    <t>BHA05N01013</t>
  </si>
  <si>
    <t>BHA05N01014</t>
  </si>
  <si>
    <t>BHA05N01015</t>
  </si>
  <si>
    <t>BHA05N01016</t>
  </si>
  <si>
    <t>BHA05N01017</t>
  </si>
  <si>
    <t>kancelář X-RAY</t>
  </si>
  <si>
    <t>BHA05N01018</t>
  </si>
  <si>
    <t>laboratoř počítač, modelování</t>
  </si>
  <si>
    <t>BHA11N02009b</t>
  </si>
  <si>
    <t>204B</t>
  </si>
  <si>
    <t>BHA11N02024</t>
  </si>
  <si>
    <t>218a</t>
  </si>
  <si>
    <t>BHA11N02007</t>
  </si>
  <si>
    <t>222A</t>
  </si>
  <si>
    <t>sprcha muži studenti</t>
  </si>
  <si>
    <t>BHA11N02005</t>
  </si>
  <si>
    <t>223A</t>
  </si>
  <si>
    <t>sprcha ženy studentky</t>
  </si>
  <si>
    <t>BHA11N02028</t>
  </si>
  <si>
    <t>224A</t>
  </si>
  <si>
    <t>sprcha muži - studenti</t>
  </si>
  <si>
    <t>BHA11N02030</t>
  </si>
  <si>
    <t>225A</t>
  </si>
  <si>
    <t>sprcha ženy - studentky</t>
  </si>
  <si>
    <t>BHA11N03001</t>
  </si>
  <si>
    <t>BHA11N03003</t>
  </si>
  <si>
    <t>BHA11N03006</t>
  </si>
  <si>
    <t>WC ženy - studentky + úklid</t>
  </si>
  <si>
    <t>BHA11N03007</t>
  </si>
  <si>
    <t>WC ženy + sprcha-studentky</t>
  </si>
  <si>
    <t>BHA11N03005</t>
  </si>
  <si>
    <t>sklad analytické chemie</t>
  </si>
  <si>
    <t>BHA11N03009</t>
  </si>
  <si>
    <t>BHA11N03010</t>
  </si>
  <si>
    <t>BHA11N03012</t>
  </si>
  <si>
    <t>BHA11N03014</t>
  </si>
  <si>
    <t>instrumentální laboratoř</t>
  </si>
  <si>
    <t>BHA11N03015</t>
  </si>
  <si>
    <t>laboratoř anorganická</t>
  </si>
  <si>
    <t>BHA11N03017</t>
  </si>
  <si>
    <t>BHA42P01019</t>
  </si>
  <si>
    <t>stanoviště transform. TR4.2</t>
  </si>
  <si>
    <t>BHA42P01020</t>
  </si>
  <si>
    <t>BHA42P01021</t>
  </si>
  <si>
    <t>BHA42N01001</t>
  </si>
  <si>
    <t>BHA42N01002</t>
  </si>
  <si>
    <t>únikové schodiště</t>
  </si>
  <si>
    <t>BHA42N01003</t>
  </si>
  <si>
    <t>BHA42N01004</t>
  </si>
  <si>
    <t>BHA42N01005</t>
  </si>
  <si>
    <t>BHA42N01006</t>
  </si>
  <si>
    <t>BHA42N02002</t>
  </si>
  <si>
    <t>BHA42N02003</t>
  </si>
  <si>
    <t>BHA42N02001</t>
  </si>
  <si>
    <t>slaboproudé technologie</t>
  </si>
  <si>
    <t>BHA42N02004</t>
  </si>
  <si>
    <t>bar</t>
  </si>
  <si>
    <t>BHA42N02005</t>
  </si>
  <si>
    <t>BHA42N02006</t>
  </si>
  <si>
    <t>legenda ploch místností - AVVA (modrá)- pavilon A5  1.pp</t>
  </si>
  <si>
    <t>legenda ploch místností - AVVA (modrá)- pavilon A5  1.np</t>
  </si>
  <si>
    <t>legenda ploch místností - AVVA (modrá)- pavilon A5  2.np</t>
  </si>
  <si>
    <t>legenda ploch místností - AVVA (modrá)- pavilon A5  3.np</t>
  </si>
  <si>
    <t>legenda ploch místností - AVVA (modrá) - pavilon A7  1.pp</t>
  </si>
  <si>
    <t>legenda ploch místností - AVVA (modrá) - pavilon A7  1.np</t>
  </si>
  <si>
    <t>legenda ploch místností - AVVA (modrá) - pavilon A7  2.np</t>
  </si>
  <si>
    <t>legenda ploch místností - AVVA (modrá) - pavilon A7  3.np</t>
  </si>
  <si>
    <t>macerace</t>
  </si>
  <si>
    <t>S266</t>
  </si>
  <si>
    <t>BHA13N01022</t>
  </si>
  <si>
    <t>WC ženy (studenti)</t>
  </si>
  <si>
    <t>BHA13N02001</t>
  </si>
  <si>
    <t>BHA13N02002</t>
  </si>
  <si>
    <t>BHA13N02003</t>
  </si>
  <si>
    <t>BHA13N02004</t>
  </si>
  <si>
    <t>předsíň WC-muži (studenti)</t>
  </si>
  <si>
    <t>BHA13N02006</t>
  </si>
  <si>
    <t>WC muži+sprcha (studenti)</t>
  </si>
  <si>
    <t>BHA13N02007</t>
  </si>
  <si>
    <t>BHA13N02008</t>
  </si>
  <si>
    <t>BHA13N02009</t>
  </si>
  <si>
    <t>pracovna, diplom., doktorandi</t>
  </si>
  <si>
    <t>BHA13N02010</t>
  </si>
  <si>
    <t>BHA13N02011</t>
  </si>
  <si>
    <t>BHA13N02012</t>
  </si>
  <si>
    <t>laboratoř, diplom., doktorandi</t>
  </si>
  <si>
    <t>BHA13N02013</t>
  </si>
  <si>
    <t>BHA19N03028</t>
  </si>
  <si>
    <t>sklad DNA</t>
  </si>
  <si>
    <t>BHA19N03029</t>
  </si>
  <si>
    <t>BHA19N03030</t>
  </si>
  <si>
    <t>BHA19N03031</t>
  </si>
  <si>
    <t>BHA19N03032</t>
  </si>
  <si>
    <t>BHA19N03033</t>
  </si>
  <si>
    <t>BHA19N03034</t>
  </si>
  <si>
    <t>BHA19N03035</t>
  </si>
  <si>
    <t>BHA19N03036</t>
  </si>
  <si>
    <t>WC ženy - zaměst. + sprcha</t>
  </si>
  <si>
    <t>BHA19N03015</t>
  </si>
  <si>
    <t>BHA19N03038</t>
  </si>
  <si>
    <t>BHA19N03005</t>
  </si>
  <si>
    <t>304A</t>
  </si>
  <si>
    <t>BHA19N03018</t>
  </si>
  <si>
    <t>315a</t>
  </si>
  <si>
    <t>lab. izolace DNA - centifugy</t>
  </si>
  <si>
    <t>BHA19N03037</t>
  </si>
  <si>
    <t>BHA19N03013</t>
  </si>
  <si>
    <t>338A</t>
  </si>
  <si>
    <t>BHA19N03014</t>
  </si>
  <si>
    <t>338B</t>
  </si>
  <si>
    <t>BHA19N01005</t>
  </si>
  <si>
    <t>104A</t>
  </si>
  <si>
    <t>BHA19N01016</t>
  </si>
  <si>
    <t>116A</t>
  </si>
  <si>
    <t>BHA02N05030</t>
  </si>
  <si>
    <t>BHA02N05031</t>
  </si>
  <si>
    <t>BHA02N05032</t>
  </si>
  <si>
    <t>BHA02N05033</t>
  </si>
  <si>
    <t>BHA02N05034</t>
  </si>
  <si>
    <t>BHA02N05035</t>
  </si>
  <si>
    <t>BHA02N05036</t>
  </si>
  <si>
    <t>BHA02N05037</t>
  </si>
  <si>
    <t>BHA02N05038</t>
  </si>
  <si>
    <t>BHA02N06001</t>
  </si>
  <si>
    <t>BHA02N06002</t>
  </si>
  <si>
    <t>BHA02N06003</t>
  </si>
  <si>
    <t>BHA02N06004</t>
  </si>
  <si>
    <t>BHA02N06005</t>
  </si>
  <si>
    <t>BHA02N06006</t>
  </si>
  <si>
    <t>BHA02N06007</t>
  </si>
  <si>
    <t>BHA07P01018</t>
  </si>
  <si>
    <t>stání úklidových mechanismů</t>
  </si>
  <si>
    <t>BHA07P01019</t>
  </si>
  <si>
    <t>BHA07P01020</t>
  </si>
  <si>
    <t>sjezdová rampa</t>
  </si>
  <si>
    <t>BHA07N01001</t>
  </si>
  <si>
    <t>BHA13N02027</t>
  </si>
  <si>
    <t>BHA13N02028</t>
  </si>
  <si>
    <t>BHA13N02029</t>
  </si>
  <si>
    <t>BHA13N02030</t>
  </si>
  <si>
    <t>předsíň WC ženy - studenti</t>
  </si>
  <si>
    <t>BHA13N02034</t>
  </si>
  <si>
    <t>BHA13N02031</t>
  </si>
  <si>
    <t>WC ženy + sprcha -studenti</t>
  </si>
  <si>
    <t>BHA13N02005</t>
  </si>
  <si>
    <t>náplň s plynem pro SHZ</t>
  </si>
  <si>
    <t>BHA13N02032</t>
  </si>
  <si>
    <t>WC ženy + úklid</t>
  </si>
  <si>
    <t>BHA13N03001</t>
  </si>
  <si>
    <t>BHA13N03002</t>
  </si>
  <si>
    <t>BHA13N03003</t>
  </si>
  <si>
    <t>BHA13N03004</t>
  </si>
  <si>
    <t>BHA13N03006</t>
  </si>
  <si>
    <t>BHA13N03007</t>
  </si>
  <si>
    <t>předsíň WC muži - studenti</t>
  </si>
  <si>
    <t>BHA13N03009</t>
  </si>
  <si>
    <t>kopírka, depozitář</t>
  </si>
  <si>
    <t>BHA13N03010</t>
  </si>
  <si>
    <t>BHA13N03011</t>
  </si>
  <si>
    <t>BHA13N03012</t>
  </si>
  <si>
    <t>BHA13N03013</t>
  </si>
  <si>
    <t>BHA13N03014</t>
  </si>
  <si>
    <t>BHA13N03015</t>
  </si>
  <si>
    <t>BHA13N03016</t>
  </si>
  <si>
    <t>BHA13N03017</t>
  </si>
  <si>
    <t>lab. -  práce v suchém boxu</t>
  </si>
  <si>
    <t>BHA13N03032</t>
  </si>
  <si>
    <t>BHA13N03018</t>
  </si>
  <si>
    <t>BHA13N03019</t>
  </si>
  <si>
    <t>BHA13N03020</t>
  </si>
  <si>
    <t>laboratoř - prof., doc.</t>
  </si>
  <si>
    <t>BHA13N03021</t>
  </si>
  <si>
    <t>BHA13N03022</t>
  </si>
  <si>
    <t>BHA05N02011</t>
  </si>
  <si>
    <t>BHA05N02012</t>
  </si>
  <si>
    <t>BHA05N02013</t>
  </si>
  <si>
    <t>BHA05N02014</t>
  </si>
  <si>
    <t>BHA05N02015</t>
  </si>
  <si>
    <t>BHA05N02016</t>
  </si>
  <si>
    <t>BHA05N02017</t>
  </si>
  <si>
    <t>místnost pro technické plyny</t>
  </si>
  <si>
    <t>BHA05N02018</t>
  </si>
  <si>
    <t>BHA05N02019</t>
  </si>
  <si>
    <t>BHA05N02021</t>
  </si>
  <si>
    <t>laboratoř kinetiky</t>
  </si>
  <si>
    <t>BHA05N02022</t>
  </si>
  <si>
    <t>BHA05N02023</t>
  </si>
  <si>
    <t>laboratoř LBI</t>
  </si>
  <si>
    <t>BHA05N02024</t>
  </si>
  <si>
    <t>technik LBI</t>
  </si>
  <si>
    <t>BHA05N02025</t>
  </si>
  <si>
    <t>BHA05N02026</t>
  </si>
  <si>
    <t>BHA05N02027</t>
  </si>
  <si>
    <t>diplomati</t>
  </si>
  <si>
    <t>BHA05N02028</t>
  </si>
  <si>
    <t>BHA05N02029</t>
  </si>
  <si>
    <t>PhD. Studenti</t>
  </si>
  <si>
    <t>BHA05N02031</t>
  </si>
  <si>
    <t>BHA05N02032</t>
  </si>
  <si>
    <t>BHA05N02033</t>
  </si>
  <si>
    <t>BHA05N02034</t>
  </si>
  <si>
    <t>BHA05N02035</t>
  </si>
  <si>
    <t>BHA05N02036</t>
  </si>
  <si>
    <t>BHA05N02037</t>
  </si>
  <si>
    <t>BHA05N02038</t>
  </si>
  <si>
    <t>BHA05N02039</t>
  </si>
  <si>
    <t>BHA05N02041</t>
  </si>
  <si>
    <t>aula;  332 sedaček + 3 imobilní</t>
  </si>
  <si>
    <t>BHA11N01019</t>
  </si>
  <si>
    <t>107A</t>
  </si>
  <si>
    <t>sprchy muži - studenti</t>
  </si>
  <si>
    <t>BHA11N01022</t>
  </si>
  <si>
    <t>117A</t>
  </si>
  <si>
    <t>BHA11N02001</t>
  </si>
  <si>
    <t>BHA11N02003</t>
  </si>
  <si>
    <t>BHA11N02009</t>
  </si>
  <si>
    <t>BHA11N02010</t>
  </si>
  <si>
    <t>WC ženy+sprcha (studentky)</t>
  </si>
  <si>
    <t>BHA11N02008</t>
  </si>
  <si>
    <t>BHA11N02012</t>
  </si>
  <si>
    <t>laboratoř analytická I.</t>
  </si>
  <si>
    <t>BHA11N02013</t>
  </si>
  <si>
    <t>přípravna anal. chemie I.</t>
  </si>
  <si>
    <t>BHA11N02014</t>
  </si>
  <si>
    <t>laboratoř analytická II.</t>
  </si>
  <si>
    <t>BHA11N02015</t>
  </si>
  <si>
    <t>přípravna anal. chemie II.</t>
  </si>
  <si>
    <t>BHA11N02016</t>
  </si>
  <si>
    <t>pracovna lektoři</t>
  </si>
  <si>
    <t>BHA11N02017</t>
  </si>
  <si>
    <t>laboratoř fyz. chemie I.</t>
  </si>
  <si>
    <t>BHA11N02018</t>
  </si>
  <si>
    <t>přípravna fyz. chemie</t>
  </si>
  <si>
    <t>BHA11N02019</t>
  </si>
  <si>
    <t>laboratoř fyz. chemie II.</t>
  </si>
  <si>
    <t>BHA11N02020</t>
  </si>
  <si>
    <t>sklad fyz. chemie</t>
  </si>
  <si>
    <t>BHA11N02021</t>
  </si>
  <si>
    <t>BHA02P02032a</t>
  </si>
  <si>
    <t>BHA02P02033</t>
  </si>
  <si>
    <t>BHA02P02034</t>
  </si>
  <si>
    <t>BHA02P02035</t>
  </si>
  <si>
    <t>BHA02P02035a</t>
  </si>
  <si>
    <t>atrium</t>
  </si>
  <si>
    <t>S247</t>
  </si>
  <si>
    <t>S248</t>
  </si>
  <si>
    <t>krytý vjezd</t>
  </si>
  <si>
    <t>příruční sklad nástrojů</t>
  </si>
  <si>
    <t>pitevna 1</t>
  </si>
  <si>
    <t>pitevna 2</t>
  </si>
  <si>
    <t>pracovna pitevního laboranta</t>
  </si>
  <si>
    <t>sklad chemikálií</t>
  </si>
  <si>
    <t>sklad použitých pomůcek</t>
  </si>
  <si>
    <t>sklad domovního odpadu</t>
  </si>
  <si>
    <t>sklad infekčního odpadu</t>
  </si>
  <si>
    <t>pracovna knihovnice</t>
  </si>
  <si>
    <t>mrazicí box</t>
  </si>
  <si>
    <t>pracovna vedoucího neuroanatomie</t>
  </si>
  <si>
    <t>bezbariérové WC , úklidová komora</t>
  </si>
  <si>
    <t>pracovna ved. Lékaře</t>
  </si>
  <si>
    <t>plocha pod schodištěm</t>
  </si>
  <si>
    <t>akustické boxy</t>
  </si>
  <si>
    <t>sekretariát katedry</t>
  </si>
  <si>
    <t>pracovna vedoucího katedry</t>
  </si>
  <si>
    <t>sklad odběrových zařízení</t>
  </si>
  <si>
    <t>BHA05N02003</t>
  </si>
  <si>
    <t>BHA05N02004</t>
  </si>
  <si>
    <t>BHA05N02005</t>
  </si>
  <si>
    <t>BHA05N02006</t>
  </si>
  <si>
    <t>BHA05N02007</t>
  </si>
  <si>
    <t>BHA05N02008</t>
  </si>
  <si>
    <t>BHA05N02009</t>
  </si>
  <si>
    <t>BHA02P02011</t>
  </si>
  <si>
    <t>BHA02P02012</t>
  </si>
  <si>
    <t>BHA02P02013</t>
  </si>
  <si>
    <t>BHA02P02014</t>
  </si>
  <si>
    <t>BHA02P02015</t>
  </si>
  <si>
    <t>BHA02P02016</t>
  </si>
  <si>
    <t>BHA02P02017</t>
  </si>
  <si>
    <t>BHA02P02018</t>
  </si>
  <si>
    <t>BHA02P02019</t>
  </si>
  <si>
    <t>BHA02P02001a</t>
  </si>
  <si>
    <t>BHA02P02002</t>
  </si>
  <si>
    <t>BHA02P02003</t>
  </si>
  <si>
    <t>BHA02P02004</t>
  </si>
  <si>
    <t>BHA02P02005</t>
  </si>
  <si>
    <t>BHA02P02005a</t>
  </si>
  <si>
    <t>BHA02P02006</t>
  </si>
  <si>
    <t>BHA02P02007</t>
  </si>
  <si>
    <t>BHA02P02007a</t>
  </si>
  <si>
    <t>BHA02P02009</t>
  </si>
  <si>
    <t>BHA02P02009a</t>
  </si>
  <si>
    <t>BHA02P02010</t>
  </si>
  <si>
    <t>BHA02P02010a</t>
  </si>
  <si>
    <t>S145</t>
  </si>
  <si>
    <t>strojovna VZT</t>
  </si>
  <si>
    <t>S146</t>
  </si>
  <si>
    <t>příruční sklad (A)</t>
  </si>
  <si>
    <t>WC, úklid-bufet</t>
  </si>
  <si>
    <t>umývárna, WC-ženy</t>
  </si>
  <si>
    <t>vrátnice (S)</t>
  </si>
  <si>
    <t>denní místnost vrátných (S)</t>
  </si>
  <si>
    <t>ústředna slaboproud.zařízení</t>
  </si>
  <si>
    <t>přípravna (B)</t>
  </si>
  <si>
    <t>015a</t>
  </si>
  <si>
    <t>bufet (B)</t>
  </si>
  <si>
    <t>bezbariérové WC,WC-ženy</t>
  </si>
  <si>
    <t>umývárna, WC-muži</t>
  </si>
  <si>
    <t>VZT rozvody</t>
  </si>
  <si>
    <t>šatna studentů (H)</t>
  </si>
  <si>
    <t>mikroskopický sál (H)</t>
  </si>
  <si>
    <t>úklidová komora (H)</t>
  </si>
  <si>
    <t>přípravna výuky (H)</t>
  </si>
  <si>
    <t>sklad učebních pomůcek (H)</t>
  </si>
  <si>
    <t>seminární místnost (H)</t>
  </si>
  <si>
    <t>denní místnost, kancelář (B)</t>
  </si>
  <si>
    <t>balkon</t>
  </si>
  <si>
    <t>109a</t>
  </si>
  <si>
    <t>sklad, úklid</t>
  </si>
  <si>
    <t>pracovna profesora</t>
  </si>
  <si>
    <t>laboratoř histochemie</t>
  </si>
  <si>
    <t>knihovna</t>
  </si>
  <si>
    <t>sekretariát</t>
  </si>
  <si>
    <t>laboratoř EM 1.</t>
  </si>
  <si>
    <t>laboratoř histologická</t>
  </si>
  <si>
    <t>pracovna asistenta</t>
  </si>
  <si>
    <t>laboratoř EM 2.</t>
  </si>
  <si>
    <t>tkáňové kultury</t>
  </si>
  <si>
    <t>molek. biol. laboratoř</t>
  </si>
  <si>
    <t>pracovna docenta</t>
  </si>
  <si>
    <t>centrální počítač</t>
  </si>
  <si>
    <t>stanoviště transform. TR4.1</t>
  </si>
  <si>
    <t>BHA01P02059</t>
  </si>
  <si>
    <t>BHA01P02060</t>
  </si>
  <si>
    <t>BHA01P02061</t>
  </si>
  <si>
    <t>BHA01P02062</t>
  </si>
  <si>
    <t>BHA01P02063</t>
  </si>
  <si>
    <t>BHA01P02064</t>
  </si>
  <si>
    <t>BHA01P02064a</t>
  </si>
  <si>
    <t>BHA01P02064b</t>
  </si>
  <si>
    <t>BHA01P02065</t>
  </si>
  <si>
    <t>BHA01P02066</t>
  </si>
  <si>
    <t>BHA01P02067</t>
  </si>
  <si>
    <t>BHA01P02068</t>
  </si>
  <si>
    <t>BHA01P02069</t>
  </si>
  <si>
    <t>BHA01P02070</t>
  </si>
  <si>
    <t>BHA01P02071</t>
  </si>
  <si>
    <t>BHA01P02072</t>
  </si>
  <si>
    <t>BHA01P02076</t>
  </si>
  <si>
    <t>BHA01P02075</t>
  </si>
  <si>
    <t>BHA01P02074</t>
  </si>
  <si>
    <t>BHA01P02073</t>
  </si>
  <si>
    <t>BHA01N01001</t>
  </si>
  <si>
    <t>BHA01N01002</t>
  </si>
  <si>
    <t>BHA01N01003</t>
  </si>
  <si>
    <t>BHA35P01001</t>
  </si>
  <si>
    <t>BHA35P01001a</t>
  </si>
  <si>
    <t>BHA35P01002</t>
  </si>
  <si>
    <t>BHA35P01003</t>
  </si>
  <si>
    <t>BHA35P01004</t>
  </si>
  <si>
    <t>BHA35P01005</t>
  </si>
  <si>
    <t>rozvaděč  výtahů</t>
  </si>
  <si>
    <t>BHA35P01006</t>
  </si>
  <si>
    <t>sklad sportovního vybavení</t>
  </si>
  <si>
    <t>BHA35P01007</t>
  </si>
  <si>
    <t>BHA42N02009</t>
  </si>
  <si>
    <t>BHA42N02008</t>
  </si>
  <si>
    <t>BHA42N02007</t>
  </si>
  <si>
    <t>mytí nádobí</t>
  </si>
  <si>
    <t>BHA42N02010</t>
  </si>
  <si>
    <t>kavárna</t>
  </si>
  <si>
    <t>BHA42N02011</t>
  </si>
  <si>
    <t>BHA42N02012</t>
  </si>
  <si>
    <t>BHA42N02013</t>
  </si>
  <si>
    <t>BHA42N02014</t>
  </si>
  <si>
    <t>BHA42N02015</t>
  </si>
  <si>
    <t>sociální zařízení</t>
  </si>
  <si>
    <t>BHA42N02016</t>
  </si>
  <si>
    <t>BHA42N02018</t>
  </si>
  <si>
    <t>BHA42N02017</t>
  </si>
  <si>
    <t>BHA42N03001</t>
  </si>
  <si>
    <t>BHA42N03002</t>
  </si>
  <si>
    <t>BHA42N03003</t>
  </si>
  <si>
    <t>BHA42N03004</t>
  </si>
  <si>
    <t>BHA42N03005</t>
  </si>
  <si>
    <t>BHA42N03006</t>
  </si>
  <si>
    <t>BHA42N03007</t>
  </si>
  <si>
    <t>BHA42N03008</t>
  </si>
  <si>
    <t>pult centrální ochrany</t>
  </si>
  <si>
    <t>BHA42N03009</t>
  </si>
  <si>
    <t>SLP technologie</t>
  </si>
  <si>
    <t>BHA42N03010</t>
  </si>
  <si>
    <t>BHA42N03011</t>
  </si>
  <si>
    <t>BHA11N03023</t>
  </si>
  <si>
    <t>počítače</t>
  </si>
  <si>
    <t>BHA11N03024</t>
  </si>
  <si>
    <t>BHA11N03026</t>
  </si>
  <si>
    <t>BHA11N03027</t>
  </si>
  <si>
    <t>BHA11N03028</t>
  </si>
  <si>
    <t>BHA11N03004</t>
  </si>
  <si>
    <t>BHA11N03029</t>
  </si>
  <si>
    <t>BHA11N03008</t>
  </si>
  <si>
    <t>BHA11N03011</t>
  </si>
  <si>
    <t>308A</t>
  </si>
  <si>
    <t>sprchy studentů - ženy</t>
  </si>
  <si>
    <t>BHA11N03013</t>
  </si>
  <si>
    <t>309A</t>
  </si>
  <si>
    <t>sprchy studentů - muži</t>
  </si>
  <si>
    <t>S117</t>
  </si>
  <si>
    <t>S118</t>
  </si>
  <si>
    <t>šatna - ženy</t>
  </si>
  <si>
    <t>S119</t>
  </si>
  <si>
    <t>šatna - muži</t>
  </si>
  <si>
    <t>S120</t>
  </si>
  <si>
    <t>S121</t>
  </si>
  <si>
    <t>externí pracovník</t>
  </si>
  <si>
    <t>S122</t>
  </si>
  <si>
    <t>pracovna vedoucího</t>
  </si>
  <si>
    <t>S123</t>
  </si>
  <si>
    <t>laboratoř I. (EM)</t>
  </si>
  <si>
    <t>S124</t>
  </si>
  <si>
    <t>příruční sklad</t>
  </si>
  <si>
    <t>S125</t>
  </si>
  <si>
    <t>laboratoř spec. technik.</t>
  </si>
  <si>
    <t>S126</t>
  </si>
  <si>
    <t>laboratoř II.</t>
  </si>
  <si>
    <t>S127</t>
  </si>
  <si>
    <t>konfokální mikroskop</t>
  </si>
  <si>
    <t>S128</t>
  </si>
  <si>
    <t>temná komora</t>
  </si>
  <si>
    <t>S129</t>
  </si>
  <si>
    <t>EM sonda</t>
  </si>
  <si>
    <t>S130</t>
  </si>
  <si>
    <t>pracovna technika</t>
  </si>
  <si>
    <t>S130a</t>
  </si>
  <si>
    <t>dílna</t>
  </si>
  <si>
    <t>S131</t>
  </si>
  <si>
    <t>rozmnožovna</t>
  </si>
  <si>
    <t>S132</t>
  </si>
  <si>
    <t>transmisní EM</t>
  </si>
  <si>
    <t>S133</t>
  </si>
  <si>
    <t>rastrovací EM</t>
  </si>
  <si>
    <t>S134</t>
  </si>
  <si>
    <t>rotační pumpy</t>
  </si>
  <si>
    <t>S135</t>
  </si>
  <si>
    <t>aquasem</t>
  </si>
  <si>
    <t>S136</t>
  </si>
  <si>
    <t>S137</t>
  </si>
  <si>
    <t>bezbarierové WC, sprcha</t>
  </si>
  <si>
    <t>S138</t>
  </si>
  <si>
    <t>umývárna, sušárna (A)</t>
  </si>
  <si>
    <t>S139</t>
  </si>
  <si>
    <t>osteologická laboratoř (A)</t>
  </si>
  <si>
    <t>S140</t>
  </si>
  <si>
    <t>laboratoř asistenta (A)</t>
  </si>
  <si>
    <t>S141</t>
  </si>
  <si>
    <t>S143</t>
  </si>
  <si>
    <t>S144</t>
  </si>
  <si>
    <t>BHA10P01081</t>
  </si>
  <si>
    <t>místnost externí firmy</t>
  </si>
  <si>
    <t>BHA10P01080</t>
  </si>
  <si>
    <t>sklad tuhých anorg.chemikálií</t>
  </si>
  <si>
    <t>BHA10P01079</t>
  </si>
  <si>
    <t>BHA10P01078</t>
  </si>
  <si>
    <t>sklad chemického skla</t>
  </si>
  <si>
    <t>legenda ploch místností - AVVA (modrá) - pavilon A12  1.pp</t>
  </si>
  <si>
    <t>legenda ploch místností - AVVA (modrá) - pavilon A12  1.np</t>
  </si>
  <si>
    <t>legenda ploch místností - AVVA (modrá) - pavilon A12  2.np</t>
  </si>
  <si>
    <t>legenda ploch místností - AVVA - pavilon A12  3.np</t>
  </si>
  <si>
    <t>legenda ploch místností - AVVA (modrá) - pavilon A16  1.pp</t>
  </si>
  <si>
    <t>legenda ploch místností - AVVA (modrá) - pavilon A16  1.np</t>
  </si>
  <si>
    <t>legenda ploch místností - AVVA (modrá) - pavilon A16  2.np</t>
  </si>
  <si>
    <t>legenda ploch místností - AVVA (modrá) - pavilon A16  3.np</t>
  </si>
  <si>
    <t>legenda ploch místností - AVVA (modrá) - pavilon A18  1.pp</t>
  </si>
  <si>
    <t>legenda ploch místností - AVVA (modrá) - pavilon A18  1.np</t>
  </si>
  <si>
    <t>legenda ploch místností - AVVA (modrá) - pavilon A18  2.np</t>
  </si>
  <si>
    <t>BHA02N06008</t>
  </si>
  <si>
    <t>BHA02N06009</t>
  </si>
  <si>
    <t>BHA02N06011</t>
  </si>
  <si>
    <t>BHA02N06012</t>
  </si>
  <si>
    <t>BHA02N06013</t>
  </si>
  <si>
    <t>BHA02N06035</t>
  </si>
  <si>
    <t>vedoucí studijního oddělení</t>
  </si>
  <si>
    <t>BHA34N02005</t>
  </si>
  <si>
    <t>vedoucí EKO</t>
  </si>
  <si>
    <t>BHA34N02006</t>
  </si>
  <si>
    <t>pokladna</t>
  </si>
  <si>
    <t>BHA34N02007</t>
  </si>
  <si>
    <t>BHA34N02008</t>
  </si>
  <si>
    <t>BHA34N02009</t>
  </si>
  <si>
    <t>BHA34N02010</t>
  </si>
  <si>
    <t>BHA34N02011</t>
  </si>
  <si>
    <t>BHA34N02012</t>
  </si>
  <si>
    <t>BHA34N02013</t>
  </si>
  <si>
    <t>BHA34N02014</t>
  </si>
  <si>
    <t>BHA34N02015</t>
  </si>
  <si>
    <t>BHA34N02016</t>
  </si>
  <si>
    <t>BHA34N02017</t>
  </si>
  <si>
    <t>BHA34N02018</t>
  </si>
  <si>
    <t>BHA34N02019</t>
  </si>
  <si>
    <t>BHA34N02019a</t>
  </si>
  <si>
    <t>219a</t>
  </si>
  <si>
    <t>BHA34N02020</t>
  </si>
  <si>
    <t>BHA34N02020a</t>
  </si>
  <si>
    <t>220a</t>
  </si>
  <si>
    <t>BHA02N01018</t>
  </si>
  <si>
    <t>BHA02N01019</t>
  </si>
  <si>
    <t>BHA02N01020</t>
  </si>
  <si>
    <t>BHA02N01021</t>
  </si>
  <si>
    <t>BHA02N01022</t>
  </si>
  <si>
    <t>BHA02N01023</t>
  </si>
  <si>
    <t>BHA02N01024</t>
  </si>
  <si>
    <t>BHA02N01025</t>
  </si>
  <si>
    <t>BHA02N01026</t>
  </si>
  <si>
    <t>BHA02N01027</t>
  </si>
  <si>
    <t>BHA02N01028</t>
  </si>
  <si>
    <t>BHA02N01029</t>
  </si>
  <si>
    <t>BHA02N01030</t>
  </si>
  <si>
    <t>BHA02N02001</t>
  </si>
  <si>
    <t>BHA02N02002</t>
  </si>
  <si>
    <t>BHA02N02003</t>
  </si>
  <si>
    <t>BHA02N02004</t>
  </si>
  <si>
    <t>BHA02N02005</t>
  </si>
  <si>
    <t>BHA02N02006</t>
  </si>
  <si>
    <t>BHA02N02007</t>
  </si>
  <si>
    <t>BHA02N02008</t>
  </si>
  <si>
    <t>BHA02N02009</t>
  </si>
  <si>
    <t>BHA02N02009a</t>
  </si>
  <si>
    <t>BHA02N02010</t>
  </si>
  <si>
    <t>BHA02N02011</t>
  </si>
  <si>
    <t>BHA02N02012</t>
  </si>
  <si>
    <t>kopírování, síťové tiskárny</t>
  </si>
  <si>
    <t>BHA10N01029</t>
  </si>
  <si>
    <t>BHA10N01031</t>
  </si>
  <si>
    <t>BHA10N01032</t>
  </si>
  <si>
    <t>BHA41N03009</t>
  </si>
  <si>
    <t>BHA41N03053</t>
  </si>
  <si>
    <t>BHA41N03037</t>
  </si>
  <si>
    <t>chovná místnost (myš)</t>
  </si>
  <si>
    <t>BHA41N03038</t>
  </si>
  <si>
    <t>BHA41N03039</t>
  </si>
  <si>
    <t>BHA41N03040</t>
  </si>
  <si>
    <t>BHA41N03041</t>
  </si>
  <si>
    <t>BHA41N03042</t>
  </si>
  <si>
    <t>BHA41N03043</t>
  </si>
  <si>
    <t>chovná místnost (myš-porodna)</t>
  </si>
  <si>
    <t>BHA41N03044</t>
  </si>
  <si>
    <t>chovná místnost (potkan)</t>
  </si>
  <si>
    <t>BHA41N03045</t>
  </si>
  <si>
    <t>BHA41N03046</t>
  </si>
  <si>
    <t>BHA41N03047</t>
  </si>
  <si>
    <t>BHA41N03017</t>
  </si>
  <si>
    <t>BHA41N03048</t>
  </si>
  <si>
    <t>šatna čistá</t>
  </si>
  <si>
    <t>BHA41N03016</t>
  </si>
  <si>
    <t>BHA41N03018</t>
  </si>
  <si>
    <t>BHA41N03019</t>
  </si>
  <si>
    <t>kancelář</t>
  </si>
  <si>
    <t>BHA41N03020</t>
  </si>
  <si>
    <t>BHA41N03022</t>
  </si>
  <si>
    <t>BHA41N03021</t>
  </si>
  <si>
    <t>BHA41N03023</t>
  </si>
  <si>
    <t>BHA41N03014</t>
  </si>
  <si>
    <t>Číslo</t>
  </si>
  <si>
    <t>BHA01P01001</t>
  </si>
  <si>
    <t>BHA01P01001a</t>
  </si>
  <si>
    <t>BHA01P01002</t>
  </si>
  <si>
    <t>BHA01P01002a</t>
  </si>
  <si>
    <t>BHA01P01003</t>
  </si>
  <si>
    <t>BHA01P01004</t>
  </si>
  <si>
    <t>BHA01P01005</t>
  </si>
  <si>
    <t>BHA01P01006</t>
  </si>
  <si>
    <t>BHA01P01007</t>
  </si>
  <si>
    <t>BHA01P01008</t>
  </si>
  <si>
    <t>BHA01P01009</t>
  </si>
  <si>
    <t>BHA01P01010</t>
  </si>
  <si>
    <t>BHA01P01011</t>
  </si>
  <si>
    <t>BHA01P01012</t>
  </si>
  <si>
    <t>BHA01P01013</t>
  </si>
  <si>
    <t>BHA01P01014</t>
  </si>
  <si>
    <t>BHA01P01015</t>
  </si>
  <si>
    <t>BHA01P01016</t>
  </si>
  <si>
    <t>BHA01P01017</t>
  </si>
  <si>
    <t>BHA01P01018</t>
  </si>
  <si>
    <t>BHA01P01019</t>
  </si>
  <si>
    <t>BHA01P01020</t>
  </si>
  <si>
    <t>BHA01P01021</t>
  </si>
  <si>
    <t>BHA34P01006</t>
  </si>
  <si>
    <t>BHA34P01007</t>
  </si>
  <si>
    <t>BHA34P01008</t>
  </si>
  <si>
    <t>BHA34P01009</t>
  </si>
  <si>
    <t>BHA34P01010</t>
  </si>
  <si>
    <t>BHA34P01011</t>
  </si>
  <si>
    <t>technické zázemí</t>
  </si>
  <si>
    <t>BHA13P01004</t>
  </si>
  <si>
    <t>BHA13P01015</t>
  </si>
  <si>
    <t>BHA13P01020</t>
  </si>
  <si>
    <t>BHA13P01008</t>
  </si>
  <si>
    <t>BHA13P01021</t>
  </si>
  <si>
    <t>sklad komunál. odpadu</t>
  </si>
  <si>
    <t>legenda ploch místností - AVVA (modrá) - lávka přes Kamenici  3.np</t>
  </si>
  <si>
    <t>schodiště</t>
  </si>
  <si>
    <t>výtah</t>
  </si>
  <si>
    <t>legenda ploch místností - AVVA (modrá) - pavilon A10  1.pp</t>
  </si>
  <si>
    <t>BHA01N01037</t>
  </si>
  <si>
    <t>BHA01N01038</t>
  </si>
  <si>
    <t>BHA01N01039</t>
  </si>
  <si>
    <t>BHA01N01040</t>
  </si>
  <si>
    <t>BHA01N01041</t>
  </si>
  <si>
    <t>strojovna vzduchotechniky</t>
  </si>
  <si>
    <t>chladící místnost</t>
  </si>
  <si>
    <t>rozvodna slaboproudu</t>
  </si>
  <si>
    <t>šatna</t>
  </si>
  <si>
    <t>sprcha</t>
  </si>
  <si>
    <t>BHA03P01001</t>
  </si>
  <si>
    <t>BHA03P01002</t>
  </si>
  <si>
    <t>BHA03P01003</t>
  </si>
  <si>
    <t>BHA03P01004</t>
  </si>
  <si>
    <t>BHA03P01005</t>
  </si>
  <si>
    <t>BHA03P01006</t>
  </si>
  <si>
    <t>BHA03P01007</t>
  </si>
  <si>
    <t>BHA03P01008</t>
  </si>
  <si>
    <t>BHA03P01009</t>
  </si>
  <si>
    <t>BHA03P01011</t>
  </si>
  <si>
    <t>BHA03P01012</t>
  </si>
  <si>
    <t>BHA03P01013</t>
  </si>
  <si>
    <t>BHA03P01014</t>
  </si>
  <si>
    <t>BHA03P01015</t>
  </si>
  <si>
    <t>BHA03P01016</t>
  </si>
  <si>
    <t>BHA03P01017</t>
  </si>
  <si>
    <t>BHA03P01018</t>
  </si>
  <si>
    <t>BHA03P01019</t>
  </si>
  <si>
    <t>BHA03P01021</t>
  </si>
  <si>
    <t>BHA21P01008</t>
  </si>
  <si>
    <t>pracovna techniků</t>
  </si>
  <si>
    <t>BHA21P01009</t>
  </si>
  <si>
    <t>neurofyziologická laboratoř</t>
  </si>
  <si>
    <t>BHA21P01010</t>
  </si>
  <si>
    <t>BHA21P01011</t>
  </si>
  <si>
    <t>BHA21P01012</t>
  </si>
  <si>
    <t>BHA21P01013</t>
  </si>
  <si>
    <t>strojovna SLP</t>
  </si>
  <si>
    <t>BHA21P01014</t>
  </si>
  <si>
    <t>sklad laboratoří</t>
  </si>
  <si>
    <t>BHA21P01015</t>
  </si>
  <si>
    <t>BHA21P01016</t>
  </si>
  <si>
    <t>BHA21P01017</t>
  </si>
  <si>
    <t>vakuová stanice</t>
  </si>
  <si>
    <t>BHA21P01018</t>
  </si>
  <si>
    <t>BHA21P01019</t>
  </si>
  <si>
    <t>BHA21P01020</t>
  </si>
  <si>
    <t>BHA21P01021</t>
  </si>
  <si>
    <t>rozvodna NN požární</t>
  </si>
  <si>
    <t>BHA21N01001</t>
  </si>
  <si>
    <t>BHA21N01002</t>
  </si>
  <si>
    <t>BHA21N01003</t>
  </si>
  <si>
    <t>BHA21N01004</t>
  </si>
  <si>
    <t>BHA21N01005</t>
  </si>
  <si>
    <t>WC muži-imobilní - studenti + sprcha</t>
  </si>
  <si>
    <t>BHA21N01006</t>
  </si>
  <si>
    <t>BHA21N01007</t>
  </si>
  <si>
    <t>pracovna el. inženýra</t>
  </si>
  <si>
    <t>BHA21N01008</t>
  </si>
  <si>
    <t>BHA21N01009</t>
  </si>
  <si>
    <t>BHA21N01010</t>
  </si>
  <si>
    <t>BHA21N01011</t>
  </si>
  <si>
    <t>odběry</t>
  </si>
  <si>
    <t>BHA21N01012</t>
  </si>
  <si>
    <t>BHA21N01013</t>
  </si>
  <si>
    <t>laboratoř pro prakt. výuku</t>
  </si>
  <si>
    <t>BHA21N01014</t>
  </si>
  <si>
    <t>BHA21N01015</t>
  </si>
  <si>
    <t>BHA21N01016</t>
  </si>
  <si>
    <t>BHA21N01017</t>
  </si>
  <si>
    <t>BHA21N01018</t>
  </si>
  <si>
    <t>WC ženy-imobilní - studentky + sprcha</t>
  </si>
  <si>
    <t>BHA21N01019</t>
  </si>
  <si>
    <t>BHA21N01020</t>
  </si>
  <si>
    <t>BHA21N01021</t>
  </si>
  <si>
    <t>WC muži-pisoáry-studenti</t>
  </si>
  <si>
    <t>BHA21N01022</t>
  </si>
  <si>
    <t>BHA21N02001</t>
  </si>
  <si>
    <t>WC, sprcha - muži</t>
  </si>
  <si>
    <t>praktikum III s akustic. boxy</t>
  </si>
  <si>
    <t>umývárna skla</t>
  </si>
  <si>
    <t>310a</t>
  </si>
  <si>
    <t>laborantka pro výuku</t>
  </si>
  <si>
    <t>šatna studentů</t>
  </si>
  <si>
    <t>praktikum I.</t>
  </si>
  <si>
    <t>praktikum II.</t>
  </si>
  <si>
    <t>demonstrační výuka</t>
  </si>
  <si>
    <t>regionální centrum</t>
  </si>
  <si>
    <t>fyzikální laboratoř</t>
  </si>
  <si>
    <t>mikroskop</t>
  </si>
  <si>
    <t>328a</t>
  </si>
  <si>
    <t>biologická laboratoř</t>
  </si>
  <si>
    <t>umývárna výzkum. skla</t>
  </si>
  <si>
    <t>mechanická dílna, pracovna</t>
  </si>
  <si>
    <t>chodba, šatna</t>
  </si>
  <si>
    <t>BHA02N01001</t>
  </si>
  <si>
    <t>BHA02N01002</t>
  </si>
  <si>
    <t>BHA02N01003</t>
  </si>
  <si>
    <t>BHA02N01004</t>
  </si>
  <si>
    <t>BHA02N01005</t>
  </si>
  <si>
    <t>BHA02N01005a</t>
  </si>
  <si>
    <t>BHA02N01006</t>
  </si>
  <si>
    <t>BHA10P01044</t>
  </si>
  <si>
    <t>strojovna SHZ</t>
  </si>
  <si>
    <t>BHA10P01050</t>
  </si>
  <si>
    <t>1S68</t>
  </si>
  <si>
    <t>BHA10P01051</t>
  </si>
  <si>
    <t>1S69</t>
  </si>
  <si>
    <t>BHA10P01052</t>
  </si>
  <si>
    <t>1S70</t>
  </si>
  <si>
    <t>BHA10P01053</t>
  </si>
  <si>
    <t>1S71</t>
  </si>
  <si>
    <t>BHA10P01046</t>
  </si>
  <si>
    <t>1S72</t>
  </si>
  <si>
    <t>šatna úklidu , muži</t>
  </si>
  <si>
    <t>BHA10P01047</t>
  </si>
  <si>
    <t>1S73</t>
  </si>
  <si>
    <t>předsíň WC + sprcha</t>
  </si>
  <si>
    <t>BHA10P01048</t>
  </si>
  <si>
    <t>1S74</t>
  </si>
  <si>
    <t>BHA10P01021</t>
  </si>
  <si>
    <t>1S76</t>
  </si>
  <si>
    <t>BHA10P01018</t>
  </si>
  <si>
    <t>1S77</t>
  </si>
  <si>
    <t>BHA10P01026</t>
  </si>
  <si>
    <t>1S78</t>
  </si>
  <si>
    <t>BHA10P01059</t>
  </si>
  <si>
    <t>1S79</t>
  </si>
  <si>
    <t>BHA10P01058</t>
  </si>
  <si>
    <t>1S80</t>
  </si>
  <si>
    <t>BHA10P01070</t>
  </si>
  <si>
    <t>1S81</t>
  </si>
  <si>
    <t>VZT šachta</t>
  </si>
  <si>
    <t>BHA10P01067</t>
  </si>
  <si>
    <t>1S82</t>
  </si>
  <si>
    <t>BHA10P01028</t>
  </si>
  <si>
    <t>1S84</t>
  </si>
  <si>
    <t>BHA10P01027</t>
  </si>
  <si>
    <t>1S85</t>
  </si>
  <si>
    <t>lapák tuku</t>
  </si>
  <si>
    <t>BHA10N01001</t>
  </si>
  <si>
    <t>hala</t>
  </si>
  <si>
    <t>seminární místnost 5</t>
  </si>
  <si>
    <t>obrazárna</t>
  </si>
  <si>
    <t>studovna 2</t>
  </si>
  <si>
    <t>S112</t>
  </si>
  <si>
    <t>studovna 1</t>
  </si>
  <si>
    <t>výdej studijních pomůcek</t>
  </si>
  <si>
    <t>S114</t>
  </si>
  <si>
    <t>předsíň WC - muži</t>
  </si>
  <si>
    <t>pisoáry</t>
  </si>
  <si>
    <t>bezbariérové WC</t>
  </si>
  <si>
    <t>BHA10P01060</t>
  </si>
  <si>
    <t>BHA10P01042</t>
  </si>
  <si>
    <t>119a</t>
  </si>
  <si>
    <t>nářadí pro tělocvičnu</t>
  </si>
  <si>
    <t>BHA35N01020</t>
  </si>
  <si>
    <t>BHA35N01021</t>
  </si>
  <si>
    <t>BHA35N01021a</t>
  </si>
  <si>
    <t>121a</t>
  </si>
  <si>
    <t>sprcha + WC</t>
  </si>
  <si>
    <t>BHA35N01022</t>
  </si>
  <si>
    <t>BHA35N01022a</t>
  </si>
  <si>
    <t>122a</t>
  </si>
  <si>
    <t>BHA35N01023</t>
  </si>
  <si>
    <t>biomotorika</t>
  </si>
  <si>
    <t>BHA35N01024</t>
  </si>
  <si>
    <t>BHA35N01025</t>
  </si>
  <si>
    <t>BHA35N01026</t>
  </si>
  <si>
    <t>BHA35N01027</t>
  </si>
  <si>
    <t>BHA35N01028</t>
  </si>
  <si>
    <t>ambulance sportovní medicíny</t>
  </si>
  <si>
    <t>BHA35N01029</t>
  </si>
  <si>
    <t>laboratoř fyzioterapie</t>
  </si>
  <si>
    <t>BHA35N01030</t>
  </si>
  <si>
    <t>funkční diagnostika</t>
  </si>
  <si>
    <t>BHA35N01032</t>
  </si>
  <si>
    <t>laboranti</t>
  </si>
  <si>
    <t>BHA35N01033</t>
  </si>
  <si>
    <t>BHA35N01034</t>
  </si>
  <si>
    <t>BHA35N01035</t>
  </si>
  <si>
    <t>BHA35N01036</t>
  </si>
  <si>
    <t>BHA35N01037</t>
  </si>
  <si>
    <t>BHA35N01038</t>
  </si>
  <si>
    <t>BHA35N01039</t>
  </si>
  <si>
    <t>BHA35N01040</t>
  </si>
  <si>
    <t>BHA35N01041</t>
  </si>
  <si>
    <t>BHA35N01042</t>
  </si>
  <si>
    <t>BHA35N01042a</t>
  </si>
  <si>
    <t>142a</t>
  </si>
  <si>
    <t>BHA35N03007</t>
  </si>
  <si>
    <t>BHA35N03008</t>
  </si>
  <si>
    <t>BHA35N03009</t>
  </si>
  <si>
    <t>BHA35N03010</t>
  </si>
  <si>
    <t>BHA35N03011</t>
  </si>
  <si>
    <t>BHA35N03011a</t>
  </si>
  <si>
    <t>311a</t>
  </si>
  <si>
    <t>BHA35N03012</t>
  </si>
  <si>
    <t>BHA35N03013</t>
  </si>
  <si>
    <t>BHA35N03014</t>
  </si>
  <si>
    <t>BHA35N03015</t>
  </si>
  <si>
    <t>BHA35N03016</t>
  </si>
  <si>
    <t>BHA35N03017</t>
  </si>
  <si>
    <t>BHA35N03018</t>
  </si>
  <si>
    <t>BHA35N03019</t>
  </si>
  <si>
    <t>BHA35N03020</t>
  </si>
  <si>
    <t>kopírka</t>
  </si>
  <si>
    <t>BHA35N03021</t>
  </si>
  <si>
    <t>BHA35N03022</t>
  </si>
  <si>
    <t>BHA35N03023</t>
  </si>
  <si>
    <t>BHA35N03025</t>
  </si>
  <si>
    <t>BHA35N03026</t>
  </si>
  <si>
    <t>technická plošina</t>
  </si>
  <si>
    <t>BHA35N03027</t>
  </si>
  <si>
    <t>pracovna - kanceláře služeb</t>
  </si>
  <si>
    <t>BHA10N02050</t>
  </si>
  <si>
    <t>šatny</t>
  </si>
  <si>
    <t>BHA10N02051</t>
  </si>
  <si>
    <t>BHA10N02048</t>
  </si>
  <si>
    <t>BHA10N02049</t>
  </si>
  <si>
    <t>pracovna diplomantů</t>
  </si>
  <si>
    <t>pracovna doktorandi</t>
  </si>
  <si>
    <t>doktorandi</t>
  </si>
  <si>
    <t>postdoktorand.- stážisté</t>
  </si>
  <si>
    <t>strojovna ÚT a VZT</t>
  </si>
  <si>
    <t>vedoucí CJV</t>
  </si>
  <si>
    <t>legenda ploch místností - AVVA (modrá) - pavilon Z  1.np</t>
  </si>
  <si>
    <t>legenda ploch místností - AVVA (modrá) - pavilon Z  2.np</t>
  </si>
  <si>
    <t>legenda ploch místností - AVVA (modrá) - pavilon Z  3.np</t>
  </si>
  <si>
    <t>legenda ploch místností - AVVA (modrá) - lávka přes Kamenici  1.pp</t>
  </si>
  <si>
    <t>legenda ploch místností - AVVA (modrá) - lávka přes Kamenici  1.np</t>
  </si>
  <si>
    <t>legenda ploch místností - AVVA (modrá) - lávka přes Kamenici  2.np</t>
  </si>
  <si>
    <t>BHA13P01001</t>
  </si>
  <si>
    <t>BHA13P01002</t>
  </si>
  <si>
    <t>BHA13P01003</t>
  </si>
  <si>
    <t>BHA13P01007</t>
  </si>
  <si>
    <t>BHA13P01009</t>
  </si>
  <si>
    <t>BHA13P01005</t>
  </si>
  <si>
    <t>BHA13P01006</t>
  </si>
  <si>
    <t>BHA10N02038</t>
  </si>
  <si>
    <t>BHA10N02039</t>
  </si>
  <si>
    <t>pracovna kanceláře služeb</t>
  </si>
  <si>
    <t>BHA10N02037</t>
  </si>
  <si>
    <t>BHA10N02026</t>
  </si>
  <si>
    <t>příruční sklad knih</t>
  </si>
  <si>
    <t>BHA10N02025</t>
  </si>
  <si>
    <t>informace, výpůjčky</t>
  </si>
  <si>
    <t>BHA10N02046</t>
  </si>
  <si>
    <t>BHA10N02005</t>
  </si>
  <si>
    <t>BHA10N02006</t>
  </si>
  <si>
    <t>BHA10N02014</t>
  </si>
  <si>
    <t>BHA10N02015</t>
  </si>
  <si>
    <t>BHA10N02013</t>
  </si>
  <si>
    <t>BHA10N02010</t>
  </si>
  <si>
    <t>BHA10N02011</t>
  </si>
  <si>
    <t>BHA10N02012</t>
  </si>
  <si>
    <t>multimediální studovna</t>
  </si>
  <si>
    <t>BHA10N02016</t>
  </si>
  <si>
    <t>rychlé občestvení-kavárna</t>
  </si>
  <si>
    <t>BHA10N02017</t>
  </si>
  <si>
    <t>BHA10N02018</t>
  </si>
  <si>
    <t>BHA10N02019</t>
  </si>
  <si>
    <t>BHA10N02020</t>
  </si>
  <si>
    <t>BHA10N02021</t>
  </si>
  <si>
    <t>BHA10N02022</t>
  </si>
  <si>
    <t>BHA10N02024</t>
  </si>
  <si>
    <t>BHA10N02023</t>
  </si>
  <si>
    <t>BHA02N05028</t>
  </si>
  <si>
    <t>BHA02N05029</t>
  </si>
  <si>
    <t>BHA17N01001</t>
  </si>
  <si>
    <t>BHA17N01002</t>
  </si>
  <si>
    <t>BHA17N01003</t>
  </si>
  <si>
    <t>BHA17N01025</t>
  </si>
  <si>
    <t>předsíň WC muži-zaměst.</t>
  </si>
  <si>
    <t>BHA17N01026</t>
  </si>
  <si>
    <t>WC muži zaměst. + sprcha</t>
  </si>
  <si>
    <t>BHA17N01024</t>
  </si>
  <si>
    <t>BHA04P01005</t>
  </si>
  <si>
    <t>BHA04P01006</t>
  </si>
  <si>
    <t>BHA04P01007</t>
  </si>
  <si>
    <t>BHA04P01008</t>
  </si>
  <si>
    <t>BHA04P01009</t>
  </si>
  <si>
    <t>BHA04P01011</t>
  </si>
  <si>
    <t>BHA04P01012</t>
  </si>
  <si>
    <t>BHA04P01013</t>
  </si>
  <si>
    <t>BHA04P01014</t>
  </si>
  <si>
    <t>BHA04P01015</t>
  </si>
  <si>
    <t>BHA04P01016</t>
  </si>
  <si>
    <t>BHA04P01017</t>
  </si>
  <si>
    <t>BHA04P01018</t>
  </si>
  <si>
    <t>sklad steliva a krmiva</t>
  </si>
  <si>
    <t>BHA04P01019</t>
  </si>
  <si>
    <t>BHA04P01021</t>
  </si>
  <si>
    <t>umývarna</t>
  </si>
  <si>
    <t>BHA04P01022</t>
  </si>
  <si>
    <t>BHA04P01023</t>
  </si>
  <si>
    <t>karant. klece</t>
  </si>
  <si>
    <t>WC ženy imobilní zaměstnanci, sprcha</t>
  </si>
  <si>
    <t xml:space="preserve">WC muži zaměstnanci </t>
  </si>
  <si>
    <t>WC muži imobilní zaměstnanci, sprcha</t>
  </si>
  <si>
    <t>hyg. smyčka, WC</t>
  </si>
  <si>
    <t>WC ženy úklid</t>
  </si>
  <si>
    <t>kabiny WC ženy</t>
  </si>
  <si>
    <t>kabiny WC muži</t>
  </si>
  <si>
    <t>kabina WC</t>
  </si>
  <si>
    <t>imobilní WC</t>
  </si>
  <si>
    <t>pracovna makro</t>
  </si>
  <si>
    <t>BHA09N01016</t>
  </si>
  <si>
    <t>BHA09N01017</t>
  </si>
  <si>
    <t>BHA09N01018</t>
  </si>
  <si>
    <t>předsíň WC ženy - studentky</t>
  </si>
  <si>
    <t>BHA09N01021</t>
  </si>
  <si>
    <t>BHA09N01007</t>
  </si>
  <si>
    <t>BHA09N01019</t>
  </si>
  <si>
    <t>WC+sprcha - ženy-studentky</t>
  </si>
  <si>
    <t>BHA09N01020</t>
  </si>
  <si>
    <t>BHA09N01004a</t>
  </si>
  <si>
    <t>BHA09N02001</t>
  </si>
  <si>
    <t>BHA09N02002</t>
  </si>
  <si>
    <t>BHA09N02003</t>
  </si>
  <si>
    <t>BHA09N02006</t>
  </si>
  <si>
    <t>WC muži+sprcha-zaměst.</t>
  </si>
  <si>
    <t>BHA09N02004</t>
  </si>
  <si>
    <t>předsíň WC muži - zaměst.</t>
  </si>
  <si>
    <t>BHA09N02007</t>
  </si>
  <si>
    <t>laboratoř GC</t>
  </si>
  <si>
    <t>BHA09N02008</t>
  </si>
  <si>
    <t>laboratoř spekt.</t>
  </si>
  <si>
    <t>BHA09N02009</t>
  </si>
  <si>
    <t>BHA09N02010</t>
  </si>
  <si>
    <t>BHA09N02011</t>
  </si>
  <si>
    <t>BHA13N03023</t>
  </si>
  <si>
    <t>BHA13N03024</t>
  </si>
  <si>
    <t>BHA13N03025</t>
  </si>
  <si>
    <t>BHA13N03026</t>
  </si>
  <si>
    <t>pracovna, vedoucí katedry</t>
  </si>
  <si>
    <t>BHA13N03027</t>
  </si>
  <si>
    <t>BHA06N03035</t>
  </si>
  <si>
    <t>BHA06N03036</t>
  </si>
  <si>
    <t>WC muži-zaměst. + sprcha</t>
  </si>
  <si>
    <t>BHA06N03006</t>
  </si>
  <si>
    <t>WC ženy-zaměst. + sprcha</t>
  </si>
  <si>
    <t>BHA06N03008</t>
  </si>
  <si>
    <t>BHA09N03016</t>
  </si>
  <si>
    <t>hostující profesor</t>
  </si>
  <si>
    <t>BHA09N03017</t>
  </si>
  <si>
    <t>BHA09N03030</t>
  </si>
  <si>
    <t>BHA09N03018</t>
  </si>
  <si>
    <t>BHA09N03019</t>
  </si>
  <si>
    <t>BHA09N03020</t>
  </si>
  <si>
    <t>BHA09N03021</t>
  </si>
  <si>
    <t>BHA09N03022</t>
  </si>
  <si>
    <t>BHA09N03023</t>
  </si>
  <si>
    <t>BHA09N03024</t>
  </si>
  <si>
    <t>BHA09N03025</t>
  </si>
  <si>
    <t>BHA09N03026</t>
  </si>
  <si>
    <t>BHA09N03027</t>
  </si>
  <si>
    <t>předsíň WC - ženy zaměst.</t>
  </si>
  <si>
    <t>BHA09N03031</t>
  </si>
  <si>
    <t>BHA09N03028</t>
  </si>
  <si>
    <t>WC muži - studenti</t>
  </si>
  <si>
    <t>Polohový kód</t>
  </si>
  <si>
    <t>BHA06N03005</t>
  </si>
  <si>
    <t>BHA06N03037</t>
  </si>
  <si>
    <t>BHA06N03007</t>
  </si>
  <si>
    <t>341a</t>
  </si>
  <si>
    <t>zádveří fytotronu</t>
  </si>
  <si>
    <t>BHA19N02006</t>
  </si>
  <si>
    <t>WC zaměst. ženy + sprcha</t>
  </si>
  <si>
    <t>BHA19N02023</t>
  </si>
  <si>
    <t>BHA19N02036</t>
  </si>
  <si>
    <t>BHA19N02005</t>
  </si>
  <si>
    <t>204A</t>
  </si>
  <si>
    <t>BHA19N02035</t>
  </si>
  <si>
    <t>233A</t>
  </si>
  <si>
    <t>BHA19N02021</t>
  </si>
  <si>
    <t>236A</t>
  </si>
  <si>
    <t>BHA19N02022</t>
  </si>
  <si>
    <t>236B</t>
  </si>
  <si>
    <t>BHA19N03001</t>
  </si>
  <si>
    <t>BHA19N03003</t>
  </si>
  <si>
    <t>BHA02P01008</t>
  </si>
  <si>
    <t>BHA02P01009</t>
  </si>
  <si>
    <t>BHA02P01010</t>
  </si>
  <si>
    <t>BHA02P01011</t>
  </si>
  <si>
    <t>BHA02P01011a</t>
  </si>
  <si>
    <t>BHA04N02048</t>
  </si>
  <si>
    <t>BHA04N02049</t>
  </si>
  <si>
    <t>BHA04N02051</t>
  </si>
  <si>
    <t>BHA04N02052</t>
  </si>
  <si>
    <t>BHA04N02053</t>
  </si>
  <si>
    <t>BHA04N02054</t>
  </si>
  <si>
    <t>BHA04N02055</t>
  </si>
  <si>
    <t>BHA04N03001</t>
  </si>
  <si>
    <t>BHA04N03002</t>
  </si>
  <si>
    <t>BHA04N03004</t>
  </si>
  <si>
    <t>WC mobilní</t>
  </si>
  <si>
    <t>BHA04N03005</t>
  </si>
  <si>
    <t>BHA04N03006</t>
  </si>
  <si>
    <t>BHA04N03007</t>
  </si>
  <si>
    <t>BHA04N03008</t>
  </si>
  <si>
    <t>BHA04N03009</t>
  </si>
  <si>
    <t>BHA04N03011</t>
  </si>
  <si>
    <t>BHA04N03012</t>
  </si>
  <si>
    <t>BHA01P02016</t>
  </si>
  <si>
    <t>BHA01P02017</t>
  </si>
  <si>
    <t>BHA01P02018</t>
  </si>
  <si>
    <t>BHA01P02019</t>
  </si>
  <si>
    <t>BHA01P02020</t>
  </si>
  <si>
    <t>BHA01P02021</t>
  </si>
  <si>
    <t>BHA01P02022</t>
  </si>
  <si>
    <t>BHA01P02023</t>
  </si>
  <si>
    <t>BHA01P02024</t>
  </si>
  <si>
    <t>BHA01P02025</t>
  </si>
  <si>
    <t>BHA01P02026</t>
  </si>
  <si>
    <t>BHA01P02027</t>
  </si>
  <si>
    <t>BHA01P02028</t>
  </si>
  <si>
    <t>BHA01P02029</t>
  </si>
  <si>
    <t>BHA01P02030</t>
  </si>
  <si>
    <t>BHA01P02031</t>
  </si>
  <si>
    <t>BHA01P02032</t>
  </si>
  <si>
    <t>BHA01P02033</t>
  </si>
  <si>
    <t>BHA01P02034</t>
  </si>
  <si>
    <t>BHA01P02035</t>
  </si>
  <si>
    <t>BHA01P02036</t>
  </si>
  <si>
    <t>BHA01P02037</t>
  </si>
  <si>
    <t>BHA01P02038</t>
  </si>
  <si>
    <t>BHA01P02039</t>
  </si>
  <si>
    <t>BHA01P02040</t>
  </si>
  <si>
    <t>BHA01P02041</t>
  </si>
  <si>
    <t>BHA01P02042</t>
  </si>
  <si>
    <t>BHA01P02043</t>
  </si>
  <si>
    <t>BHA01P02044</t>
  </si>
  <si>
    <t>BHA01P02044a</t>
  </si>
  <si>
    <t>BHA01P02045</t>
  </si>
  <si>
    <t>BHA01P02046</t>
  </si>
  <si>
    <t>BHA01P02049</t>
  </si>
  <si>
    <t>BHA01P02050</t>
  </si>
  <si>
    <t>BHA01P02051</t>
  </si>
  <si>
    <t>BHA01P02052</t>
  </si>
  <si>
    <t>BHA01P02053</t>
  </si>
  <si>
    <t>BHA01P02054</t>
  </si>
  <si>
    <t>BHA01P02055</t>
  </si>
  <si>
    <t>BHA01P02056</t>
  </si>
  <si>
    <t>BHA01P02056a</t>
  </si>
  <si>
    <t>BHA01P02057</t>
  </si>
  <si>
    <t>BHA01P02058</t>
  </si>
  <si>
    <t>BHA01P02058a</t>
  </si>
  <si>
    <t>laboratoř 1</t>
  </si>
  <si>
    <t>BHA04N03026</t>
  </si>
  <si>
    <t>čisté prostory</t>
  </si>
  <si>
    <t>BHA04N03027</t>
  </si>
  <si>
    <t>BHA04N03028</t>
  </si>
  <si>
    <t>BHA04N03029</t>
  </si>
  <si>
    <t>BHA04N03031</t>
  </si>
  <si>
    <t>BHA13N03033</t>
  </si>
  <si>
    <t>BHA13N03029</t>
  </si>
  <si>
    <t>BHA21N03010</t>
  </si>
  <si>
    <t>BHA21N03011</t>
  </si>
  <si>
    <t>BHA21N03012</t>
  </si>
  <si>
    <t>laboratoř vývojová BRS II</t>
  </si>
  <si>
    <t>BHA21N03013</t>
  </si>
  <si>
    <t>BHA21N03014</t>
  </si>
  <si>
    <t>laboratoř BRS III</t>
  </si>
  <si>
    <t>BHA21N03015</t>
  </si>
  <si>
    <t>BHA21N03016</t>
  </si>
  <si>
    <t>přípravna EK</t>
  </si>
  <si>
    <t>BHA21N03017</t>
  </si>
  <si>
    <t>laboratoř EK</t>
  </si>
  <si>
    <t>BHA21N03018</t>
  </si>
  <si>
    <t>BHA21N03019</t>
  </si>
  <si>
    <t>BHA21N03021</t>
  </si>
  <si>
    <t>laboratoř CE</t>
  </si>
  <si>
    <t>BHA21N03022</t>
  </si>
  <si>
    <t>BHA21N03023</t>
  </si>
  <si>
    <t>přípravna CE</t>
  </si>
  <si>
    <t>BHA21N03024</t>
  </si>
  <si>
    <t>sklad CE</t>
  </si>
  <si>
    <t>BHA21N03025</t>
  </si>
  <si>
    <t>pracovna profesor</t>
  </si>
  <si>
    <t>BHA21N03026</t>
  </si>
  <si>
    <t>BHA21N03027</t>
  </si>
  <si>
    <t>pracovna laboranti</t>
  </si>
  <si>
    <t>BHA21N03028</t>
  </si>
  <si>
    <t>BHA21N03029</t>
  </si>
  <si>
    <t>BHA21N03031</t>
  </si>
  <si>
    <t>přípravna výzkum</t>
  </si>
  <si>
    <t>BHA21N03032</t>
  </si>
  <si>
    <t>laboratoř výzkum</t>
  </si>
  <si>
    <t>BHA21N03033</t>
  </si>
  <si>
    <t>BHA21N03034</t>
  </si>
  <si>
    <t>WC ženy-imobilní - zaměstnanci + sprcha</t>
  </si>
  <si>
    <t>BHA21N03035</t>
  </si>
  <si>
    <t>BHA21N03036</t>
  </si>
  <si>
    <t>WC ženy - zaměstananci</t>
  </si>
  <si>
    <t>BHA21N03037</t>
  </si>
  <si>
    <t>BHA21N03038</t>
  </si>
  <si>
    <t>WC muži - pisoáry - zaměst.</t>
  </si>
  <si>
    <t>BHA21N03039</t>
  </si>
  <si>
    <t>BHA22P01001</t>
  </si>
  <si>
    <t>BHA22P01003</t>
  </si>
  <si>
    <t>BHA22P01004</t>
  </si>
  <si>
    <t>SLP pro A21</t>
  </si>
  <si>
    <t>BHA22P01005</t>
  </si>
  <si>
    <t>NN pro A21</t>
  </si>
  <si>
    <t>BHA22P01006</t>
  </si>
  <si>
    <t>předávací místo nebezpečného odpadu</t>
  </si>
  <si>
    <t>BHA22P01007</t>
  </si>
  <si>
    <t>VZT pro A21</t>
  </si>
  <si>
    <t>pracovna vedoucího ústavu</t>
  </si>
  <si>
    <t>BHA17N03005</t>
  </si>
  <si>
    <t>předsíň WC ženy zam. + úklid</t>
  </si>
  <si>
    <t>BHA17N03006</t>
  </si>
  <si>
    <t>BHA17N03004</t>
  </si>
  <si>
    <t>BHA17N03033</t>
  </si>
  <si>
    <t>BHA17N03032</t>
  </si>
  <si>
    <t>BHA17N03036</t>
  </si>
  <si>
    <t>hygienická smyčka</t>
  </si>
  <si>
    <t>BHA17N03028</t>
  </si>
  <si>
    <t>WC muži zaměstnanci</t>
  </si>
  <si>
    <t>BHA17N03007</t>
  </si>
  <si>
    <t>předsíň WC ženy zam.+úklid</t>
  </si>
  <si>
    <t>BHA17P01001</t>
  </si>
  <si>
    <t>BHA17P01002</t>
  </si>
  <si>
    <t>BHA17P01003</t>
  </si>
  <si>
    <t>BHA17P01024</t>
  </si>
  <si>
    <t>odpady</t>
  </si>
  <si>
    <t>BHA17P01004</t>
  </si>
  <si>
    <t>BHA17P01006</t>
  </si>
  <si>
    <t>WC předsíň</t>
  </si>
  <si>
    <t>BHA17P01010</t>
  </si>
  <si>
    <t>BHA17P01009</t>
  </si>
  <si>
    <t>BHA17P01007</t>
  </si>
  <si>
    <t>BHA17P01008</t>
  </si>
  <si>
    <t>BHA17P01023</t>
  </si>
  <si>
    <t>BHA17P01019</t>
  </si>
  <si>
    <t>příruč.sklad hořlavých kapalin</t>
  </si>
  <si>
    <t>BHA17P01018</t>
  </si>
  <si>
    <t>příruční sklad alkálií</t>
  </si>
  <si>
    <t>BHA17P01017</t>
  </si>
  <si>
    <t>příruční sklad kyselin</t>
  </si>
  <si>
    <t>BHA17P01016</t>
  </si>
  <si>
    <t>BHA17P01015</t>
  </si>
  <si>
    <t>odstředivky, ultra</t>
  </si>
  <si>
    <t>BHA17P01014</t>
  </si>
  <si>
    <t>BHA17P01012</t>
  </si>
  <si>
    <t>sklad laboratorních pomůcek</t>
  </si>
  <si>
    <t>BHA17P01011</t>
  </si>
  <si>
    <t>hlubokomrazící přístroje</t>
  </si>
  <si>
    <t>BHA17P01021</t>
  </si>
  <si>
    <t>BHA17P01022</t>
  </si>
  <si>
    <t>rozvodna SLP</t>
  </si>
  <si>
    <t>BHA17P01020</t>
  </si>
  <si>
    <t>předsíň komor. lednice</t>
  </si>
  <si>
    <t>BHA22N02023</t>
  </si>
  <si>
    <t>BHA22N02024</t>
  </si>
  <si>
    <t>laboratoř plísní I</t>
  </si>
  <si>
    <t>BHA22N02025</t>
  </si>
  <si>
    <t>laboratoř plísní II</t>
  </si>
  <si>
    <t>BHA22N02026</t>
  </si>
  <si>
    <t>úmývárna skla</t>
  </si>
  <si>
    <t>BHA22N02027</t>
  </si>
  <si>
    <t>laboratoř AAS</t>
  </si>
  <si>
    <t>BHA22N02028</t>
  </si>
  <si>
    <t>laboratoř chemie</t>
  </si>
  <si>
    <t>BHA22N02029</t>
  </si>
  <si>
    <t>BHA22N02031</t>
  </si>
  <si>
    <t>laboratoř PhD.</t>
  </si>
  <si>
    <t>BHA22N02032</t>
  </si>
  <si>
    <t>učebna teorie vaření Bc.</t>
  </si>
  <si>
    <t>BHA22N02033</t>
  </si>
  <si>
    <t>BHA22N02034</t>
  </si>
  <si>
    <t>WC muži - imobilní - studenti + sprcha</t>
  </si>
  <si>
    <t>BHA22N02035</t>
  </si>
  <si>
    <t>WC muž- studenti</t>
  </si>
  <si>
    <t>BHA22N02036</t>
  </si>
  <si>
    <t>BHA22N02037</t>
  </si>
  <si>
    <t>BHA22N03001</t>
  </si>
  <si>
    <t>BHA22N03002</t>
  </si>
  <si>
    <t>BHA22N03003</t>
  </si>
  <si>
    <t>BHA22N03004</t>
  </si>
  <si>
    <t>BHA22N03005</t>
  </si>
  <si>
    <t>WC muži - imobilní - zaměstnanci + sprcha</t>
  </si>
  <si>
    <t>BHA22N03006</t>
  </si>
  <si>
    <t>BHA22N03007</t>
  </si>
  <si>
    <t>vyšetřovna I</t>
  </si>
  <si>
    <t>BHA22N03008</t>
  </si>
  <si>
    <t>knihovna, čítárna</t>
  </si>
  <si>
    <t>BHA22N03009</t>
  </si>
  <si>
    <t>vyšetřovna II</t>
  </si>
  <si>
    <t>BHA22N03010</t>
  </si>
  <si>
    <t>BHA22N03011</t>
  </si>
  <si>
    <t>pracovna profesor/docent</t>
  </si>
  <si>
    <t>BHA22N03012</t>
  </si>
  <si>
    <t>BHA22N03013</t>
  </si>
  <si>
    <t>BHA22N03014</t>
  </si>
  <si>
    <t>pracovna - 2 odb. asistenti</t>
  </si>
  <si>
    <t>BHA22N03015</t>
  </si>
  <si>
    <t>pracovna - 2 technici, laboranti</t>
  </si>
  <si>
    <t>BHA22N03016</t>
  </si>
  <si>
    <t>BHA22N03018</t>
  </si>
  <si>
    <t>prac. konzultant dipl. prací</t>
  </si>
  <si>
    <t>BHA22N03019</t>
  </si>
  <si>
    <t>pracovna 4 doktorandi</t>
  </si>
  <si>
    <t>BHA22N03021</t>
  </si>
  <si>
    <t>BHA22N03022</t>
  </si>
  <si>
    <t>BHA22N03023</t>
  </si>
  <si>
    <t>BHA22N03024</t>
  </si>
  <si>
    <t>pracovna profesor, docent</t>
  </si>
  <si>
    <t>BHA22N03025</t>
  </si>
  <si>
    <t>BHA22N03026</t>
  </si>
  <si>
    <t>pracovna - přednosta ústavu</t>
  </si>
  <si>
    <t>BHA22N03027</t>
  </si>
  <si>
    <t>BHA22N03028</t>
  </si>
  <si>
    <t>kopírka, tiskárna, archiv</t>
  </si>
  <si>
    <t>BHA22N03029</t>
  </si>
  <si>
    <t>BHA22N03030</t>
  </si>
  <si>
    <t>předsíň WC ženy - zaměstnanci</t>
  </si>
  <si>
    <t>BHA22N03031</t>
  </si>
  <si>
    <t>WC ženy-zaměstnanci, imobilní + sprcha</t>
  </si>
  <si>
    <t>BHA22N03032</t>
  </si>
  <si>
    <t>BHA05N01019</t>
  </si>
  <si>
    <t>BHA11N03025</t>
  </si>
  <si>
    <t>323A</t>
  </si>
  <si>
    <t>BHA02P01020</t>
  </si>
  <si>
    <t>BHA02P01021</t>
  </si>
  <si>
    <t>BHA02P01022</t>
  </si>
  <si>
    <t>BHA02P01023</t>
  </si>
  <si>
    <t>BHA02P01024</t>
  </si>
  <si>
    <t>BHA02P01025</t>
  </si>
  <si>
    <t>BHA02P01026</t>
  </si>
  <si>
    <t>BHA02P01027</t>
  </si>
  <si>
    <t>BHA02P01028</t>
  </si>
  <si>
    <t>BHA02P01029</t>
  </si>
  <si>
    <t>BHA02P01030</t>
  </si>
  <si>
    <t>BHA02P01030a</t>
  </si>
  <si>
    <t>BHA02P01031</t>
  </si>
  <si>
    <t>BHA02P01032</t>
  </si>
  <si>
    <t>BHA02P01033</t>
  </si>
  <si>
    <t>BHA02P01034</t>
  </si>
  <si>
    <t>BHA02P01035</t>
  </si>
  <si>
    <t>BHA02P01036</t>
  </si>
  <si>
    <t>BHA02P01037</t>
  </si>
  <si>
    <t>BHA02P01038</t>
  </si>
  <si>
    <t>BHA02P01039</t>
  </si>
  <si>
    <t>BHA02P01040</t>
  </si>
  <si>
    <t>BHA02P01042</t>
  </si>
  <si>
    <t>BHA02P01043</t>
  </si>
  <si>
    <t>BHA02P01044</t>
  </si>
  <si>
    <t>BHA02P01045</t>
  </si>
  <si>
    <t>BHA02P01046</t>
  </si>
  <si>
    <t>BHA02P01047</t>
  </si>
  <si>
    <t>BHA02P02001</t>
  </si>
  <si>
    <t>legenda ploch místností - AVVA (zelená) - pavilon A11  1.pp</t>
  </si>
  <si>
    <t>legenda ploch místností - AVVA (zelená) - pavilon A11  1.np</t>
  </si>
  <si>
    <t>legenda ploch místností - AVVA (zelená) - pavilon A11  2.np</t>
  </si>
  <si>
    <t>legenda ploch místností - AVVA (zelená) - pavilon A11  3.np</t>
  </si>
  <si>
    <t>legenda ploch místností - AVVA (zelená) - pavilon A13  1.pp</t>
  </si>
  <si>
    <t>legenda ploch místností - AVVA (zelená) - pavilon A13  1.np</t>
  </si>
  <si>
    <t>legenda ploch místností - AVVA (zelená) - pavilon A13  2.np</t>
  </si>
  <si>
    <t>legenda ploch místností - AVVA (zelená) - pavilon A13  3.np</t>
  </si>
  <si>
    <t>legenda ploch místností - AVVA (zelená) - pavilon A14  1.pp</t>
  </si>
  <si>
    <t>legenda ploch místností - AVVA (zelená) - pavilon A14  1.np</t>
  </si>
  <si>
    <t>legenda ploch místností - AVVA (zelená) - pavilon A14  2.np</t>
  </si>
  <si>
    <t>legenda ploch místností - AVVA (zelená) - pavilon A14  3.np</t>
  </si>
  <si>
    <t>legenda ploch místností - AVVA (zelená) - pavilon A15  1.pp</t>
  </si>
  <si>
    <t>BHA04P01043</t>
  </si>
  <si>
    <t>BHA04P01044</t>
  </si>
  <si>
    <t>desinfekce odpadů</t>
  </si>
  <si>
    <t>BHA04P01045</t>
  </si>
  <si>
    <t>chlazený sklad odpadů</t>
  </si>
  <si>
    <t>BHA04P01046</t>
  </si>
  <si>
    <t>BHA08N03017</t>
  </si>
  <si>
    <t>BHA08N03012</t>
  </si>
  <si>
    <t>BHA08N03015</t>
  </si>
  <si>
    <t>BHA08N03014</t>
  </si>
  <si>
    <t>BHA08N03013</t>
  </si>
  <si>
    <t>BHA08N03011</t>
  </si>
  <si>
    <t>BHA08N03008</t>
  </si>
  <si>
    <t>BHA08N03007</t>
  </si>
  <si>
    <t>BHA04P01051</t>
  </si>
  <si>
    <t>WC - předsíň - uklízečky</t>
  </si>
  <si>
    <t>BHA04P01052</t>
  </si>
  <si>
    <t>WC uklízečky</t>
  </si>
  <si>
    <t>BHA04P01053</t>
  </si>
  <si>
    <t>šatna uklízečky</t>
  </si>
  <si>
    <t>BHA04P01054</t>
  </si>
  <si>
    <t>BHA04P01056</t>
  </si>
  <si>
    <t>místnost pro el. Rozvaděče</t>
  </si>
  <si>
    <t>BHA04P01062</t>
  </si>
  <si>
    <t>strojovna instalací</t>
  </si>
  <si>
    <t>BHA04P01063</t>
  </si>
  <si>
    <t>sklad režijnícho materiálu</t>
  </si>
  <si>
    <t>BHA04P01064</t>
  </si>
  <si>
    <t>BHA04N01001</t>
  </si>
  <si>
    <t>BHA04N01002</t>
  </si>
  <si>
    <t>BHA04N01003</t>
  </si>
  <si>
    <t>BHA04N01004</t>
  </si>
  <si>
    <t>BHA04N01005</t>
  </si>
  <si>
    <t>BHA04N01006</t>
  </si>
  <si>
    <t>BHA04N01007</t>
  </si>
  <si>
    <t>BHA04N01008</t>
  </si>
  <si>
    <t>BHA04N01009</t>
  </si>
  <si>
    <t>BHA04N01011</t>
  </si>
  <si>
    <t>BHA04N01012</t>
  </si>
  <si>
    <t>BHA04N01013</t>
  </si>
  <si>
    <t>BHA04N01014</t>
  </si>
  <si>
    <t>BHA04N01015</t>
  </si>
  <si>
    <t>BHA04N01016</t>
  </si>
  <si>
    <t>BHA04N01017</t>
  </si>
  <si>
    <t>BHA04N01018</t>
  </si>
  <si>
    <t>jednací místnost</t>
  </si>
  <si>
    <t>BHA04N01019</t>
  </si>
  <si>
    <t>BHA04N01021</t>
  </si>
  <si>
    <t>BHA04N01022</t>
  </si>
  <si>
    <t>BHA04N01023</t>
  </si>
  <si>
    <t>manžer</t>
  </si>
  <si>
    <t>BHA04N01024</t>
  </si>
  <si>
    <t>recepce</t>
  </si>
  <si>
    <t>BHA04N01025</t>
  </si>
  <si>
    <t>BHA04N01026</t>
  </si>
  <si>
    <t>BHA04N01027</t>
  </si>
  <si>
    <t>BHA04N01028</t>
  </si>
  <si>
    <t>BHA04N01029</t>
  </si>
  <si>
    <t>BHA04N01031</t>
  </si>
  <si>
    <t>BHA04N01032</t>
  </si>
  <si>
    <t>BHA04N01033</t>
  </si>
  <si>
    <t>BHA05P01015</t>
  </si>
  <si>
    <t>BHA05P01016</t>
  </si>
  <si>
    <t>BHA05P01017</t>
  </si>
  <si>
    <t>BHA05P01018</t>
  </si>
  <si>
    <t>BHA05P01019</t>
  </si>
  <si>
    <t>laboratoř pro vnější uživatele</t>
  </si>
  <si>
    <t>BHA05P01021</t>
  </si>
  <si>
    <t>BHA05P01022</t>
  </si>
  <si>
    <t>laboratoř chem. separací</t>
  </si>
  <si>
    <t>BHA05P01023</t>
  </si>
  <si>
    <t>přípravna X-RAY</t>
  </si>
  <si>
    <t>BHA05P01024</t>
  </si>
  <si>
    <t>laboratoř X-RAY</t>
  </si>
  <si>
    <t>BHA05P01025</t>
  </si>
  <si>
    <t>BHA05P01026</t>
  </si>
  <si>
    <t>BHA05P01027</t>
  </si>
  <si>
    <t>BHA05P01028</t>
  </si>
  <si>
    <t>centrifugy, termost. mraz. pulty, lyofilizátory</t>
  </si>
  <si>
    <t>BHA05P01029</t>
  </si>
  <si>
    <t>schodiště III.</t>
  </si>
  <si>
    <t>schodiště IV.</t>
  </si>
  <si>
    <t>BHA23N02017</t>
  </si>
  <si>
    <t>BHA05P01060</t>
  </si>
  <si>
    <t>BHA05N01001</t>
  </si>
  <si>
    <t>BHA05N01002</t>
  </si>
  <si>
    <t>výtah V4</t>
  </si>
  <si>
    <t>laboratoř - zvuk. izol.</t>
  </si>
  <si>
    <t>BHA13N01008</t>
  </si>
  <si>
    <t>přípravna sklad</t>
  </si>
  <si>
    <t>BHA13N01009</t>
  </si>
  <si>
    <t>laboratoř diplom., doktorandi</t>
  </si>
  <si>
    <t>BHA13N01011</t>
  </si>
  <si>
    <t>laboratoř materál. Chemie</t>
  </si>
  <si>
    <t>BHA13N01012</t>
  </si>
  <si>
    <t>laboratoř, pokročilá cvičení</t>
  </si>
  <si>
    <t>BHA13N01013</t>
  </si>
  <si>
    <t>lab. RTG strukturní analýza</t>
  </si>
  <si>
    <t>BHA13N01014</t>
  </si>
  <si>
    <t>šatna muži</t>
  </si>
  <si>
    <t>BHA13N01019</t>
  </si>
  <si>
    <t>BHA02P01011b</t>
  </si>
  <si>
    <t>BHA02P01012a</t>
  </si>
  <si>
    <t>BHA02P01012b</t>
  </si>
  <si>
    <t>BHA02P01012c</t>
  </si>
  <si>
    <t>BHA02P01012d</t>
  </si>
  <si>
    <t>BHA02P01013a</t>
  </si>
  <si>
    <t>BHA02P01013b</t>
  </si>
  <si>
    <t>BHA02P01014a</t>
  </si>
  <si>
    <t>BHA02P01014b</t>
  </si>
  <si>
    <t>BHA02P01015</t>
  </si>
  <si>
    <t>BHA02P01016</t>
  </si>
  <si>
    <t>BHA02P01017</t>
  </si>
  <si>
    <t>BHA02P01018</t>
  </si>
  <si>
    <t>BHA02P01019</t>
  </si>
  <si>
    <t>BHA11P01001</t>
  </si>
  <si>
    <t>BHA11P01002</t>
  </si>
  <si>
    <t>BHA11P01003</t>
  </si>
  <si>
    <t>trafostanice č. 5</t>
  </si>
  <si>
    <t>BHA11P01004</t>
  </si>
  <si>
    <t>technický prostor</t>
  </si>
  <si>
    <t>BHA11P01005</t>
  </si>
  <si>
    <t>kabelový prostor</t>
  </si>
  <si>
    <t>BHA11P01006</t>
  </si>
  <si>
    <t>BHA11P01007</t>
  </si>
  <si>
    <t>výtahová šachta</t>
  </si>
  <si>
    <t>BHA11P01008</t>
  </si>
  <si>
    <t>rozvodna NN A9 + A10</t>
  </si>
  <si>
    <t>BHA11P01009</t>
  </si>
  <si>
    <t>BHA11P01010</t>
  </si>
  <si>
    <t>výměníková stanice A10</t>
  </si>
  <si>
    <t>BHA11N01001</t>
  </si>
  <si>
    <t>BHA11N01002</t>
  </si>
  <si>
    <t>BHA11N01003</t>
  </si>
  <si>
    <t>BHA11N01004</t>
  </si>
  <si>
    <t>WC ženy - studentky+úklid</t>
  </si>
  <si>
    <t>BHA11N01006</t>
  </si>
  <si>
    <t>lab.molekulární spektroskopie</t>
  </si>
  <si>
    <t>BHA13N02014</t>
  </si>
  <si>
    <t>BHA07P01001</t>
  </si>
  <si>
    <t>sklad alkalií</t>
  </si>
  <si>
    <t>BHA07P01002</t>
  </si>
  <si>
    <t>sklad - akumulátory, kyseliny</t>
  </si>
  <si>
    <t>BHA07P01003</t>
  </si>
  <si>
    <t>sklad - odpad z údržby</t>
  </si>
  <si>
    <t>BHA07P01004</t>
  </si>
  <si>
    <t>sklad - komunální odpad</t>
  </si>
  <si>
    <t>BHA07P01005</t>
  </si>
  <si>
    <t>sklad - papír, plasty</t>
  </si>
  <si>
    <t>BHA34N03036</t>
  </si>
  <si>
    <t>BHA34N03037</t>
  </si>
  <si>
    <t>BHA34N03038</t>
  </si>
  <si>
    <t>BHA34N03039</t>
  </si>
  <si>
    <t>BHA02N07014</t>
  </si>
  <si>
    <t>BHA02N07015</t>
  </si>
  <si>
    <t>BHA02N07016</t>
  </si>
  <si>
    <t>BHA02N07017</t>
  </si>
  <si>
    <t>BHA02N07018</t>
  </si>
  <si>
    <t>terasa</t>
  </si>
  <si>
    <t>BHA01N01042</t>
  </si>
  <si>
    <t>BHA01N01043</t>
  </si>
  <si>
    <t>BHA01N01044</t>
  </si>
  <si>
    <t>BHA01N01045</t>
  </si>
  <si>
    <t>BHA01N01046</t>
  </si>
  <si>
    <t>BHA01N01048</t>
  </si>
  <si>
    <t>BHA01N01049</t>
  </si>
  <si>
    <t>BHA01N01050</t>
  </si>
  <si>
    <t>BHA01N01051</t>
  </si>
  <si>
    <t>BHA01N01052</t>
  </si>
  <si>
    <t>BHA01N01053</t>
  </si>
  <si>
    <t>BHA01N01054</t>
  </si>
  <si>
    <t>BHA01N01055</t>
  </si>
  <si>
    <t>BHA01N01056</t>
  </si>
  <si>
    <t>BHA01N01057</t>
  </si>
  <si>
    <t>BHA01N01058</t>
  </si>
  <si>
    <t>BHA01N01059</t>
  </si>
  <si>
    <t>BHA01N01060</t>
  </si>
  <si>
    <t>BHA01N01061</t>
  </si>
  <si>
    <t>BHA01N01062</t>
  </si>
  <si>
    <t>BHA01N01063</t>
  </si>
  <si>
    <t>BHA01N01064</t>
  </si>
  <si>
    <t>BHA01N01065</t>
  </si>
  <si>
    <t>BHA01N01066</t>
  </si>
  <si>
    <t>BHA01N01067</t>
  </si>
  <si>
    <t>BHA01N01068</t>
  </si>
  <si>
    <t>BHA06N02034</t>
  </si>
  <si>
    <t>BHA06N02035</t>
  </si>
  <si>
    <t>WC zaměstnanci - muži</t>
  </si>
  <si>
    <t>BHA06N02036</t>
  </si>
  <si>
    <t>WC zaměst.- muži + sprcha</t>
  </si>
  <si>
    <t>BHA06N02006</t>
  </si>
  <si>
    <t>WC zaměst.- ženy + sprcha</t>
  </si>
  <si>
    <t>BHA06N02005</t>
  </si>
  <si>
    <t>BHA06N02037</t>
  </si>
  <si>
    <t>239A</t>
  </si>
  <si>
    <t>BHA06N03001</t>
  </si>
  <si>
    <t>BHA06N03003</t>
  </si>
  <si>
    <t>BHA06N03002</t>
  </si>
  <si>
    <t>BHA06N03004</t>
  </si>
  <si>
    <t>WC zaměst. ženy + úklid</t>
  </si>
  <si>
    <t>BHA06N03009</t>
  </si>
  <si>
    <t>pracovna pro dipl./DS</t>
  </si>
  <si>
    <t>BHA06N03010</t>
  </si>
  <si>
    <t>BHA06N03011</t>
  </si>
  <si>
    <t>BHA06N03012</t>
  </si>
  <si>
    <t>BHA06N03013</t>
  </si>
  <si>
    <t>BHA06N03014</t>
  </si>
  <si>
    <t>BHA06N03015</t>
  </si>
  <si>
    <t>BHA06N03016</t>
  </si>
  <si>
    <t>BHA06N03017</t>
  </si>
  <si>
    <t>BHA06N03018</t>
  </si>
  <si>
    <t>BHA06N03019</t>
  </si>
  <si>
    <t>BHA06N03020</t>
  </si>
  <si>
    <t>BHA06N03039</t>
  </si>
  <si>
    <t>BHA06N03038</t>
  </si>
  <si>
    <t>BHA06N03021</t>
  </si>
  <si>
    <t>BHA06N03022</t>
  </si>
  <si>
    <t>BHA06N03023</t>
  </si>
  <si>
    <t>BHA06N03024</t>
  </si>
  <si>
    <t>BHA06N03025</t>
  </si>
  <si>
    <t>BHA06N03026</t>
  </si>
  <si>
    <t>BHA06N03027</t>
  </si>
  <si>
    <t>BHA06N03028</t>
  </si>
  <si>
    <t>BHA06N03029</t>
  </si>
  <si>
    <t>server</t>
  </si>
  <si>
    <t>sklad nebezpečného odpadu</t>
  </si>
  <si>
    <t>BHA09P01028</t>
  </si>
  <si>
    <t>BHA09P01007</t>
  </si>
  <si>
    <t>BHA09P01009</t>
  </si>
  <si>
    <t>BHA09P01010</t>
  </si>
  <si>
    <t>BHA09P01011</t>
  </si>
  <si>
    <t>BHA09P01012</t>
  </si>
  <si>
    <t>1S09A</t>
  </si>
  <si>
    <t>BHA09P01013</t>
  </si>
  <si>
    <t>1S09B</t>
  </si>
  <si>
    <t>BHA09P01014</t>
  </si>
  <si>
    <t>BHA09P01015</t>
  </si>
  <si>
    <t>1S11A</t>
  </si>
  <si>
    <t>BHA09P01016</t>
  </si>
  <si>
    <t>1S11B</t>
  </si>
  <si>
    <t>BHA09P01017</t>
  </si>
  <si>
    <t>BHA09P01018</t>
  </si>
  <si>
    <t>BHA09P01020</t>
  </si>
  <si>
    <t>práce s jedy</t>
  </si>
  <si>
    <t>BHA09P01021</t>
  </si>
  <si>
    <t>nonstop laboratoř</t>
  </si>
  <si>
    <t>BHA09P01022</t>
  </si>
  <si>
    <t>laboratoř NMR</t>
  </si>
  <si>
    <t>BHA09P01023</t>
  </si>
  <si>
    <t>BHA09P01024</t>
  </si>
  <si>
    <t>BHA09P01026</t>
  </si>
  <si>
    <t>BHA09P01027</t>
  </si>
  <si>
    <t>BHA09P01025</t>
  </si>
  <si>
    <t>BHA09P01005</t>
  </si>
  <si>
    <t>BHA09P01019</t>
  </si>
  <si>
    <t>legenda ploch místností - A1 - budova 2 -  2.P.P.</t>
  </si>
  <si>
    <t>legenda ploch místností - A1 - budova 2 -  1.N.P.</t>
  </si>
  <si>
    <t>legenda ploch místností - A1 - budova 1 -  2.P.P.</t>
  </si>
  <si>
    <t>legenda ploch místností - A1 - budova 1 -  1.P.P.</t>
  </si>
  <si>
    <t>legenda ploch místností - A1 - budova 1 -  1.N.P.</t>
  </si>
  <si>
    <t>legenda ploch místností - A1 - budova 1 -  2.N.P.</t>
  </si>
  <si>
    <t>legenda ploch místností - A1 - budova 1 -  3.N.P.</t>
  </si>
  <si>
    <t>legenda ploch místností - A1 - budova 1 -  4.N.P.</t>
  </si>
  <si>
    <t>legenda ploch místností - A1 - budova 1 -  5.N.P.</t>
  </si>
  <si>
    <t>legenda ploch místností - A1 - budova 1 -  6.N.P.</t>
  </si>
  <si>
    <t>legenda ploch místností - A1 - budova 1 -  7.N.P.</t>
  </si>
  <si>
    <t>legenda ploch místností - A1 - budova 1 -  8.N.P.</t>
  </si>
  <si>
    <t>legenda ploch místností - VH1 - 1.N.P.</t>
  </si>
  <si>
    <t>legenda ploch místností - VH1 -  2.N.P.</t>
  </si>
  <si>
    <t>BHA40N01001</t>
  </si>
  <si>
    <t>BHA40N01002</t>
  </si>
  <si>
    <t>BHA40N01003</t>
  </si>
  <si>
    <t>vstupní hala "MEDIPO"</t>
  </si>
  <si>
    <t>BHA40N01004</t>
  </si>
  <si>
    <t>BHA40N01005</t>
  </si>
  <si>
    <t>BHA40N02002</t>
  </si>
  <si>
    <t>BHA40N02005</t>
  </si>
  <si>
    <t>BHA40N02004</t>
  </si>
  <si>
    <t>BHA17P01027</t>
  </si>
  <si>
    <t>BHA17P01025</t>
  </si>
  <si>
    <t>BHA17P01026</t>
  </si>
  <si>
    <t>BHA06N02029</t>
  </si>
  <si>
    <t>BHA06N02030</t>
  </si>
  <si>
    <t>BHA06N02031</t>
  </si>
  <si>
    <t>BHA13N02025</t>
  </si>
  <si>
    <t>BHA13N02026</t>
  </si>
  <si>
    <t>odpadové hospodářství</t>
  </si>
  <si>
    <t>BHA35P01028</t>
  </si>
  <si>
    <t>parkoviště - 56 míst</t>
  </si>
  <si>
    <t>BHA35P01029</t>
  </si>
  <si>
    <t>BHA35P01030</t>
  </si>
  <si>
    <t>parkování kol</t>
  </si>
  <si>
    <t>BHA35N01001</t>
  </si>
  <si>
    <t>BHA35N01001a</t>
  </si>
  <si>
    <t>vrátnice</t>
  </si>
  <si>
    <t>BHA35N01002</t>
  </si>
  <si>
    <t>BHA35N01003</t>
  </si>
  <si>
    <t>BHA35N01004</t>
  </si>
  <si>
    <t>BHA35N01005</t>
  </si>
  <si>
    <t>čistá chodba</t>
  </si>
  <si>
    <t>BHA35N01005a</t>
  </si>
  <si>
    <t>špinavá chodba</t>
  </si>
  <si>
    <t>BHA35N01005b</t>
  </si>
  <si>
    <t>BHA35N01005c</t>
  </si>
  <si>
    <t>BHA35N01006</t>
  </si>
  <si>
    <t>nástup k halám</t>
  </si>
  <si>
    <t>BHA35N01006a</t>
  </si>
  <si>
    <t>BHA35N01007</t>
  </si>
  <si>
    <t>BHA35N01008</t>
  </si>
  <si>
    <t>BHA35N01009</t>
  </si>
  <si>
    <t>BHA35N01010</t>
  </si>
  <si>
    <t>BHA35N01011</t>
  </si>
  <si>
    <t>BHA35N01012</t>
  </si>
  <si>
    <t>BHA35N01013</t>
  </si>
  <si>
    <t>BHA35N01014</t>
  </si>
  <si>
    <t>BHA35N01015</t>
  </si>
  <si>
    <t>BHA35N01016</t>
  </si>
  <si>
    <t>BHA35N01017</t>
  </si>
  <si>
    <t>hala úpolových sportů</t>
  </si>
  <si>
    <t>BHA35N01018</t>
  </si>
  <si>
    <t>pohybová tělocvična</t>
  </si>
  <si>
    <t>BHA35N01019</t>
  </si>
  <si>
    <t>universální tělocvična</t>
  </si>
  <si>
    <t>BHA35N01019a</t>
  </si>
  <si>
    <t>legenda ploch místností - AVVA (modrá) - pavilon A8  1.pp</t>
  </si>
  <si>
    <t>legenda ploch místností - AVVA (modrá) - pavilon A8  1.np</t>
  </si>
  <si>
    <t>legenda ploch místností - AVVA (modrá) - pavilon A8  2.np</t>
  </si>
  <si>
    <t>legenda ploch místností - AVVA (modrá) - pavilon A8  3.np</t>
  </si>
  <si>
    <t>ČOV</t>
  </si>
  <si>
    <t>BHA35N01043</t>
  </si>
  <si>
    <t>BHA35N01044</t>
  </si>
  <si>
    <t>BHA35N01045</t>
  </si>
  <si>
    <t>BHA35N01046</t>
  </si>
  <si>
    <t>BHA35N01047</t>
  </si>
  <si>
    <t>posilovna</t>
  </si>
  <si>
    <t>BHA35N01048</t>
  </si>
  <si>
    <t>BHA35N01049</t>
  </si>
  <si>
    <t>BHA35N01050</t>
  </si>
  <si>
    <t>BHA35N01051</t>
  </si>
  <si>
    <t>technické zázemí haly</t>
  </si>
  <si>
    <t>BHA35N01052</t>
  </si>
  <si>
    <t>motorika</t>
  </si>
  <si>
    <t>BHA35N01053</t>
  </si>
  <si>
    <t>hala míčových sportů</t>
  </si>
  <si>
    <t>BHA35N01054</t>
  </si>
  <si>
    <t>BHA35N01055</t>
  </si>
  <si>
    <t>BHA35N01056</t>
  </si>
  <si>
    <t>hlavní tribuna</t>
  </si>
  <si>
    <t>BHA35N02002</t>
  </si>
  <si>
    <t>ochoz tribuny</t>
  </si>
  <si>
    <t>BHA35N02002a</t>
  </si>
  <si>
    <t>BHA35N02002b</t>
  </si>
  <si>
    <t>BHA35N02003</t>
  </si>
  <si>
    <t>legenda ploch místností - AVVA (zelená) - pavilon A21  1.pp</t>
  </si>
  <si>
    <t>legenda ploch místností - AVVA (zelená) - pavilon A21  1.np</t>
  </si>
  <si>
    <t>legenda ploch místností - AVVA (zelená) - pavilon A21  2.np</t>
  </si>
  <si>
    <t>BHA13N01001</t>
  </si>
  <si>
    <t>BHA13N01002</t>
  </si>
  <si>
    <t>BHA13N01003</t>
  </si>
  <si>
    <t>BHA13N01004</t>
  </si>
  <si>
    <t>předsíň WC muži</t>
  </si>
  <si>
    <t>BHA13N01006</t>
  </si>
  <si>
    <t>WC muži + sprcha</t>
  </si>
  <si>
    <t>BHA13N01010</t>
  </si>
  <si>
    <t>pracovna lektoři, technici</t>
  </si>
  <si>
    <t>BHA13N01007</t>
  </si>
  <si>
    <t>legenda ploch místností - AVVA (žlutá) - pavilon A33  1.pp</t>
  </si>
  <si>
    <t>legenda ploch místností - AVVA (žlutá) - pavilon A33  1.np</t>
  </si>
  <si>
    <t>BHA11N01020</t>
  </si>
  <si>
    <t>BHA11N01021</t>
  </si>
  <si>
    <t>BHA11N01005</t>
  </si>
  <si>
    <t>104a</t>
  </si>
  <si>
    <t>BHA11N01007</t>
  </si>
  <si>
    <t>106A</t>
  </si>
  <si>
    <t>sprchy ženy - studentky</t>
  </si>
  <si>
    <t>laboratoř - sterilní místnost</t>
  </si>
  <si>
    <t>BHA08N03005</t>
  </si>
  <si>
    <t>sterilní box</t>
  </si>
  <si>
    <t>BHA08N03027</t>
  </si>
  <si>
    <t>BHA08P01003</t>
  </si>
  <si>
    <t>BHA08P01005</t>
  </si>
  <si>
    <t>výměníková stanice</t>
  </si>
  <si>
    <t>BHA08P01006</t>
  </si>
  <si>
    <t>BHA08P01008</t>
  </si>
  <si>
    <t>BHA08P01002</t>
  </si>
  <si>
    <t>stanoviště  akuvozíků</t>
  </si>
  <si>
    <t>BHA08P01001</t>
  </si>
  <si>
    <t>BHA08P01007</t>
  </si>
  <si>
    <t>rozvodna NN - chráněná</t>
  </si>
  <si>
    <t>BHA08P01009</t>
  </si>
  <si>
    <t>BHA06P01001</t>
  </si>
  <si>
    <t>BHA06P01002</t>
  </si>
  <si>
    <t>BHA06P01003</t>
  </si>
  <si>
    <t>BHA06P01004</t>
  </si>
  <si>
    <t>BHA06P01026</t>
  </si>
  <si>
    <t>BHA06P01006</t>
  </si>
  <si>
    <t>BHA06P01007</t>
  </si>
  <si>
    <t>BHA06P01008</t>
  </si>
  <si>
    <t>BHA06P01009</t>
  </si>
  <si>
    <t>BHA06P01010</t>
  </si>
  <si>
    <t>sprcha ženy-zaměst.</t>
  </si>
  <si>
    <t>BHA10N03012</t>
  </si>
  <si>
    <t>BHA10N03015</t>
  </si>
  <si>
    <t>BHA10N03014</t>
  </si>
  <si>
    <t>BHA10N03013</t>
  </si>
  <si>
    <t>BHA10N03016</t>
  </si>
  <si>
    <t>BHA10N03017</t>
  </si>
  <si>
    <t>pracovna akvizice časopisů</t>
  </si>
  <si>
    <t>legenda ploch místností - ILBIT- pavilon A3  3.np</t>
  </si>
  <si>
    <t>BHA14P01001</t>
  </si>
  <si>
    <t>BHA14P01002</t>
  </si>
  <si>
    <t>BHA14P01003</t>
  </si>
  <si>
    <t>BHA14P01004</t>
  </si>
  <si>
    <t>BHA14P01005</t>
  </si>
  <si>
    <t>BHA14P01006</t>
  </si>
  <si>
    <t>BHA14P01007</t>
  </si>
  <si>
    <t>BHA14P01008</t>
  </si>
  <si>
    <t>BHA14P01009</t>
  </si>
  <si>
    <t>BHA14P01011</t>
  </si>
  <si>
    <t>BHA14P01012</t>
  </si>
  <si>
    <t>BHA14P01013</t>
  </si>
  <si>
    <t>BHA14P01014</t>
  </si>
  <si>
    <t>BHA14P01015</t>
  </si>
  <si>
    <t>BHA14P01016</t>
  </si>
  <si>
    <t>BHA14P01017</t>
  </si>
  <si>
    <t>BHA14P01018</t>
  </si>
  <si>
    <t>BHA14P01019</t>
  </si>
  <si>
    <t>BHA14P01021</t>
  </si>
  <si>
    <t>BHA14N01001</t>
  </si>
  <si>
    <t>BHA14N01002</t>
  </si>
  <si>
    <t>BHA14N01003</t>
  </si>
  <si>
    <t>BHA14N01004a</t>
  </si>
  <si>
    <t>BHA14N01004b</t>
  </si>
  <si>
    <t>BHA14N01005</t>
  </si>
  <si>
    <t>BHA14N01006</t>
  </si>
  <si>
    <t>BHA14N01008</t>
  </si>
  <si>
    <t>BHA14N01009</t>
  </si>
  <si>
    <t>BHA14N01010</t>
  </si>
  <si>
    <t>BHA14N01011</t>
  </si>
  <si>
    <t>BHA14N01012</t>
  </si>
  <si>
    <t>BHA14N01013</t>
  </si>
  <si>
    <t>BHA14N01014</t>
  </si>
  <si>
    <t>BHA14N01015</t>
  </si>
  <si>
    <t>BHA14N01016</t>
  </si>
  <si>
    <t>BHA14N01017</t>
  </si>
  <si>
    <t>BHA14N01018</t>
  </si>
  <si>
    <t>BHA14N01019</t>
  </si>
  <si>
    <t>BHA14N01021</t>
  </si>
  <si>
    <t>BHA41N02023</t>
  </si>
  <si>
    <t>BHA41N02024</t>
  </si>
  <si>
    <t>BHA41N02004</t>
  </si>
  <si>
    <t>BHA41N02007</t>
  </si>
  <si>
    <t>BHA41N02008</t>
  </si>
  <si>
    <t>šatna zaměstnanců</t>
  </si>
  <si>
    <t>BHA41N02009</t>
  </si>
  <si>
    <t>BHA41N02010</t>
  </si>
  <si>
    <t>WC zaměstnanců</t>
  </si>
  <si>
    <t>BHA41N02012</t>
  </si>
  <si>
    <t>úklid</t>
  </si>
  <si>
    <t>BHA41N02013</t>
  </si>
  <si>
    <t>experiment. místnost (potkan)</t>
  </si>
  <si>
    <t>BHA41N02015</t>
  </si>
  <si>
    <t>experiment. místnost (králík)</t>
  </si>
  <si>
    <t>BHA41N02014</t>
  </si>
  <si>
    <t>BHA41N02016</t>
  </si>
  <si>
    <t>experiment. místnost (myši)</t>
  </si>
  <si>
    <t>BHA41N02017</t>
  </si>
  <si>
    <t>BHA41N02022</t>
  </si>
  <si>
    <t>BHA41N02020</t>
  </si>
  <si>
    <t>BHA41N02021</t>
  </si>
  <si>
    <t>WC ženy+imobilní</t>
  </si>
  <si>
    <t>BHA41N02018</t>
  </si>
  <si>
    <t>BHA41N02019</t>
  </si>
  <si>
    <t>BHA41N02050</t>
  </si>
  <si>
    <t>sklad pomůcek</t>
  </si>
  <si>
    <t>BHA41N02051</t>
  </si>
  <si>
    <t>sklad krmiva</t>
  </si>
  <si>
    <t>BHA41N02052</t>
  </si>
  <si>
    <t>sklad steliva</t>
  </si>
  <si>
    <t>BHA41N02053</t>
  </si>
  <si>
    <t>použité pomůcky</t>
  </si>
  <si>
    <t>BHA41N02054</t>
  </si>
  <si>
    <t>BHA41N02055</t>
  </si>
  <si>
    <t>sklad čistících a desinf.prostř.</t>
  </si>
  <si>
    <t>BHA41N02056</t>
  </si>
  <si>
    <t>vedoucí katedry</t>
  </si>
  <si>
    <t>legenda ploch místností - ILBIT- pavilon A2  2.np</t>
  </si>
  <si>
    <t>legenda ploch místností - ILBIT- pavilon A2  3.np</t>
  </si>
  <si>
    <t>legenda ploch místností - ILBIT- pavilon A2  4.np</t>
  </si>
  <si>
    <t>legenda ploch místností - ILBIT- pavilon A3  1.pp</t>
  </si>
  <si>
    <t>1S43</t>
  </si>
  <si>
    <t>1S44</t>
  </si>
  <si>
    <t>1S45</t>
  </si>
  <si>
    <t>1S46</t>
  </si>
  <si>
    <t>1S47</t>
  </si>
  <si>
    <t>1S48</t>
  </si>
  <si>
    <t>1S49</t>
  </si>
  <si>
    <t>1S50</t>
  </si>
  <si>
    <t>1S51</t>
  </si>
  <si>
    <t>1S52</t>
  </si>
  <si>
    <t>1S53</t>
  </si>
  <si>
    <t>1S54</t>
  </si>
  <si>
    <t>1S55</t>
  </si>
  <si>
    <t>kancelář správy budov (H)</t>
  </si>
  <si>
    <t>kancelář správy budov (S)</t>
  </si>
  <si>
    <t>S147</t>
  </si>
  <si>
    <t>kuchyně</t>
  </si>
  <si>
    <t>1S56</t>
  </si>
  <si>
    <t>1S57</t>
  </si>
  <si>
    <t>1S58</t>
  </si>
  <si>
    <t>1S59</t>
  </si>
  <si>
    <t>1S60</t>
  </si>
  <si>
    <t>1S61</t>
  </si>
  <si>
    <t>1S62</t>
  </si>
  <si>
    <t>1S63</t>
  </si>
  <si>
    <t>1S64</t>
  </si>
  <si>
    <t>1S65</t>
  </si>
  <si>
    <t>legenda ploch místností - ILBIT- pavilon A3  1.np</t>
  </si>
  <si>
    <t>strojovna VZT 2</t>
  </si>
  <si>
    <t>S267</t>
  </si>
  <si>
    <t>předsíň zvěřince</t>
  </si>
  <si>
    <t>S267a</t>
  </si>
  <si>
    <t>S268</t>
  </si>
  <si>
    <t>S269</t>
  </si>
  <si>
    <t>umývárna se sprchou</t>
  </si>
  <si>
    <t>S270</t>
  </si>
  <si>
    <t>S271</t>
  </si>
  <si>
    <t>sklad pomůcek pro výuku</t>
  </si>
  <si>
    <t>S272</t>
  </si>
  <si>
    <t>sklad nástrojů</t>
  </si>
  <si>
    <t>S273</t>
  </si>
  <si>
    <t>sklad úklidových prostředků</t>
  </si>
  <si>
    <t>S274</t>
  </si>
  <si>
    <t>sklad přístrojů II</t>
  </si>
  <si>
    <t>S275</t>
  </si>
  <si>
    <t>malý příruční sklad</t>
  </si>
  <si>
    <t>S275a</t>
  </si>
  <si>
    <t>S276</t>
  </si>
  <si>
    <t>vodoměrná komora</t>
  </si>
  <si>
    <t>S277</t>
  </si>
  <si>
    <t>S278</t>
  </si>
  <si>
    <t>S279</t>
  </si>
  <si>
    <t>S280</t>
  </si>
  <si>
    <t>S281</t>
  </si>
  <si>
    <t>přelévání hořlavin</t>
  </si>
  <si>
    <t>1S67</t>
  </si>
  <si>
    <t>legenda ploch místností - AVVA (modrá) - pavilon A10  1.np</t>
  </si>
  <si>
    <t>legenda ploch místností - AVVA (modrá) - pavilon A10  2.np</t>
  </si>
  <si>
    <t>místnosti</t>
  </si>
  <si>
    <t>Popis</t>
  </si>
  <si>
    <t>Účel</t>
  </si>
  <si>
    <t>Plocha</t>
  </si>
  <si>
    <t>legenda ploch místností - AVVA (modrá) - pavilon A10  3.np</t>
  </si>
  <si>
    <t>1S01</t>
  </si>
  <si>
    <t>1S02</t>
  </si>
  <si>
    <t>1S03</t>
  </si>
  <si>
    <t>1S04</t>
  </si>
  <si>
    <t>1S05</t>
  </si>
  <si>
    <t>1S06</t>
  </si>
  <si>
    <t>1S07</t>
  </si>
  <si>
    <t>1S08</t>
  </si>
  <si>
    <t>1S09</t>
  </si>
  <si>
    <t>1S10</t>
  </si>
  <si>
    <t>1S11</t>
  </si>
  <si>
    <t>1S12</t>
  </si>
  <si>
    <t>1S13</t>
  </si>
  <si>
    <t>1S14</t>
  </si>
  <si>
    <t>1S15</t>
  </si>
  <si>
    <t>1S16</t>
  </si>
  <si>
    <t>1S17</t>
  </si>
  <si>
    <t>1S18</t>
  </si>
  <si>
    <t>1S19</t>
  </si>
  <si>
    <t>1S20</t>
  </si>
  <si>
    <t>1S21</t>
  </si>
  <si>
    <t>1S22</t>
  </si>
  <si>
    <t>1S23</t>
  </si>
  <si>
    <t>1S24</t>
  </si>
  <si>
    <t>1S25</t>
  </si>
  <si>
    <t>1S26</t>
  </si>
  <si>
    <t>1S27</t>
  </si>
  <si>
    <t>1S28</t>
  </si>
  <si>
    <t>1S29</t>
  </si>
  <si>
    <t>1S30</t>
  </si>
  <si>
    <t>1S31</t>
  </si>
  <si>
    <t>1S32</t>
  </si>
  <si>
    <t>1S33</t>
  </si>
  <si>
    <t>1S34</t>
  </si>
  <si>
    <t>1S35</t>
  </si>
  <si>
    <t>1S36</t>
  </si>
  <si>
    <t>1S37</t>
  </si>
  <si>
    <t>1S38</t>
  </si>
  <si>
    <t>1S39</t>
  </si>
  <si>
    <t>1S40</t>
  </si>
  <si>
    <t>1S41</t>
  </si>
  <si>
    <t>1S42</t>
  </si>
  <si>
    <t>legenda ploch místností - ILBIT- pavilon A2  1.np</t>
  </si>
  <si>
    <t>BHA19N02034</t>
  </si>
  <si>
    <t>WC zaměst. muži + sprcha</t>
  </si>
  <si>
    <t>BHA08N01001</t>
  </si>
  <si>
    <t>vstupní hala, schodiště</t>
  </si>
  <si>
    <t>BHA08N01002</t>
  </si>
  <si>
    <t>BHA08N02001</t>
  </si>
  <si>
    <t>chodba, schodiště</t>
  </si>
  <si>
    <t>BHA08N02002</t>
  </si>
  <si>
    <t>BHA08N02017</t>
  </si>
  <si>
    <t>BHA08N02003</t>
  </si>
  <si>
    <t>pracovna laboranta</t>
  </si>
  <si>
    <t>BHA08N02011</t>
  </si>
  <si>
    <t>předsíň WC ženy studentky</t>
  </si>
  <si>
    <t>BHA08N02014</t>
  </si>
  <si>
    <t>sprcha, WC pro imobilní</t>
  </si>
  <si>
    <t>BHA08N02013</t>
  </si>
  <si>
    <t>BHA08N02012</t>
  </si>
  <si>
    <t>BHA08N02007</t>
  </si>
  <si>
    <t>předsíň WC muži studenti</t>
  </si>
  <si>
    <t>BHA08N02010</t>
  </si>
  <si>
    <t>BHA08N02009</t>
  </si>
  <si>
    <t>BHA08N02008</t>
  </si>
  <si>
    <t>BHA08N02006</t>
  </si>
  <si>
    <t>učebna - laboratoř</t>
  </si>
  <si>
    <t>BHA08N02004</t>
  </si>
  <si>
    <t>laboratoř - přípravna</t>
  </si>
  <si>
    <t>BHA08N02005</t>
  </si>
  <si>
    <t>BHA08N02015</t>
  </si>
  <si>
    <t>205a</t>
  </si>
  <si>
    <t>učebna - mikroskopy</t>
  </si>
  <si>
    <t>BHA08N02016</t>
  </si>
  <si>
    <t>205b</t>
  </si>
  <si>
    <t>mikroskopické praktikum</t>
  </si>
  <si>
    <t>BHA08N03001</t>
  </si>
  <si>
    <t>BHA08N03002</t>
  </si>
  <si>
    <t>BHA08N03026</t>
  </si>
  <si>
    <t>BHA08N03025</t>
  </si>
  <si>
    <t>BHA08N03024</t>
  </si>
  <si>
    <t>pracovna PhD. studentů</t>
  </si>
  <si>
    <t>BHA08N03023</t>
  </si>
  <si>
    <t>BHA08N03022</t>
  </si>
  <si>
    <t>pracovna emerit. profesorů</t>
  </si>
  <si>
    <t>BHA08N03021</t>
  </si>
  <si>
    <t>BHA08N03020</t>
  </si>
  <si>
    <t>BHA08N03016</t>
  </si>
  <si>
    <t>BHA08N03019</t>
  </si>
  <si>
    <t>BHA08N03018</t>
  </si>
  <si>
    <t>legenda ploch místností - ILBIT- pavilon A3  2.np</t>
  </si>
  <si>
    <t>RNA</t>
  </si>
  <si>
    <t>RT, PCR</t>
  </si>
  <si>
    <t>BHA41N01001</t>
  </si>
  <si>
    <t>BHA41N01002</t>
  </si>
  <si>
    <t>BHA41N01003</t>
  </si>
  <si>
    <t>BHA41N01004</t>
  </si>
  <si>
    <t>BHA41N01005</t>
  </si>
  <si>
    <t>BHA41N01006</t>
  </si>
  <si>
    <t>rozvodna spaboproudu</t>
  </si>
  <si>
    <t>BHA41N01007</t>
  </si>
  <si>
    <t>legenda ploch místností - A1 - budova 2 -  1.P.P.</t>
  </si>
  <si>
    <t>BHA08N03003</t>
  </si>
  <si>
    <t>BHA05N02042</t>
  </si>
  <si>
    <t>BHA05N02043</t>
  </si>
  <si>
    <t>BHA05N03001</t>
  </si>
  <si>
    <t>BHA05N03002</t>
  </si>
  <si>
    <t>BHA05N03004</t>
  </si>
  <si>
    <t>BHA05N03005</t>
  </si>
  <si>
    <t>BHA05N03006</t>
  </si>
  <si>
    <t>BHA05N03007</t>
  </si>
  <si>
    <t>BHA05N03008</t>
  </si>
  <si>
    <t>BHA05N03009</t>
  </si>
  <si>
    <t>BHA05N03011</t>
  </si>
  <si>
    <t>BHA05N03012</t>
  </si>
  <si>
    <t>BHA05N03013</t>
  </si>
  <si>
    <t>BHA05N03014</t>
  </si>
  <si>
    <t>BHA05N03015</t>
  </si>
  <si>
    <t>biochemická laboratoř</t>
  </si>
  <si>
    <t>BHA05N03016</t>
  </si>
  <si>
    <t>BHA05N03017</t>
  </si>
  <si>
    <t>elektroforetická laboratoř</t>
  </si>
  <si>
    <t>BHA05N03018</t>
  </si>
  <si>
    <t>molekulárně-biologická laboratoř II</t>
  </si>
  <si>
    <t>BHA05N03019</t>
  </si>
  <si>
    <t>přípravna mol. biologie</t>
  </si>
  <si>
    <t>BHA05N03021</t>
  </si>
  <si>
    <t>molekulárně-biologická laboratoř I</t>
  </si>
  <si>
    <t>BHA05N03022</t>
  </si>
  <si>
    <t>BHA02P02020</t>
  </si>
  <si>
    <t>BHA02P02021</t>
  </si>
  <si>
    <t>BHA02P02022</t>
  </si>
  <si>
    <t>BHA02P02023</t>
  </si>
  <si>
    <t>BHA02P02024</t>
  </si>
  <si>
    <t>BHA02P02025</t>
  </si>
  <si>
    <t>BHA02P02026</t>
  </si>
  <si>
    <t>BHA02P02027</t>
  </si>
  <si>
    <t>BHA02P02028</t>
  </si>
  <si>
    <t>BHA02P02029</t>
  </si>
  <si>
    <t>BHA02P02030</t>
  </si>
  <si>
    <t>BHA02P02031</t>
  </si>
  <si>
    <t>BHA02P02032</t>
  </si>
  <si>
    <t>BHA02N01008</t>
  </si>
  <si>
    <t>BHA02N01009</t>
  </si>
  <si>
    <t>BHA02N01015</t>
  </si>
  <si>
    <t>BHA02N01015a</t>
  </si>
  <si>
    <t>BHA02N01015b</t>
  </si>
  <si>
    <t>BHA02N01016</t>
  </si>
  <si>
    <t>BHA02N01017</t>
  </si>
  <si>
    <t>BHA16N01017</t>
  </si>
  <si>
    <t>BHA16N01018</t>
  </si>
  <si>
    <t>BHA16N01019</t>
  </si>
  <si>
    <t>BHA16N01021</t>
  </si>
  <si>
    <t>kopírka, tiskárna</t>
  </si>
  <si>
    <t>BHA16N01022a</t>
  </si>
  <si>
    <t>BHA16N01022b</t>
  </si>
  <si>
    <t>BHA16N01023</t>
  </si>
  <si>
    <t>BHA16N02001</t>
  </si>
  <si>
    <t>BHA16N02002</t>
  </si>
  <si>
    <t>BHA16N02003</t>
  </si>
  <si>
    <t>BHA16N02004a</t>
  </si>
  <si>
    <t>BHA16N02004b</t>
  </si>
  <si>
    <t>BHA16N02005</t>
  </si>
  <si>
    <t>BHA16N02006a</t>
  </si>
  <si>
    <t>206a</t>
  </si>
  <si>
    <t>BHA16N02006b</t>
  </si>
  <si>
    <t>206b</t>
  </si>
  <si>
    <t>BHA16N02006c</t>
  </si>
  <si>
    <t>206c</t>
  </si>
  <si>
    <t>BHA16N02007</t>
  </si>
  <si>
    <t>BHA16N02008</t>
  </si>
  <si>
    <t>BHA16N02009</t>
  </si>
  <si>
    <t>šatna studenti muži</t>
  </si>
  <si>
    <t>BHA16N02010</t>
  </si>
  <si>
    <t>BHA16N02011</t>
  </si>
  <si>
    <t>BHA16N02012</t>
  </si>
  <si>
    <t>BHA16N02013</t>
  </si>
  <si>
    <t>BHA16N02014</t>
  </si>
  <si>
    <t>BHA16N02015</t>
  </si>
  <si>
    <t>BHA16N02016</t>
  </si>
  <si>
    <t>BHA16N02017</t>
  </si>
  <si>
    <t>BHA16N02018</t>
  </si>
  <si>
    <t>BHA16N02019</t>
  </si>
  <si>
    <t>BHA16N02021</t>
  </si>
  <si>
    <t>BHA16N02022</t>
  </si>
  <si>
    <t>BHA16N02023</t>
  </si>
  <si>
    <t>BHA16N02024</t>
  </si>
  <si>
    <t>BHA16N02025</t>
  </si>
  <si>
    <t>šatna studenti ženy</t>
  </si>
  <si>
    <t>BHA16N02026</t>
  </si>
  <si>
    <t>BHA16N02027</t>
  </si>
  <si>
    <t>BHA16N02028a</t>
  </si>
  <si>
    <t>228a</t>
  </si>
  <si>
    <t>BHA16N02028b</t>
  </si>
  <si>
    <t>228b</t>
  </si>
  <si>
    <t>BHA16N02029</t>
  </si>
  <si>
    <t>BHA16N03001</t>
  </si>
  <si>
    <t>BHA16N03002</t>
  </si>
  <si>
    <t>BHA16N03003</t>
  </si>
  <si>
    <t>BHA16N03004a</t>
  </si>
  <si>
    <t>BHA16N03004b</t>
  </si>
  <si>
    <t>BHA16N03005</t>
  </si>
  <si>
    <t>BHA16N03008</t>
  </si>
  <si>
    <t>BHA16N03009</t>
  </si>
  <si>
    <t>BHA16N03010</t>
  </si>
  <si>
    <t>BHA16N03011</t>
  </si>
  <si>
    <t>BHA16N03012</t>
  </si>
  <si>
    <t>BHA16N03013</t>
  </si>
  <si>
    <t>BHA16N03014</t>
  </si>
  <si>
    <t>BHA16N03015</t>
  </si>
  <si>
    <t>BHA16N03016</t>
  </si>
  <si>
    <t>BHA16N03017</t>
  </si>
  <si>
    <t>BHA16N03018</t>
  </si>
  <si>
    <t>BHA16N03019</t>
  </si>
  <si>
    <t>BHA16N03021</t>
  </si>
  <si>
    <t>BHA16N03022</t>
  </si>
  <si>
    <t>BHA16N03023</t>
  </si>
  <si>
    <t>BHA16N03024</t>
  </si>
  <si>
    <t>BHA16N03025</t>
  </si>
  <si>
    <t>BHA16N03026</t>
  </si>
  <si>
    <t>BHA16N03027</t>
  </si>
  <si>
    <t>BHA16N03028</t>
  </si>
  <si>
    <t>BHA16N03029</t>
  </si>
  <si>
    <t>BHA16N03031</t>
  </si>
  <si>
    <t>BHA16N03032</t>
  </si>
  <si>
    <t>BHA16N03033</t>
  </si>
  <si>
    <t>BHA16N03036</t>
  </si>
  <si>
    <t>BHA18P01001</t>
  </si>
  <si>
    <t>BHA18P01002</t>
  </si>
  <si>
    <t>BHA18P01003</t>
  </si>
  <si>
    <t>výtah - 630 kg</t>
  </si>
  <si>
    <t>BHA18P01004</t>
  </si>
  <si>
    <t>BHA18P01005</t>
  </si>
  <si>
    <t>BHA18P01006</t>
  </si>
  <si>
    <t>počítačová učebna</t>
  </si>
  <si>
    <t>studovna</t>
  </si>
  <si>
    <t>denní místnost s kuchyňkou</t>
  </si>
  <si>
    <t>předsíň šaten</t>
  </si>
  <si>
    <t>šatna studentů - ženy</t>
  </si>
  <si>
    <t>šatna studentů - muži</t>
  </si>
  <si>
    <t>sklad skla</t>
  </si>
  <si>
    <t>sklad přístrojů, obal. materiá</t>
  </si>
  <si>
    <t>mytí skla</t>
  </si>
  <si>
    <t>sklad kyselin</t>
  </si>
  <si>
    <t>přípravna</t>
  </si>
  <si>
    <t>lab. Kultivace</t>
  </si>
  <si>
    <t>BHA04N03013</t>
  </si>
  <si>
    <t>BHA04N03014</t>
  </si>
  <si>
    <t>BHA04N03015</t>
  </si>
  <si>
    <t>BHA04N03016</t>
  </si>
  <si>
    <t>sklad labor. pomůcek</t>
  </si>
  <si>
    <t>BHA04N03017</t>
  </si>
  <si>
    <t>BHA04N03018</t>
  </si>
  <si>
    <t>BHA04N03019</t>
  </si>
  <si>
    <t>přípravna PCR</t>
  </si>
  <si>
    <t>BHA04N03021</t>
  </si>
  <si>
    <t>Temnice fluor. Mikrob.</t>
  </si>
  <si>
    <t>BHA04N03022</t>
  </si>
  <si>
    <t>laboratoř 4</t>
  </si>
  <si>
    <t>BHA04N03023</t>
  </si>
  <si>
    <t>laboratoř 3</t>
  </si>
  <si>
    <t>BHA04N03024</t>
  </si>
  <si>
    <t>laboratoř 2</t>
  </si>
  <si>
    <t>BHA04N03025</t>
  </si>
  <si>
    <t>náhradní zdroj</t>
  </si>
  <si>
    <t>pracovna GC</t>
  </si>
  <si>
    <t>pracovna laborantek</t>
  </si>
  <si>
    <t>laboratoř HPLC</t>
  </si>
  <si>
    <t>přípravna vzorků</t>
  </si>
  <si>
    <t>váhovna</t>
  </si>
  <si>
    <t>výpočetní technika - výuka</t>
  </si>
  <si>
    <t>612a</t>
  </si>
  <si>
    <t>613a</t>
  </si>
  <si>
    <t>strojovna</t>
  </si>
  <si>
    <t>spojovací chodba</t>
  </si>
  <si>
    <t>S101a</t>
  </si>
  <si>
    <t>S102a</t>
  </si>
  <si>
    <t>BHA10P01002</t>
  </si>
  <si>
    <t>knihovní fondy</t>
  </si>
  <si>
    <t>BHA10P01006</t>
  </si>
  <si>
    <t>BHA10P01012</t>
  </si>
  <si>
    <t>server II.</t>
  </si>
  <si>
    <t>BHA10P01004</t>
  </si>
  <si>
    <t>BHA10P01005</t>
  </si>
  <si>
    <t>BHA10P01010</t>
  </si>
  <si>
    <t>BHA10P01009</t>
  </si>
  <si>
    <t>BHA10P01011</t>
  </si>
  <si>
    <t>BHA10P01003</t>
  </si>
  <si>
    <t>chodba k výtahům</t>
  </si>
  <si>
    <t>BHA10P01001</t>
  </si>
  <si>
    <t>strojovna VZT A9</t>
  </si>
  <si>
    <t>BHA10P01007</t>
  </si>
  <si>
    <t>server I.</t>
  </si>
  <si>
    <t>BHA10P01041</t>
  </si>
  <si>
    <t>výměníková stanice A9</t>
  </si>
  <si>
    <t>BHA10P01039</t>
  </si>
  <si>
    <t>sklad potravin</t>
  </si>
  <si>
    <t>BHA10P01040</t>
  </si>
  <si>
    <t>BHA10P01029</t>
  </si>
  <si>
    <t>BHA10P01030</t>
  </si>
  <si>
    <t>BHA10P01031</t>
  </si>
  <si>
    <t>BHA10P01032</t>
  </si>
  <si>
    <t>odpad</t>
  </si>
  <si>
    <t>BHA10P01034</t>
  </si>
  <si>
    <t>sklad obalů</t>
  </si>
  <si>
    <t>BHA10P01033</t>
  </si>
  <si>
    <t>BHA10P01035</t>
  </si>
  <si>
    <t>BHA10P01036</t>
  </si>
  <si>
    <t>BHA10P01038</t>
  </si>
  <si>
    <t>BHA10P01037</t>
  </si>
  <si>
    <t>BHA10P01025</t>
  </si>
  <si>
    <t>manipulační prostor</t>
  </si>
  <si>
    <t>BHA10P01024</t>
  </si>
  <si>
    <t>BHA10P01020</t>
  </si>
  <si>
    <t>BHA10P01022</t>
  </si>
  <si>
    <t>WC kabiny</t>
  </si>
  <si>
    <t>BHA10P01023</t>
  </si>
  <si>
    <t>BHA10P01019</t>
  </si>
  <si>
    <t>BHA10P01014</t>
  </si>
  <si>
    <t>BHA10P01015</t>
  </si>
  <si>
    <t>BHA10P01016</t>
  </si>
  <si>
    <t>BHA10P01017</t>
  </si>
  <si>
    <t>BHA10P01013</t>
  </si>
  <si>
    <t>BHA10P01008</t>
  </si>
  <si>
    <t>BHA15N02025</t>
  </si>
  <si>
    <t>sklad + přípravna</t>
  </si>
  <si>
    <t>BHA15N02026</t>
  </si>
  <si>
    <t>pracovna doktorandů</t>
  </si>
  <si>
    <t>BHA15N02027</t>
  </si>
  <si>
    <t>pracovna profesorů</t>
  </si>
  <si>
    <t>BHA15N02028</t>
  </si>
  <si>
    <t>BHA15N02029</t>
  </si>
  <si>
    <t>BHA15N02031</t>
  </si>
  <si>
    <t>pracovna ved. katedry</t>
  </si>
  <si>
    <t>BHA15N02032</t>
  </si>
  <si>
    <t>BHA15N02034a</t>
  </si>
  <si>
    <t>BHA15N02034b</t>
  </si>
  <si>
    <t>BHA15N02035</t>
  </si>
  <si>
    <t>BHA15N03001</t>
  </si>
  <si>
    <t>BHA15N03002</t>
  </si>
  <si>
    <t>BHA15N03003</t>
  </si>
  <si>
    <t>BHA15N03004a</t>
  </si>
  <si>
    <t>BHA15N03004b</t>
  </si>
  <si>
    <t>BHA15N03005</t>
  </si>
  <si>
    <t>BHA15N03006</t>
  </si>
  <si>
    <t>BHA15N03007</t>
  </si>
  <si>
    <t>BHA15N03008</t>
  </si>
  <si>
    <t>BHA15N03009</t>
  </si>
  <si>
    <t>BHA15N03010</t>
  </si>
  <si>
    <t>BHA15N03011</t>
  </si>
  <si>
    <t>BHA15N03012</t>
  </si>
  <si>
    <t>BHA15N03013</t>
  </si>
  <si>
    <t>lab. instrum. analyt. metod</t>
  </si>
  <si>
    <t>BHA15N03014</t>
  </si>
  <si>
    <t>BHA15N03015</t>
  </si>
  <si>
    <t>BHA15N03016</t>
  </si>
  <si>
    <t>BHA15N03017</t>
  </si>
  <si>
    <t>lab. optických metod</t>
  </si>
  <si>
    <t>BHA15N03018</t>
  </si>
  <si>
    <t>BHA15N03019</t>
  </si>
  <si>
    <t>lab. kinetických metod</t>
  </si>
  <si>
    <t>BHA15N03021</t>
  </si>
  <si>
    <t>BHA15N03022</t>
  </si>
  <si>
    <t>laboratoř hplc</t>
  </si>
  <si>
    <t>BHA15N03023</t>
  </si>
  <si>
    <t>lab. elektroforézy a separač. metod</t>
  </si>
  <si>
    <t>BHA15N03024</t>
  </si>
  <si>
    <t>BHA15N03025a</t>
  </si>
  <si>
    <t>325a</t>
  </si>
  <si>
    <t>BHA15N03025b</t>
  </si>
  <si>
    <t>325b</t>
  </si>
  <si>
    <t>BHA15N03025c</t>
  </si>
  <si>
    <t>325c</t>
  </si>
  <si>
    <t>BHA15N03026</t>
  </si>
  <si>
    <t>lab. pro práci s biol. mat.</t>
  </si>
  <si>
    <t>BHA15N03027</t>
  </si>
  <si>
    <t>laboratoř ms</t>
  </si>
  <si>
    <t>BHA15N03028</t>
  </si>
  <si>
    <t>BHA15N03029</t>
  </si>
  <si>
    <t>BHA15N03031</t>
  </si>
  <si>
    <t>BHA15N03032</t>
  </si>
  <si>
    <t>BHA15N03033</t>
  </si>
  <si>
    <t>BHA15N03034</t>
  </si>
  <si>
    <t>BHA15N03035a</t>
  </si>
  <si>
    <t>335a</t>
  </si>
  <si>
    <t>BHA15N03035b</t>
  </si>
  <si>
    <t>335b</t>
  </si>
  <si>
    <t>BHA15N03036</t>
  </si>
  <si>
    <t>BHA16P01001</t>
  </si>
  <si>
    <t>BHA16P01002</t>
  </si>
  <si>
    <t>BHA16P01003</t>
  </si>
  <si>
    <t>BHA16P01004</t>
  </si>
  <si>
    <t>BHA16P01005a</t>
  </si>
  <si>
    <t>1S05a</t>
  </si>
  <si>
    <t>BHA16P01005b</t>
  </si>
  <si>
    <t>1S05b</t>
  </si>
  <si>
    <t>BHA16P01006</t>
  </si>
  <si>
    <t>BHA16N01001</t>
  </si>
  <si>
    <t>BHA16N01002</t>
  </si>
  <si>
    <t>BHA16N01003</t>
  </si>
  <si>
    <t>BHA16N01004a</t>
  </si>
  <si>
    <t>BHA16N01004b</t>
  </si>
  <si>
    <t>BHA16N01005</t>
  </si>
  <si>
    <t>BHA16N01006</t>
  </si>
  <si>
    <t>BHA16N01007</t>
  </si>
  <si>
    <t>BHA16N01008</t>
  </si>
  <si>
    <t>BHA16N01009</t>
  </si>
  <si>
    <t>BHA16N01010</t>
  </si>
  <si>
    <t>BHA16N01011</t>
  </si>
  <si>
    <t>BHA16N01012</t>
  </si>
  <si>
    <t>BHA16N01013</t>
  </si>
  <si>
    <t>jaz. učebna + knihovna</t>
  </si>
  <si>
    <t>BHA16N01014</t>
  </si>
  <si>
    <t>BHA16N01015</t>
  </si>
  <si>
    <t>BHA16N01016</t>
  </si>
  <si>
    <t>BHA34N02022</t>
  </si>
  <si>
    <t>BHA34N02023</t>
  </si>
  <si>
    <t>BHA34N02024</t>
  </si>
  <si>
    <t>šatna studenti</t>
  </si>
  <si>
    <t>denní místnost</t>
  </si>
  <si>
    <t>BHA03N01021</t>
  </si>
  <si>
    <t>BHA03N01022</t>
  </si>
  <si>
    <t>BHA03N01023</t>
  </si>
  <si>
    <t>BHA03N01024</t>
  </si>
  <si>
    <t>BHA03N01025</t>
  </si>
  <si>
    <t>BHA03N01026</t>
  </si>
  <si>
    <t>BHA03N01027</t>
  </si>
  <si>
    <t>BHA03N01028</t>
  </si>
  <si>
    <t>BHA03N01029</t>
  </si>
  <si>
    <t>S201</t>
  </si>
  <si>
    <t>schodišťový prostor</t>
  </si>
  <si>
    <t>S202</t>
  </si>
  <si>
    <t>S203</t>
  </si>
  <si>
    <t>osobní výtah</t>
  </si>
  <si>
    <t>S204</t>
  </si>
  <si>
    <t>instalační prostor</t>
  </si>
  <si>
    <t>S205</t>
  </si>
  <si>
    <t>WC údržba</t>
  </si>
  <si>
    <t>S206</t>
  </si>
  <si>
    <t>předávací stanice tepla</t>
  </si>
  <si>
    <t>S207</t>
  </si>
  <si>
    <t>výměník</t>
  </si>
  <si>
    <t>S209</t>
  </si>
  <si>
    <t>sklad údržby + dílna (S)</t>
  </si>
  <si>
    <t>S210</t>
  </si>
  <si>
    <t>denní místnost údržby (S)</t>
  </si>
  <si>
    <t>S210a</t>
  </si>
  <si>
    <t>sprcha údržby</t>
  </si>
  <si>
    <t>S211</t>
  </si>
  <si>
    <t>BHA41N03036</t>
  </si>
  <si>
    <t>BHA41N03035</t>
  </si>
  <si>
    <t>BHA41N03004</t>
  </si>
  <si>
    <t>BHA41N03005</t>
  </si>
  <si>
    <t>BHA41N03007</t>
  </si>
  <si>
    <t>BHA41N03006</t>
  </si>
  <si>
    <t>BHA41N03008</t>
  </si>
  <si>
    <t>BHA41N03011</t>
  </si>
  <si>
    <t>BHA41N03010</t>
  </si>
  <si>
    <t>umýv. skla a dest. přístroj</t>
  </si>
  <si>
    <t>022a</t>
  </si>
  <si>
    <t>fluorescenční mikroskop</t>
  </si>
  <si>
    <t>laboratoř</t>
  </si>
  <si>
    <t>denní m. a šatna - uklízečky</t>
  </si>
  <si>
    <t>sklad čistého prádla</t>
  </si>
  <si>
    <t>lab. elektron. mikroskopie</t>
  </si>
  <si>
    <t>legenda ploch místností - AVVA (modrá) - pavilon A18  3.np</t>
  </si>
  <si>
    <t>BHA03N02041</t>
  </si>
  <si>
    <t>laboratoř PCR, RT PCR</t>
  </si>
  <si>
    <t>BHA03N02042</t>
  </si>
  <si>
    <t>BHA03N02043</t>
  </si>
  <si>
    <t>BHA03N02044</t>
  </si>
  <si>
    <t>sklad prádla</t>
  </si>
  <si>
    <t>BHA03N03001</t>
  </si>
  <si>
    <t>BHA03N03002</t>
  </si>
  <si>
    <t>BHA03N03004</t>
  </si>
  <si>
    <t>BHA03N03005</t>
  </si>
  <si>
    <t>BHA03N03006</t>
  </si>
  <si>
    <t>BHA03N03007</t>
  </si>
  <si>
    <t>BHA03N03008</t>
  </si>
  <si>
    <t>BHA03N03009</t>
  </si>
  <si>
    <t>BHA03N03011</t>
  </si>
  <si>
    <t>čajová kuchyňka</t>
  </si>
  <si>
    <t>BHA03N03012</t>
  </si>
  <si>
    <t>BHA03N03013</t>
  </si>
  <si>
    <t>BHA03N03014</t>
  </si>
  <si>
    <t>BHA03N03015</t>
  </si>
  <si>
    <t>BHA03N03016</t>
  </si>
  <si>
    <t>BHA03N03017</t>
  </si>
  <si>
    <t>BHA03N03018</t>
  </si>
  <si>
    <t>BHA03N03019</t>
  </si>
  <si>
    <t>BHA03N03021</t>
  </si>
  <si>
    <t>BHA03N03022</t>
  </si>
  <si>
    <t>BHA03N03023</t>
  </si>
  <si>
    <t>BHA03N03024</t>
  </si>
  <si>
    <t>BHA03N03025</t>
  </si>
  <si>
    <t>pracovna - studenti DSP</t>
  </si>
  <si>
    <t>BHA03N03026</t>
  </si>
  <si>
    <t>BHA03N03027</t>
  </si>
  <si>
    <t>BHA03N03028</t>
  </si>
  <si>
    <t>regulační místnost</t>
  </si>
  <si>
    <t>BHA03N03029</t>
  </si>
  <si>
    <t>laboratoř - DNA microarray in situ hybridizace</t>
  </si>
  <si>
    <t>BHA03N03031</t>
  </si>
  <si>
    <t>BHA03N03032</t>
  </si>
  <si>
    <t>BHA03N03033</t>
  </si>
  <si>
    <t>laboratoř elektroforézy DNA</t>
  </si>
  <si>
    <t>BHA03N03034</t>
  </si>
  <si>
    <t>BHA03N03035</t>
  </si>
  <si>
    <t>BHA03N03036</t>
  </si>
  <si>
    <t>laboratoř mikroskop. technik</t>
  </si>
  <si>
    <t>BHA03N03037</t>
  </si>
  <si>
    <t>laboratoř PCR - příprava vzorků pro sekvenování</t>
  </si>
  <si>
    <t>BHA03N03038</t>
  </si>
  <si>
    <t>laboratoř - centrifugy</t>
  </si>
  <si>
    <t>BHA06P01018</t>
  </si>
  <si>
    <t>laboratoř pro elektroforézu</t>
  </si>
  <si>
    <t>BHA06P01017</t>
  </si>
  <si>
    <t>BHA06P01014</t>
  </si>
  <si>
    <t>kultivační místnost</t>
  </si>
  <si>
    <t>BHA06P01015</t>
  </si>
  <si>
    <t>BHA06P01016</t>
  </si>
  <si>
    <t>BHA06P01021</t>
  </si>
  <si>
    <t>chlazená místnost</t>
  </si>
  <si>
    <t>BHA06P01020</t>
  </si>
  <si>
    <t>1S22a</t>
  </si>
  <si>
    <t>BHA06P01022</t>
  </si>
  <si>
    <t>BHA06P01023</t>
  </si>
  <si>
    <t>BHA06P01024</t>
  </si>
  <si>
    <t>BHA06P01025</t>
  </si>
  <si>
    <t>1S26a</t>
  </si>
  <si>
    <t>BHA06P01005</t>
  </si>
  <si>
    <t>BHA06P01027</t>
  </si>
  <si>
    <t>BHA06P01029</t>
  </si>
  <si>
    <t>BHA06N01001</t>
  </si>
  <si>
    <t>BHA06N01003</t>
  </si>
  <si>
    <t>BHA06N01002</t>
  </si>
  <si>
    <t>BHA06N01004</t>
  </si>
  <si>
    <t>WC ženy-studentky + úklid</t>
  </si>
  <si>
    <t>BHA06N01007</t>
  </si>
  <si>
    <t>BHA06N01008</t>
  </si>
  <si>
    <t>BHA06N01009</t>
  </si>
  <si>
    <t>BHA06N01010</t>
  </si>
  <si>
    <t>BHA06N01018</t>
  </si>
  <si>
    <t>BHA06N01011</t>
  </si>
  <si>
    <t>výuk. laboratoř elektroforézy</t>
  </si>
  <si>
    <t>BHA01P02001</t>
  </si>
  <si>
    <t>BHA01P02001a</t>
  </si>
  <si>
    <t>BHA01P02002</t>
  </si>
  <si>
    <t>BHA01P02002a</t>
  </si>
  <si>
    <t>BHA01P02003</t>
  </si>
  <si>
    <t>BHA01P02004</t>
  </si>
  <si>
    <t>BHA01P02005</t>
  </si>
  <si>
    <t>BHA01P02006</t>
  </si>
  <si>
    <t>BHA01P02007</t>
  </si>
  <si>
    <t>BHA01P02008</t>
  </si>
  <si>
    <t>BHA01P02009</t>
  </si>
  <si>
    <t>BHA01P02010</t>
  </si>
  <si>
    <t>BHA01P02011</t>
  </si>
  <si>
    <t>BHA01P02012</t>
  </si>
  <si>
    <t>BHA01P02013</t>
  </si>
  <si>
    <t>BHA01P02014</t>
  </si>
  <si>
    <t>BHA01P02015</t>
  </si>
  <si>
    <t>BHA10N02027</t>
  </si>
  <si>
    <t>BHA10N02028</t>
  </si>
  <si>
    <t>předsíň WC zaměstnanci</t>
  </si>
  <si>
    <t>BHA10N02029</t>
  </si>
  <si>
    <t>BHA10N02030</t>
  </si>
  <si>
    <t>BHA10N02031</t>
  </si>
  <si>
    <t>BHA10N02032</t>
  </si>
  <si>
    <t>BHA10N02034</t>
  </si>
  <si>
    <t>BHA10N02035</t>
  </si>
  <si>
    <t>sprcha muži - zaměstnanci</t>
  </si>
  <si>
    <t>BHA10N02033</t>
  </si>
  <si>
    <t>BHA10N02036</t>
  </si>
  <si>
    <t>S232</t>
  </si>
  <si>
    <t>sklad komunálního odpadu (S)</t>
  </si>
  <si>
    <t>S233</t>
  </si>
  <si>
    <t>rozvodna</t>
  </si>
  <si>
    <t>sklad</t>
  </si>
  <si>
    <t>rampa</t>
  </si>
  <si>
    <t>manipulační prostory</t>
  </si>
  <si>
    <t>S101</t>
  </si>
  <si>
    <t>S102</t>
  </si>
  <si>
    <t>S103</t>
  </si>
  <si>
    <t>osobní výtahy</t>
  </si>
  <si>
    <t>S104</t>
  </si>
  <si>
    <t>úklidová komora</t>
  </si>
  <si>
    <t>S105</t>
  </si>
  <si>
    <t>umývárna, WC - ženy</t>
  </si>
  <si>
    <t>S106</t>
  </si>
  <si>
    <t>umývárna, WC - muži</t>
  </si>
  <si>
    <t>S107</t>
  </si>
  <si>
    <t>trafo</t>
  </si>
  <si>
    <t>S108</t>
  </si>
  <si>
    <t>rozvodna (VN a NN)</t>
  </si>
  <si>
    <t>S109</t>
  </si>
  <si>
    <t>rozvodna NN</t>
  </si>
  <si>
    <t>S110</t>
  </si>
  <si>
    <t>plynová regulační stanice</t>
  </si>
  <si>
    <t>S111</t>
  </si>
  <si>
    <t>S112a</t>
  </si>
  <si>
    <t>sklad (B)</t>
  </si>
  <si>
    <t>S112b</t>
  </si>
  <si>
    <t>S113</t>
  </si>
  <si>
    <t>S115</t>
  </si>
  <si>
    <t>osobonákladní výtah</t>
  </si>
  <si>
    <t>S116</t>
  </si>
  <si>
    <t>BHA42P01006</t>
  </si>
  <si>
    <t>stanoviště transform. TR2.1</t>
  </si>
  <si>
    <t>BHA42P01007</t>
  </si>
  <si>
    <t>stanoviště transform. TR2.2</t>
  </si>
  <si>
    <t>BHA21N02002</t>
  </si>
  <si>
    <t>BHA21N02003</t>
  </si>
  <si>
    <t>BHA21N02004</t>
  </si>
  <si>
    <t>BHA21N02005</t>
  </si>
  <si>
    <t>BHA21N02006</t>
  </si>
  <si>
    <t>BHA21N02007</t>
  </si>
  <si>
    <t>BHA21N02008</t>
  </si>
  <si>
    <t>knihovna, zasedačka</t>
  </si>
  <si>
    <t>BHA21N02009</t>
  </si>
  <si>
    <t>BHA21N02010</t>
  </si>
  <si>
    <t>BHA21N02011</t>
  </si>
  <si>
    <t>BHA21N02012</t>
  </si>
  <si>
    <t>pracovna odb. asistenta</t>
  </si>
  <si>
    <t>BHA21N02013</t>
  </si>
  <si>
    <t>BHA21N02014</t>
  </si>
  <si>
    <t>BHA21N02015</t>
  </si>
  <si>
    <t>BHA21N02016</t>
  </si>
  <si>
    <t>laboratoř NF</t>
  </si>
  <si>
    <t>BHA21N02017</t>
  </si>
  <si>
    <t>BHA21N02018</t>
  </si>
  <si>
    <t>BHA21N02019</t>
  </si>
  <si>
    <t>BHA21N02021</t>
  </si>
  <si>
    <t>BHA21N02022</t>
  </si>
  <si>
    <t>BHA21N02023</t>
  </si>
  <si>
    <t>pracovna vedoucí ústavu</t>
  </si>
  <si>
    <t>BHA21N02024</t>
  </si>
  <si>
    <t>BHA21N02025</t>
  </si>
  <si>
    <t>BHA21N02026</t>
  </si>
  <si>
    <t>parcovna doktorandi</t>
  </si>
  <si>
    <t>BHA21N02027</t>
  </si>
  <si>
    <t>BHA21N02028</t>
  </si>
  <si>
    <t>BHA21N02033</t>
  </si>
  <si>
    <t>BHA21N02034</t>
  </si>
  <si>
    <t>BHA21N02035</t>
  </si>
  <si>
    <t>BHA21N02036</t>
  </si>
  <si>
    <t>WC muži - pisoáry - studenti</t>
  </si>
  <si>
    <t>BHA21N02037</t>
  </si>
  <si>
    <t>BHA21N02038</t>
  </si>
  <si>
    <t>BHA21N02039</t>
  </si>
  <si>
    <t>BHA21N03001</t>
  </si>
  <si>
    <t>BHA21N03002</t>
  </si>
  <si>
    <t>BHA21N03003</t>
  </si>
  <si>
    <t>BHA21N03004</t>
  </si>
  <si>
    <t>BHA21N03005</t>
  </si>
  <si>
    <t>WC muži-imobilní - zaměstnanci + sprcha</t>
  </si>
  <si>
    <t>BHA21N03006</t>
  </si>
  <si>
    <t>BHA21N03007</t>
  </si>
  <si>
    <t>BHA21N03008</t>
  </si>
  <si>
    <t>laboratoř BRS I</t>
  </si>
  <si>
    <t>BHA21N03009</t>
  </si>
  <si>
    <t>čekárna</t>
  </si>
  <si>
    <t>BHA23N02003</t>
  </si>
  <si>
    <t>BHA23N02004</t>
  </si>
  <si>
    <t>BHA23N02005</t>
  </si>
  <si>
    <t>režie</t>
  </si>
  <si>
    <t>BHA23N02006</t>
  </si>
  <si>
    <t>BHA23N02007</t>
  </si>
  <si>
    <t>BHA23N02009</t>
  </si>
  <si>
    <t>BHA23N02011</t>
  </si>
  <si>
    <t>BHA23N02012</t>
  </si>
  <si>
    <t>BHA23N02013</t>
  </si>
  <si>
    <t>BHA23N02015</t>
  </si>
  <si>
    <t>BHA23N02016</t>
  </si>
  <si>
    <t>BHA23N03001</t>
  </si>
  <si>
    <t>BHA23N03002</t>
  </si>
  <si>
    <t>BHA23N03003</t>
  </si>
  <si>
    <t>BHA23N03004</t>
  </si>
  <si>
    <t>technici</t>
  </si>
  <si>
    <t>BHA23N03005</t>
  </si>
  <si>
    <t>BHA23N03006</t>
  </si>
  <si>
    <t>BHA23N03007</t>
  </si>
  <si>
    <t>BHA23N03008</t>
  </si>
  <si>
    <t>správce sítě</t>
  </si>
  <si>
    <t>BHA23N03009</t>
  </si>
  <si>
    <t>BHA23N03011</t>
  </si>
  <si>
    <t>BHA23N03012</t>
  </si>
  <si>
    <t>BHA23N03013</t>
  </si>
  <si>
    <t>BHA23N03014</t>
  </si>
  <si>
    <t>BHA23N03016</t>
  </si>
  <si>
    <t>klubovna</t>
  </si>
  <si>
    <t>BHA23N03017</t>
  </si>
  <si>
    <t>taláry</t>
  </si>
  <si>
    <t>BHA23N03018</t>
  </si>
  <si>
    <t>BHA23N03019</t>
  </si>
  <si>
    <t>BHA23N03021</t>
  </si>
  <si>
    <t>šatna hostů</t>
  </si>
  <si>
    <t>BHA23N03022</t>
  </si>
  <si>
    <t>BHA23N03023</t>
  </si>
  <si>
    <t>BHA23N03024</t>
  </si>
  <si>
    <t>BHA23N03025</t>
  </si>
  <si>
    <t>BHA23N03027</t>
  </si>
  <si>
    <t>půdní prostor</t>
  </si>
  <si>
    <t>BHA23N04001</t>
  </si>
  <si>
    <t>BHA23N04002</t>
  </si>
  <si>
    <t>BHA23N04003</t>
  </si>
  <si>
    <t>BHA23N04004</t>
  </si>
  <si>
    <t>střecha-zdroj chladu</t>
  </si>
  <si>
    <t>BHA23N04005</t>
  </si>
  <si>
    <t>BHA23N04006</t>
  </si>
  <si>
    <t>schodiště I.</t>
  </si>
  <si>
    <t>schodiště II.</t>
  </si>
  <si>
    <t>chodba I.</t>
  </si>
  <si>
    <t>chodba II.</t>
  </si>
  <si>
    <t>dílna VT</t>
  </si>
  <si>
    <t>učebna</t>
  </si>
  <si>
    <t>BHA03N01042</t>
  </si>
  <si>
    <t>BHA03N02001</t>
  </si>
  <si>
    <t>BHA03N02002</t>
  </si>
  <si>
    <t>BHA03N02003</t>
  </si>
  <si>
    <t>BHA03N02004</t>
  </si>
  <si>
    <t>BHA03N02005</t>
  </si>
  <si>
    <t>BHA03N02006</t>
  </si>
  <si>
    <t>laboratoř elektro-foretických technik</t>
  </si>
  <si>
    <t>BHA10N03001</t>
  </si>
  <si>
    <t>BHA10N03004</t>
  </si>
  <si>
    <t>BHA10N03028</t>
  </si>
  <si>
    <t>BHA10N03018</t>
  </si>
  <si>
    <t>BHA10N03005</t>
  </si>
  <si>
    <t>BHA10N03020</t>
  </si>
  <si>
    <t>BHA10N03021</t>
  </si>
  <si>
    <t>BHA10N03022</t>
  </si>
  <si>
    <t>BHA10N03023</t>
  </si>
  <si>
    <t>BHA10N03024</t>
  </si>
  <si>
    <t>pracovna knihovníci</t>
  </si>
  <si>
    <t>BHA10N03025</t>
  </si>
  <si>
    <t>redakce</t>
  </si>
  <si>
    <t>BHA10N03026</t>
  </si>
  <si>
    <t>společná počítačová studovna</t>
  </si>
  <si>
    <t>BHA10N03027</t>
  </si>
  <si>
    <t>BHA10N03035</t>
  </si>
  <si>
    <t>BHA10N03036</t>
  </si>
  <si>
    <t>BHA10N01025</t>
  </si>
  <si>
    <t>BHA10N01026</t>
  </si>
  <si>
    <t>BHA10N01027</t>
  </si>
  <si>
    <t>BHA10N01028</t>
  </si>
  <si>
    <t>BHA02N06037</t>
  </si>
  <si>
    <t>BHA02N06045</t>
  </si>
  <si>
    <t>BHA10N01014</t>
  </si>
  <si>
    <t>BHA10N01017</t>
  </si>
  <si>
    <t>BHA10N01016</t>
  </si>
  <si>
    <t>BHA10N01015</t>
  </si>
  <si>
    <t>BHA10N01018</t>
  </si>
  <si>
    <t>BHA10N01019</t>
  </si>
  <si>
    <t>BHA10N01020</t>
  </si>
  <si>
    <t>BHA10N01021</t>
  </si>
  <si>
    <t>BHA10N01012</t>
  </si>
  <si>
    <t>BHA10N01036</t>
  </si>
  <si>
    <t>BHA10N01030</t>
  </si>
  <si>
    <t>BHA10N02001</t>
  </si>
  <si>
    <t>BHA10N02002</t>
  </si>
  <si>
    <t>BHA10N02003</t>
  </si>
  <si>
    <t>BHA10N02004</t>
  </si>
  <si>
    <t>BHA10N02007</t>
  </si>
  <si>
    <t>BHA10N02008</t>
  </si>
  <si>
    <t>BHA17N03012</t>
  </si>
  <si>
    <t>BHA17N03011</t>
  </si>
  <si>
    <t>BHA17N03010</t>
  </si>
  <si>
    <t>BHA17N03009</t>
  </si>
  <si>
    <t>BHA17N03024</t>
  </si>
  <si>
    <t>BHA17N03025</t>
  </si>
  <si>
    <t>BHA17N03026</t>
  </si>
  <si>
    <t>BHA41N03001</t>
  </si>
  <si>
    <t>BHA41N03002</t>
  </si>
  <si>
    <t>BHA41N03025</t>
  </si>
  <si>
    <t>BHA41N03024</t>
  </si>
  <si>
    <t>BHA41N03027</t>
  </si>
  <si>
    <t>BHA41N03028</t>
  </si>
  <si>
    <t>experiment. místnost. (králík)</t>
  </si>
  <si>
    <t>BHA41N03029</t>
  </si>
  <si>
    <t>experiment. místnost (morče)</t>
  </si>
  <si>
    <t>BHA41N03030</t>
  </si>
  <si>
    <t>experiment. místnost (myš)</t>
  </si>
  <si>
    <t>BHA41N03031</t>
  </si>
  <si>
    <t>BHA41N03032</t>
  </si>
  <si>
    <t>BHA41N03033</t>
  </si>
  <si>
    <t>BHA41N03034</t>
  </si>
  <si>
    <t>BHA06P01011</t>
  </si>
  <si>
    <t>BHA06P01012</t>
  </si>
  <si>
    <t>fermentor</t>
  </si>
  <si>
    <t>BHA06P01013</t>
  </si>
  <si>
    <t>BHA06P01019</t>
  </si>
  <si>
    <t>rampa - vstup</t>
  </si>
  <si>
    <t>chodba</t>
  </si>
  <si>
    <t>myčka</t>
  </si>
  <si>
    <t>sklad organických rozpouštědel</t>
  </si>
  <si>
    <t>předsíň</t>
  </si>
  <si>
    <t>izotopová laboratoř</t>
  </si>
  <si>
    <t>mrazáky, sklad dusíku</t>
  </si>
  <si>
    <t>manipulace s rostlinami</t>
  </si>
  <si>
    <t>fytotron</t>
  </si>
  <si>
    <t>pracovna</t>
  </si>
  <si>
    <t>autokláv</t>
  </si>
  <si>
    <t>sklad špinavého prádla</t>
  </si>
  <si>
    <t>centrifugy</t>
  </si>
  <si>
    <t>sklad materiálu</t>
  </si>
  <si>
    <t>sklad substrátu</t>
  </si>
  <si>
    <t>sprcha - ženy</t>
  </si>
  <si>
    <t>WC ženy - umývárna</t>
  </si>
  <si>
    <t>WC ženy</t>
  </si>
  <si>
    <t>úklidová místnost</t>
  </si>
  <si>
    <t>WC muži - umývárna</t>
  </si>
  <si>
    <t>sprcha - muži</t>
  </si>
  <si>
    <t>WC muži</t>
  </si>
  <si>
    <t>schodiště - vstup</t>
  </si>
  <si>
    <t>místnost pro el. rozvaděč</t>
  </si>
  <si>
    <t>BHA06N02010</t>
  </si>
  <si>
    <t>pracovna PDW</t>
  </si>
  <si>
    <t>BHA06N02011</t>
  </si>
  <si>
    <t>BHA06N02012</t>
  </si>
  <si>
    <t>laboratoř proteomická</t>
  </si>
  <si>
    <t>BHA06N02013</t>
  </si>
  <si>
    <t>BHA06N02014</t>
  </si>
  <si>
    <t>laboratoř technika</t>
  </si>
  <si>
    <t>BHA06N02015</t>
  </si>
  <si>
    <t>BHA06N02016</t>
  </si>
  <si>
    <t>pracovna dipl./DS</t>
  </si>
  <si>
    <t>BHA06N02017</t>
  </si>
  <si>
    <t>BHA06N02018</t>
  </si>
  <si>
    <t>BHA06N02019</t>
  </si>
  <si>
    <t>BHA06N02039</t>
  </si>
  <si>
    <t>BHA06N02038</t>
  </si>
  <si>
    <t>BHA06N02020</t>
  </si>
  <si>
    <t>BHA06N02021</t>
  </si>
  <si>
    <t>BHA06N02022</t>
  </si>
  <si>
    <t>BHA06N02023</t>
  </si>
  <si>
    <t>BHA06N02024</t>
  </si>
  <si>
    <t>BHA06N02025</t>
  </si>
  <si>
    <t>BHA06N02026</t>
  </si>
  <si>
    <t>BHA06N02027</t>
  </si>
  <si>
    <t>laboratoř přístrojová</t>
  </si>
  <si>
    <t>BHA06N02028</t>
  </si>
  <si>
    <t>BHA03P01039</t>
  </si>
  <si>
    <t>BHA03P01040</t>
  </si>
  <si>
    <t>BHA03P01041</t>
  </si>
  <si>
    <t>Polohový</t>
  </si>
  <si>
    <t>kód</t>
  </si>
  <si>
    <t>WC pro imobilní</t>
  </si>
  <si>
    <t>výuková laboratoř</t>
  </si>
  <si>
    <t>příprava vzorků</t>
  </si>
  <si>
    <t>proteomická laboratoř I.</t>
  </si>
  <si>
    <t>generátor dusíku</t>
  </si>
  <si>
    <t>proteomická laboratoř II.</t>
  </si>
  <si>
    <t>BHA03N01001</t>
  </si>
  <si>
    <t>BHA09P01001</t>
  </si>
  <si>
    <t>BHA09P01002</t>
  </si>
  <si>
    <t>WC ženy-studentky + sprcha</t>
  </si>
  <si>
    <t>BHA11N01008</t>
  </si>
  <si>
    <t>šatna ženy - studentky</t>
  </si>
  <si>
    <t>BHA11N01018</t>
  </si>
  <si>
    <t>šatna muži - studenti</t>
  </si>
  <si>
    <t>BHA11N01010</t>
  </si>
  <si>
    <t>BHA05P01001</t>
  </si>
  <si>
    <t>BHA17N01023</t>
  </si>
  <si>
    <t>BHA17N01022</t>
  </si>
  <si>
    <t>BHA17N01021</t>
  </si>
  <si>
    <t>BHA17N01020</t>
  </si>
  <si>
    <t>BHA17N01019</t>
  </si>
  <si>
    <t>BHA17N01018</t>
  </si>
  <si>
    <t>BHA17N01017</t>
  </si>
  <si>
    <t>BHA17N01016</t>
  </si>
  <si>
    <t>BHA17N01028</t>
  </si>
  <si>
    <t>BHA17N01015</t>
  </si>
  <si>
    <t>labotaroř</t>
  </si>
  <si>
    <t>BHA17N01014</t>
  </si>
  <si>
    <t>BHA17N01013</t>
  </si>
  <si>
    <t>BHA17N01012</t>
  </si>
  <si>
    <t>BHA02N05011</t>
  </si>
  <si>
    <t>BHA02N05012</t>
  </si>
  <si>
    <t>BHA02N05013</t>
  </si>
  <si>
    <t>BHA02N05014</t>
  </si>
  <si>
    <t>BHA02N05015</t>
  </si>
  <si>
    <t>BHA02N05016</t>
  </si>
  <si>
    <t>BHA02N05017</t>
  </si>
  <si>
    <t>BHA02N05019</t>
  </si>
  <si>
    <t>BHA02N05021</t>
  </si>
  <si>
    <t>BHA02N05022</t>
  </si>
  <si>
    <t>BHA02N05023</t>
  </si>
  <si>
    <t>BHA02N05024</t>
  </si>
  <si>
    <t>BHA02N05025</t>
  </si>
  <si>
    <t>BHA02N05026</t>
  </si>
  <si>
    <t>BHA02N05027</t>
  </si>
  <si>
    <t>BHA01P01023</t>
  </si>
  <si>
    <t>BHA01P02047</t>
  </si>
  <si>
    <t>BHA01P02048</t>
  </si>
  <si>
    <t>BHA01N01069</t>
  </si>
  <si>
    <t>BHA01N02001</t>
  </si>
  <si>
    <t>BHA01N02001a</t>
  </si>
  <si>
    <t>BHA01N02001B</t>
  </si>
  <si>
    <t>BHA01N02001c</t>
  </si>
  <si>
    <t>pracovna DSP</t>
  </si>
  <si>
    <t>předsíň operačního sálu</t>
  </si>
  <si>
    <t>op. sál - malá lab. zvířata</t>
  </si>
  <si>
    <t>BHA03P01055</t>
  </si>
  <si>
    <t>sklad odp. substr. a rostlin</t>
  </si>
  <si>
    <t>BHA03P01067</t>
  </si>
  <si>
    <t>dieselagregát</t>
  </si>
  <si>
    <t>BHA21P01001</t>
  </si>
  <si>
    <t>BHA21P01002</t>
  </si>
  <si>
    <t>BHA21P01003</t>
  </si>
  <si>
    <t>BHA21P01004</t>
  </si>
  <si>
    <t>BHA21P01005</t>
  </si>
  <si>
    <t>BHA21P01006</t>
  </si>
  <si>
    <t>BHA21P01007</t>
  </si>
  <si>
    <t>předsíň WC ženy</t>
  </si>
  <si>
    <t>BHA10N01038</t>
  </si>
  <si>
    <t>BHA10N01013</t>
  </si>
  <si>
    <t>BHA02N02034</t>
  </si>
  <si>
    <t>BHA02N03001</t>
  </si>
  <si>
    <t>BHA02N03002</t>
  </si>
  <si>
    <t>BHA02N03003</t>
  </si>
  <si>
    <t>BHA02N03004</t>
  </si>
  <si>
    <t>BHA02N03005</t>
  </si>
  <si>
    <t>BHA02N03006</t>
  </si>
  <si>
    <t>BHA02N03007</t>
  </si>
  <si>
    <t>BHA02N03008</t>
  </si>
  <si>
    <t>BHA02N03009</t>
  </si>
  <si>
    <t>BHA02N03010</t>
  </si>
  <si>
    <t>BHA02N03012</t>
  </si>
  <si>
    <t>BHA19N03002</t>
  </si>
  <si>
    <t>BHA19N03004</t>
  </si>
  <si>
    <t>BHA19N03006</t>
  </si>
  <si>
    <t>BHA19N03007</t>
  </si>
  <si>
    <t>knihovna + dokumentace</t>
  </si>
  <si>
    <t>BHA19N03008</t>
  </si>
  <si>
    <t>BHA19N03009</t>
  </si>
  <si>
    <t>BHA19N03010</t>
  </si>
  <si>
    <t>denní místnost laborantek</t>
  </si>
  <si>
    <t>BHA19N03011</t>
  </si>
  <si>
    <t>pracovna příruční sklad</t>
  </si>
  <si>
    <t>BHA19N03012</t>
  </si>
  <si>
    <t>sterilizace materiálů</t>
  </si>
  <si>
    <t>BHA19N03016</t>
  </si>
  <si>
    <t>BHA19N03017</t>
  </si>
  <si>
    <t>laboratoř izolace DNA</t>
  </si>
  <si>
    <t>BHA19N03019</t>
  </si>
  <si>
    <t>laboratoř biochemie</t>
  </si>
  <si>
    <t>BHA19N03020</t>
  </si>
  <si>
    <t>laboratoř RNA</t>
  </si>
  <si>
    <t>BHA19N03040</t>
  </si>
  <si>
    <t>BHA19N03039</t>
  </si>
  <si>
    <t>BHA19N03021</t>
  </si>
  <si>
    <t>laboratoř sekvence</t>
  </si>
  <si>
    <t>BHA19N03022</t>
  </si>
  <si>
    <t>BHA04N01034</t>
  </si>
  <si>
    <t>BHA04N01035</t>
  </si>
  <si>
    <t>BHA04N02001</t>
  </si>
  <si>
    <t>BHA04N02002</t>
  </si>
  <si>
    <t>BHA04N02003</t>
  </si>
  <si>
    <t>BHA04N02004</t>
  </si>
  <si>
    <t>WC imobilní</t>
  </si>
  <si>
    <t>BHA04N02005</t>
  </si>
  <si>
    <t>BHA04N02006</t>
  </si>
  <si>
    <t>BHA04N02007</t>
  </si>
  <si>
    <t>BHA04N02008</t>
  </si>
  <si>
    <t>BHA04N02009</t>
  </si>
  <si>
    <t>BHA04N02011</t>
  </si>
  <si>
    <t>BHA04N02013</t>
  </si>
  <si>
    <t>BHA04N02014</t>
  </si>
  <si>
    <t>BHA04N02015</t>
  </si>
  <si>
    <t>BHA04N02016</t>
  </si>
  <si>
    <t>BHA04N02017</t>
  </si>
  <si>
    <t>mrazící boxy</t>
  </si>
  <si>
    <t>BHA04N02018</t>
  </si>
  <si>
    <t>přípravna buněčného materiálu</t>
  </si>
  <si>
    <t>BHA04N02019</t>
  </si>
  <si>
    <t>barvení buněk fish</t>
  </si>
  <si>
    <t>BHA04N02021</t>
  </si>
  <si>
    <t>BHA04N02022</t>
  </si>
  <si>
    <t>BHA04N02023</t>
  </si>
  <si>
    <t>mikroskopie</t>
  </si>
  <si>
    <t>BHA04N02024</t>
  </si>
  <si>
    <t>gely</t>
  </si>
  <si>
    <t>BHA04N02025</t>
  </si>
  <si>
    <t>experiment. místnost</t>
  </si>
  <si>
    <t>BHA41N02042</t>
  </si>
  <si>
    <t>BHA41N02043</t>
  </si>
  <si>
    <t>BHA41N02044</t>
  </si>
  <si>
    <t>BHA41N02045</t>
  </si>
  <si>
    <t>BHA41N02046</t>
  </si>
  <si>
    <t>BHA41N02047</t>
  </si>
  <si>
    <t>BHA41N02026</t>
  </si>
  <si>
    <t>cvičebna</t>
  </si>
  <si>
    <t>BHA41N02027</t>
  </si>
  <si>
    <t>BHA41N02005</t>
  </si>
  <si>
    <t>suchá sprcha</t>
  </si>
  <si>
    <t>BHA41N02006</t>
  </si>
  <si>
    <t>čistá šatna</t>
  </si>
  <si>
    <t>BHA41N02048</t>
  </si>
  <si>
    <t>chodba za bariérou</t>
  </si>
  <si>
    <t>BHA41N02028</t>
  </si>
  <si>
    <t>BHA41N02029</t>
  </si>
  <si>
    <t>BHA41N02030</t>
  </si>
  <si>
    <t>BHA41N02031</t>
  </si>
  <si>
    <t>BHA41N02032</t>
  </si>
  <si>
    <t>BHA41N02033</t>
  </si>
  <si>
    <t>BHA41N02034</t>
  </si>
  <si>
    <t>BHA41N02035</t>
  </si>
  <si>
    <t>BHA41N02036</t>
  </si>
  <si>
    <t>BHA41N02037</t>
  </si>
  <si>
    <t>UV komora</t>
  </si>
  <si>
    <t>BHA41N02049</t>
  </si>
  <si>
    <t>pomocný sklad</t>
  </si>
  <si>
    <t>BHA41N02038</t>
  </si>
  <si>
    <t>BHA41N02058</t>
  </si>
  <si>
    <t>BHA41N02025</t>
  </si>
  <si>
    <t>BHA41N02011</t>
  </si>
  <si>
    <t>210a</t>
  </si>
  <si>
    <t>BHA41N02040</t>
  </si>
  <si>
    <t>experoment místnost</t>
  </si>
  <si>
    <t>BHA22P01008</t>
  </si>
  <si>
    <t>ÚT pro A21</t>
  </si>
  <si>
    <t>BHA22P01009</t>
  </si>
  <si>
    <t>NN pro A21 - požární</t>
  </si>
  <si>
    <t>BHA22N01001</t>
  </si>
  <si>
    <t>BHA22N01002</t>
  </si>
  <si>
    <t>BHA22N01003</t>
  </si>
  <si>
    <t>BHA22N01004</t>
  </si>
  <si>
    <t>BHA22N01005</t>
  </si>
  <si>
    <t>WC muži-imobilní-studenti + sprcha</t>
  </si>
  <si>
    <t>BHA22N01006</t>
  </si>
  <si>
    <t>šatna studenti - muži</t>
  </si>
  <si>
    <t>BHA22N01007</t>
  </si>
  <si>
    <t>BHA22N01008</t>
  </si>
  <si>
    <t>BHA22N01010</t>
  </si>
  <si>
    <t>BHA22N01011</t>
  </si>
  <si>
    <t>BHA22N01012</t>
  </si>
  <si>
    <t>BHA22N01013</t>
  </si>
  <si>
    <t>šatna studenti - ženy</t>
  </si>
  <si>
    <t>BHA22N01014</t>
  </si>
  <si>
    <t>BHA22N01015</t>
  </si>
  <si>
    <t>WC ženy - imobilní - studentky + sprcha</t>
  </si>
  <si>
    <t>BHA22N01016</t>
  </si>
  <si>
    <t>WC ženy studentky</t>
  </si>
  <si>
    <t>BHA22N01017</t>
  </si>
  <si>
    <t>pisoáry - studenti</t>
  </si>
  <si>
    <t>BHA22N01018</t>
  </si>
  <si>
    <t>BHA22N02001</t>
  </si>
  <si>
    <t>BHA22N02002</t>
  </si>
  <si>
    <t>BHA22N02003</t>
  </si>
  <si>
    <t>BHA22N02004</t>
  </si>
  <si>
    <t>BHA22N02005</t>
  </si>
  <si>
    <t>BHA22N02006</t>
  </si>
  <si>
    <t>BHA22N02007</t>
  </si>
  <si>
    <t>BHA22N02008</t>
  </si>
  <si>
    <t>BHA22N02009</t>
  </si>
  <si>
    <t>praktikum analytické chemie</t>
  </si>
  <si>
    <t>BHA22N02010</t>
  </si>
  <si>
    <t>BHA22N02011</t>
  </si>
  <si>
    <t>praktikum mikrobiologie</t>
  </si>
  <si>
    <t>BHA22N02012</t>
  </si>
  <si>
    <t>varna půd</t>
  </si>
  <si>
    <t>BHA22N02013</t>
  </si>
  <si>
    <t>BHA22N02014</t>
  </si>
  <si>
    <t>laboratoř genotoxicidy</t>
  </si>
  <si>
    <t>BHA22N02015</t>
  </si>
  <si>
    <t>BHA22N02016</t>
  </si>
  <si>
    <t>hyg. smyčka se sprchou</t>
  </si>
  <si>
    <t>BHA22N02017</t>
  </si>
  <si>
    <t>laboratoř epidemiologie I</t>
  </si>
  <si>
    <t>BHA22N02018</t>
  </si>
  <si>
    <t>sterilizace ethylenoxidem</t>
  </si>
  <si>
    <t>BHA22N02019</t>
  </si>
  <si>
    <t>výdej</t>
  </si>
  <si>
    <t>BHA22N02022</t>
  </si>
  <si>
    <t>laboratoř epidemiologie II</t>
  </si>
  <si>
    <t>BHA20N01023</t>
  </si>
  <si>
    <t>BHA20N01024</t>
  </si>
  <si>
    <t>BHA20N01025</t>
  </si>
  <si>
    <t>WC muži pisoáry - studenti</t>
  </si>
  <si>
    <t>BHA20N02001</t>
  </si>
  <si>
    <t>BHA20N02002</t>
  </si>
  <si>
    <t>BHA20N02003</t>
  </si>
  <si>
    <t>BHA20N02004</t>
  </si>
  <si>
    <t>předsíň WC ženy zaměstnanci</t>
  </si>
  <si>
    <t>BHA20N02005</t>
  </si>
  <si>
    <t>WC ženy-zaměst. imobil. + sprcha</t>
  </si>
  <si>
    <t>BHA20N02006</t>
  </si>
  <si>
    <t>BHA20N02007</t>
  </si>
  <si>
    <t>šatna laborantky</t>
  </si>
  <si>
    <t>BHA20N02008</t>
  </si>
  <si>
    <t>BHA20N02009</t>
  </si>
  <si>
    <t>BHA20N02010</t>
  </si>
  <si>
    <t>BHA20N02011</t>
  </si>
  <si>
    <t>BHA20N02012</t>
  </si>
  <si>
    <t>BHA20N02013</t>
  </si>
  <si>
    <t>BHA20N02014</t>
  </si>
  <si>
    <t>BHA20N02015</t>
  </si>
  <si>
    <t>BHA20N02016</t>
  </si>
  <si>
    <t>BHA20N02017</t>
  </si>
  <si>
    <t>BHA20N02018</t>
  </si>
  <si>
    <t>BHA20N02019</t>
  </si>
  <si>
    <t>BHA20N02021</t>
  </si>
  <si>
    <t>BHA20N02022</t>
  </si>
  <si>
    <t>laboratoř operační</t>
  </si>
  <si>
    <t>BHA20N02024</t>
  </si>
  <si>
    <t>pracovna technik</t>
  </si>
  <si>
    <t>BHA20N02025</t>
  </si>
  <si>
    <t>BHA20N02026</t>
  </si>
  <si>
    <t>BHA20N02027</t>
  </si>
  <si>
    <t>BHA20N02028</t>
  </si>
  <si>
    <t>přípravna praktických cvičení</t>
  </si>
  <si>
    <t>BHA20N02029</t>
  </si>
  <si>
    <t>BHA20N02031</t>
  </si>
  <si>
    <t>BHA20N02032</t>
  </si>
  <si>
    <t>BHA20N02033</t>
  </si>
  <si>
    <t>BHA20N02034</t>
  </si>
  <si>
    <t>WC muži-zaměst. imobilní + sprcha</t>
  </si>
  <si>
    <t>BHA20N02035</t>
  </si>
  <si>
    <t>BHA20N02036</t>
  </si>
  <si>
    <t>WC muži pisoáry - zaměstnanci</t>
  </si>
  <si>
    <t>BHA20N02037</t>
  </si>
  <si>
    <t>BHA20N02038</t>
  </si>
  <si>
    <t>BHA20N02039</t>
  </si>
  <si>
    <t>BHA20N02040</t>
  </si>
  <si>
    <t>BHA20N03001</t>
  </si>
  <si>
    <t>BHA20N03002</t>
  </si>
  <si>
    <t>BHA20N03003</t>
  </si>
  <si>
    <t>BHA20N03004</t>
  </si>
  <si>
    <t>BHA20N03005</t>
  </si>
  <si>
    <t>WC muži-studenti imobilní + sprcha</t>
  </si>
  <si>
    <t>BHA20N03006</t>
  </si>
  <si>
    <t>BHA20N03007</t>
  </si>
  <si>
    <t>BHA20N03008</t>
  </si>
  <si>
    <t>BHA20N03009</t>
  </si>
  <si>
    <t>BHA20N03010</t>
  </si>
  <si>
    <t>BHA20N03011</t>
  </si>
  <si>
    <t>BHA20N03012</t>
  </si>
  <si>
    <t>pracovna asistent</t>
  </si>
  <si>
    <t>BHA20N03013</t>
  </si>
  <si>
    <t>pracovna docent</t>
  </si>
  <si>
    <t>BHA20N03014</t>
  </si>
  <si>
    <t>BHA20N03015</t>
  </si>
  <si>
    <t>BHA20N03016</t>
  </si>
  <si>
    <t>pracovna odborný asistent</t>
  </si>
  <si>
    <t>BHA20N03017</t>
  </si>
  <si>
    <t>BHA20N03018</t>
  </si>
  <si>
    <t>BHA20N03019</t>
  </si>
  <si>
    <t>BHA20N03021</t>
  </si>
  <si>
    <t>BHA20N03022</t>
  </si>
  <si>
    <t>BHA20N03023a</t>
  </si>
  <si>
    <t>pracovna odborní asistenti</t>
  </si>
  <si>
    <t>BHA20N03023b</t>
  </si>
  <si>
    <t>323b</t>
  </si>
  <si>
    <t>BHA20N03024</t>
  </si>
  <si>
    <t>BHA20N03025</t>
  </si>
  <si>
    <t>BHA20N03026</t>
  </si>
  <si>
    <t>BHA20N03027</t>
  </si>
  <si>
    <t>BHA20N03028</t>
  </si>
  <si>
    <t>BHA20N03029</t>
  </si>
  <si>
    <t>WC ženy-studentky imobilní+sprcha</t>
  </si>
  <si>
    <t>BHA20N03031</t>
  </si>
  <si>
    <t>BHA20N03032</t>
  </si>
  <si>
    <t>BHA20N03033</t>
  </si>
  <si>
    <t>BHA20N03034</t>
  </si>
  <si>
    <t>BHA20N03035</t>
  </si>
  <si>
    <t>BHA20N03036</t>
  </si>
  <si>
    <t>BHA20N03037</t>
  </si>
  <si>
    <t>BHA20N03038</t>
  </si>
  <si>
    <t>BHA20N03039</t>
  </si>
  <si>
    <t>BHA20N03040</t>
  </si>
  <si>
    <t>rozvodna NN 1</t>
  </si>
  <si>
    <t>WC ženy zaměstnanci</t>
  </si>
  <si>
    <t>BHA22N03033</t>
  </si>
  <si>
    <t>BHA22N03034</t>
  </si>
  <si>
    <t>laboratoř floWCytometr</t>
  </si>
  <si>
    <t>WC muži zaměstnanci předsíňka</t>
  </si>
  <si>
    <t xml:space="preserve">WC muži imobilní zaměstnanci </t>
  </si>
  <si>
    <t>WC muži imobilní zaměstnanci sprcha</t>
  </si>
  <si>
    <t>WC ženy zaměstnanci předsíňka</t>
  </si>
  <si>
    <t>WC ženy zaměstnanci + úklid</t>
  </si>
  <si>
    <t>výtah I. - 1000kg</t>
  </si>
  <si>
    <t>BHA12N01004</t>
  </si>
  <si>
    <t>hala I.</t>
  </si>
  <si>
    <t>BHA12N01005</t>
  </si>
  <si>
    <t>BHA12N01006</t>
  </si>
  <si>
    <t>BHA12N01007</t>
  </si>
  <si>
    <t>BHA12N01008</t>
  </si>
  <si>
    <t>WC ženy (kabiny) studentky</t>
  </si>
  <si>
    <t>BHA12N01009</t>
  </si>
  <si>
    <t>BHA12N01010</t>
  </si>
  <si>
    <t>BHA12N01011</t>
  </si>
  <si>
    <t>BHA12N01012</t>
  </si>
  <si>
    <t>sklad učebních pomůcek</t>
  </si>
  <si>
    <t>BHA12N01013</t>
  </si>
  <si>
    <t>server AV techniky</t>
  </si>
  <si>
    <t>BHA12N01014</t>
  </si>
  <si>
    <t>BHA12N01015</t>
  </si>
  <si>
    <t>BHA12N01016</t>
  </si>
  <si>
    <t>pultová šatna</t>
  </si>
  <si>
    <t>BHA12N01017</t>
  </si>
  <si>
    <t>BHA12N01018</t>
  </si>
  <si>
    <t>BHA12N01019</t>
  </si>
  <si>
    <t>WC muži - kabiny - studenti</t>
  </si>
  <si>
    <t>BHA12N01020</t>
  </si>
  <si>
    <t>BHA12N01022</t>
  </si>
  <si>
    <t>vstupní chodba II.</t>
  </si>
  <si>
    <t>BHA12N01023</t>
  </si>
  <si>
    <t>BHA12N01024</t>
  </si>
  <si>
    <t>výtah II. - 1000kg</t>
  </si>
  <si>
    <t>BHA12N01025</t>
  </si>
  <si>
    <t>hala II.</t>
  </si>
  <si>
    <t>BHA12N01026</t>
  </si>
  <si>
    <t xml:space="preserve">chodba </t>
  </si>
  <si>
    <t>BHA12N01027</t>
  </si>
  <si>
    <t>pultová šatna II.</t>
  </si>
  <si>
    <t>BHA12N01028</t>
  </si>
  <si>
    <t>BHA12N01029</t>
  </si>
  <si>
    <t>BHA12N01031</t>
  </si>
  <si>
    <t>WC muži (kabiny) + imobilní</t>
  </si>
  <si>
    <t>BHA12N01032</t>
  </si>
  <si>
    <t>BHA12N01033</t>
  </si>
  <si>
    <t>BHA12N01034</t>
  </si>
  <si>
    <t>WC ženy imobilní</t>
  </si>
  <si>
    <t>BHA12N01035</t>
  </si>
  <si>
    <t>BHA12N01036</t>
  </si>
  <si>
    <t>WC ženy (kabiny)</t>
  </si>
  <si>
    <t>BHA12N01037</t>
  </si>
  <si>
    <t>BHA12N01038</t>
  </si>
  <si>
    <t>předsíň WC - zaměstnanci</t>
  </si>
  <si>
    <t>BHA12N01039</t>
  </si>
  <si>
    <t>BHA12N01040</t>
  </si>
  <si>
    <t>legenda ploch místností - AVVA (zelená) - pavilon A15  1.np</t>
  </si>
  <si>
    <t>legenda ploch místností - AVVA (zelená) - pavilon A15  2.np</t>
  </si>
  <si>
    <t>legenda ploch místností - AVVA (zelená) - pavilon A15  3.np</t>
  </si>
  <si>
    <t>legenda ploch místností - AVVA (zelená) - pavilon A17  1.pp</t>
  </si>
  <si>
    <t>legenda ploch místností - AVVA (zelená) - pavilon A17  1.np</t>
  </si>
  <si>
    <t>legenda ploch místností - AVVA (zelená) - pavilon A17  2.np</t>
  </si>
  <si>
    <t>legenda ploch místností - AVVA (zelená) - pavilon A17  3.np</t>
  </si>
  <si>
    <t>legenda ploch místností - AVVA (zelená) - pavilon A17  4.np</t>
  </si>
  <si>
    <t>legenda ploch místností - AVVA (zelená) - pavilon A19  1.pp</t>
  </si>
  <si>
    <t>legenda ploch místností - AVVA (zelená) - pavilon A19  1.np</t>
  </si>
  <si>
    <t>legenda ploch místností - AVVA (zelená) - pavilon A19  2.np</t>
  </si>
  <si>
    <t>legenda ploch místností - AVVA (zelená) - pavilon A19  3.np</t>
  </si>
  <si>
    <t>legenda ploch místností - AVVA (zelená) - pavilon A20  1.pp</t>
  </si>
  <si>
    <t>legenda ploch místností - AVVA (zelená) - pavilon A20  1.np</t>
  </si>
  <si>
    <t>legenda ploch místností - AVVA (zelená) - pavilon A20  2.np</t>
  </si>
  <si>
    <t>legenda ploch místností - AVVA (zelená) - pavilon A20  3.np</t>
  </si>
  <si>
    <t>výroba DNA s bakter</t>
  </si>
  <si>
    <t>BHA04N02027</t>
  </si>
  <si>
    <t>výrona DNA SOND</t>
  </si>
  <si>
    <t>BHA04N02028</t>
  </si>
  <si>
    <t>Mol. biologie</t>
  </si>
  <si>
    <t>BHA04N02029</t>
  </si>
  <si>
    <t>laboratoř ZIZ</t>
  </si>
  <si>
    <t>BHA04N02031</t>
  </si>
  <si>
    <t>BHA04N02032</t>
  </si>
  <si>
    <t>BHA04N02033</t>
  </si>
  <si>
    <t>BHA04N02034</t>
  </si>
  <si>
    <t>laboratorní pomůcky</t>
  </si>
  <si>
    <t>BHA04N02035</t>
  </si>
  <si>
    <t>BHA04N02036</t>
  </si>
  <si>
    <t>BHA05N03023</t>
  </si>
  <si>
    <t>BHA05N03024</t>
  </si>
  <si>
    <t>BHA05N03025</t>
  </si>
  <si>
    <t>BHA05N03026</t>
  </si>
  <si>
    <t>BHA05N03027</t>
  </si>
  <si>
    <t>mikrobiologická laboratoř</t>
  </si>
  <si>
    <t>BHA05N03028</t>
  </si>
  <si>
    <t>přípravna mikrobiologie</t>
  </si>
  <si>
    <t>BHA05N03029</t>
  </si>
  <si>
    <t>umývárna + autoklávovna</t>
  </si>
  <si>
    <t>BHA05N03031</t>
  </si>
  <si>
    <t>BHA05N03032</t>
  </si>
  <si>
    <t>BHA05N03033</t>
  </si>
  <si>
    <t>laboratoř krystalografie biopolymerů</t>
  </si>
  <si>
    <t>BHA05N03034</t>
  </si>
  <si>
    <t>BHA05N03035</t>
  </si>
  <si>
    <t>BHA05N03036</t>
  </si>
  <si>
    <t>BHA05N03037</t>
  </si>
  <si>
    <t>BHA05N03038</t>
  </si>
  <si>
    <t>BHA05N03039</t>
  </si>
  <si>
    <t>BHA05N03041</t>
  </si>
  <si>
    <t>WC ženy  - předsíň</t>
  </si>
  <si>
    <t>BHA05N03042</t>
  </si>
  <si>
    <t>BHA05N03043</t>
  </si>
  <si>
    <t>BHA05N03044</t>
  </si>
  <si>
    <t>BHA05N03045</t>
  </si>
  <si>
    <t>sprcha  - ženy</t>
  </si>
  <si>
    <t>manipulace s lidským ES</t>
  </si>
  <si>
    <t>BHA04N02037</t>
  </si>
  <si>
    <t>BHA04N02038</t>
  </si>
  <si>
    <t>BHA04N02039</t>
  </si>
  <si>
    <t>laboratoř molekul biologie</t>
  </si>
  <si>
    <t>BHA04N02041</t>
  </si>
  <si>
    <t>BHA04N02042</t>
  </si>
  <si>
    <t>BHA04N02043</t>
  </si>
  <si>
    <t>BHA04N02044</t>
  </si>
  <si>
    <t>BHA04N02045</t>
  </si>
  <si>
    <t>BHA04N02046</t>
  </si>
  <si>
    <t>BHA04N02047</t>
  </si>
  <si>
    <t>BHA34N02025</t>
  </si>
  <si>
    <t>BHA34N02026</t>
  </si>
  <si>
    <t>BHA34N02027</t>
  </si>
  <si>
    <t>BHA34N02028</t>
  </si>
  <si>
    <t>BHA34N02029</t>
  </si>
  <si>
    <t>BHA34N02030</t>
  </si>
  <si>
    <t>BHA34N02031</t>
  </si>
  <si>
    <t>BHA34N03001a</t>
  </si>
  <si>
    <t>301A</t>
  </si>
  <si>
    <t>BHA34N03002</t>
  </si>
  <si>
    <t>BHA34N03003</t>
  </si>
  <si>
    <t>BHA34N03004</t>
  </si>
  <si>
    <t>BHA34N03005</t>
  </si>
  <si>
    <t>BHA34N03006</t>
  </si>
  <si>
    <t>BHA34N03007</t>
  </si>
  <si>
    <t>BHA34N03008</t>
  </si>
  <si>
    <t>BHA34N03009</t>
  </si>
  <si>
    <t>BHA34N03010</t>
  </si>
  <si>
    <t>BHA34N03011</t>
  </si>
  <si>
    <t>BHA34N03012</t>
  </si>
  <si>
    <t>BHA34N03013</t>
  </si>
  <si>
    <t>BHA34N03014</t>
  </si>
  <si>
    <t>BHA34N03015</t>
  </si>
  <si>
    <t>BHA34N03016</t>
  </si>
  <si>
    <t>BHA34N03017</t>
  </si>
  <si>
    <t>BHA34N03018</t>
  </si>
  <si>
    <t>BHA34N03019</t>
  </si>
  <si>
    <t>BHA34N03020</t>
  </si>
  <si>
    <t>BHA34N03021</t>
  </si>
  <si>
    <t>BHA34N03022</t>
  </si>
  <si>
    <t>BHA34N03023</t>
  </si>
  <si>
    <t>BHA34N03023a</t>
  </si>
  <si>
    <t>323a</t>
  </si>
  <si>
    <t>BHA34N03024</t>
  </si>
  <si>
    <t>BHA34N03024a</t>
  </si>
  <si>
    <t>324a</t>
  </si>
  <si>
    <t>BHA34N03026</t>
  </si>
  <si>
    <t>BHA34N03027</t>
  </si>
  <si>
    <t>BHA34N03028</t>
  </si>
  <si>
    <t>BHA34N03029</t>
  </si>
  <si>
    <t>BHA34N03030</t>
  </si>
  <si>
    <t>BHA34N03031</t>
  </si>
  <si>
    <t>BHA34N03032</t>
  </si>
  <si>
    <t>BHA34N03033</t>
  </si>
  <si>
    <t>BHA34N03034</t>
  </si>
  <si>
    <t>BHA34N03035</t>
  </si>
  <si>
    <t>BHA01N01026</t>
  </si>
  <si>
    <t>BHA01N01027</t>
  </si>
  <si>
    <t>BHA01N01028</t>
  </si>
  <si>
    <t>BHA01N01029</t>
  </si>
  <si>
    <t>BHA01N01030</t>
  </si>
  <si>
    <t>BHA01N01031</t>
  </si>
  <si>
    <t>BHA01N01032</t>
  </si>
  <si>
    <t>BHA01N01033</t>
  </si>
  <si>
    <t>BHA01N01034</t>
  </si>
  <si>
    <t>BHA01N01035</t>
  </si>
  <si>
    <t>BHA01N01036</t>
  </si>
  <si>
    <t>BHA10N03034</t>
  </si>
  <si>
    <t>BHA10N03031</t>
  </si>
  <si>
    <t>BHA10N03032</t>
  </si>
  <si>
    <t>BHA10N03033</t>
  </si>
  <si>
    <t>BHA10N03030</t>
  </si>
  <si>
    <t>BHA10N03006</t>
  </si>
  <si>
    <t>BHA10N03007</t>
  </si>
  <si>
    <t>pracovna ved. odd.fondů</t>
  </si>
  <si>
    <t>BHA10N03008</t>
  </si>
  <si>
    <t>pracovna ved.odd.služeb</t>
  </si>
  <si>
    <t>BHA10N03009</t>
  </si>
  <si>
    <t>předsíň WC ženy-zaměst.</t>
  </si>
  <si>
    <t>BHA10N03010</t>
  </si>
  <si>
    <t>BHA10N03011</t>
  </si>
  <si>
    <t>BHA06N02032</t>
  </si>
  <si>
    <t>BHA06N02033</t>
  </si>
  <si>
    <t>odpočívárna</t>
  </si>
  <si>
    <t>BHA17N02008</t>
  </si>
  <si>
    <t>BHA17N02005</t>
  </si>
  <si>
    <t>předsíň WC ženy stud.+úklid</t>
  </si>
  <si>
    <t>BHA17N02006</t>
  </si>
  <si>
    <t>WC ženy studentky+sprcha</t>
  </si>
  <si>
    <t>BHA17N02004</t>
  </si>
  <si>
    <t>BHA17N02023</t>
  </si>
  <si>
    <t>BHA17N02022</t>
  </si>
  <si>
    <t>BHA17N02018</t>
  </si>
  <si>
    <t>WC muži studenti</t>
  </si>
  <si>
    <t>BHA17N02007</t>
  </si>
  <si>
    <t>WC ženy studentky+úklid</t>
  </si>
  <si>
    <t>BHA17N03001</t>
  </si>
  <si>
    <t>BHA17N03003</t>
  </si>
  <si>
    <t>BHA17N03030</t>
  </si>
  <si>
    <t>BHA17N01011</t>
  </si>
  <si>
    <t>BHA17N01010</t>
  </si>
  <si>
    <t>BHA17N01009</t>
  </si>
  <si>
    <t>BHA17N01008</t>
  </si>
  <si>
    <t>BHA17N01007</t>
  </si>
  <si>
    <t>zásahová místnost</t>
  </si>
  <si>
    <t>BHA17N01004</t>
  </si>
  <si>
    <t>předsíň WC ženy zaměst.</t>
  </si>
  <si>
    <t>BHA17N01006</t>
  </si>
  <si>
    <t>WC ženy zaměst. + sprcha</t>
  </si>
  <si>
    <t>BHA17N01027</t>
  </si>
  <si>
    <t>WC muži zaměst.</t>
  </si>
  <si>
    <t>BHA17N01005</t>
  </si>
  <si>
    <t>WC ženy zaměst. + úklid</t>
  </si>
  <si>
    <t>BHA17N02001</t>
  </si>
  <si>
    <t>BHA17N02002</t>
  </si>
  <si>
    <t>BHA17N02003</t>
  </si>
  <si>
    <t>BHA17N02020</t>
  </si>
  <si>
    <t>BHA17N02017</t>
  </si>
  <si>
    <t>předsíň WC muži-studenti</t>
  </si>
  <si>
    <t>BHA17N02019</t>
  </si>
  <si>
    <t>WC muži studenti + sprcha</t>
  </si>
  <si>
    <t>BHA17N02016</t>
  </si>
  <si>
    <t>BHA17N02015</t>
  </si>
  <si>
    <t>laboratoř studentů</t>
  </si>
  <si>
    <t>BHA17N02014</t>
  </si>
  <si>
    <t>BHA17N02013</t>
  </si>
  <si>
    <t>BHA17N02021</t>
  </si>
  <si>
    <t>BHA17N02012</t>
  </si>
  <si>
    <t>BHA17N02011</t>
  </si>
  <si>
    <t>BHA17N02010</t>
  </si>
  <si>
    <t>učebna poč. zkoušení</t>
  </si>
  <si>
    <t>BHA17N02009</t>
  </si>
  <si>
    <t>laboratoř exprese v bakteriích</t>
  </si>
  <si>
    <t>BHA03N02034</t>
  </si>
  <si>
    <t>komorová lednice</t>
  </si>
  <si>
    <t>BHA03N02035</t>
  </si>
  <si>
    <t>BHA03N02036</t>
  </si>
  <si>
    <t>laboratoř exprese in vitro</t>
  </si>
  <si>
    <t>BHA03N02037</t>
  </si>
  <si>
    <t>BHA03N02038</t>
  </si>
  <si>
    <t>BHA03N02039</t>
  </si>
  <si>
    <t>nebezpečný odpad</t>
  </si>
  <si>
    <t>BHA06N03030</t>
  </si>
  <si>
    <t>BHA06N03031</t>
  </si>
  <si>
    <t>BHA06N03032</t>
  </si>
  <si>
    <t>BHA06N03033</t>
  </si>
  <si>
    <t>BHA06N03034</t>
  </si>
  <si>
    <t>BHA13N01023</t>
  </si>
  <si>
    <t>BHA13N01021</t>
  </si>
  <si>
    <t>WC ženy + sprcha</t>
  </si>
  <si>
    <t>BHA13N01005</t>
  </si>
  <si>
    <t>WC muži (studenti)</t>
  </si>
  <si>
    <t>BHA09P01003</t>
  </si>
  <si>
    <t>BHA09P01004</t>
  </si>
  <si>
    <t>BHA19P01020</t>
  </si>
  <si>
    <t>BHA19P01022</t>
  </si>
  <si>
    <t>1S05A</t>
  </si>
  <si>
    <t>BHA19P01021</t>
  </si>
  <si>
    <t>BHA19P01019</t>
  </si>
  <si>
    <t>šatna studentů muži</t>
  </si>
  <si>
    <t>BHA19P01018</t>
  </si>
  <si>
    <t>sklad materiálu mech.dílna</t>
  </si>
  <si>
    <t>BHA19P01017</t>
  </si>
  <si>
    <t>pracovna mechanika</t>
  </si>
  <si>
    <t>BHA19P01016</t>
  </si>
  <si>
    <t>mechanická dílna</t>
  </si>
  <si>
    <t>BHA19P01015</t>
  </si>
  <si>
    <t>BHA19P01014</t>
  </si>
  <si>
    <t>BHA19P01013</t>
  </si>
  <si>
    <t>BHA19P01012</t>
  </si>
  <si>
    <t>BHA19P01010</t>
  </si>
  <si>
    <t>BHA19P01011</t>
  </si>
  <si>
    <t>1S21A</t>
  </si>
  <si>
    <t>BHA19P01009</t>
  </si>
  <si>
    <t>BHA19P01006</t>
  </si>
  <si>
    <t>WC ženy studentky + úklid</t>
  </si>
  <si>
    <t>BHA19P01007</t>
  </si>
  <si>
    <t>1S23A</t>
  </si>
  <si>
    <t>BHA19P01008</t>
  </si>
  <si>
    <t>WC ženy studentky + sprcha</t>
  </si>
  <si>
    <t>BHA19P01005</t>
  </si>
  <si>
    <t>BHA19P01023</t>
  </si>
  <si>
    <t>komunikační prostor</t>
  </si>
  <si>
    <t>BHA19P01024</t>
  </si>
  <si>
    <t>komunální odpad</t>
  </si>
  <si>
    <t>BHA19N01001</t>
  </si>
  <si>
    <t>BHA19N01003</t>
  </si>
  <si>
    <t>BHA19N01002</t>
  </si>
  <si>
    <t>BHA19N01004</t>
  </si>
  <si>
    <t>BHA19N01014</t>
  </si>
  <si>
    <t>BHA19N01008</t>
  </si>
  <si>
    <t>laboratoř L10</t>
  </si>
  <si>
    <t>BHA19N01009</t>
  </si>
  <si>
    <t>BHA19N01010</t>
  </si>
  <si>
    <t>laboratoř L11</t>
  </si>
  <si>
    <t>BHA19N01018</t>
  </si>
  <si>
    <t>BHA19N01011</t>
  </si>
  <si>
    <t>seminárka S20</t>
  </si>
  <si>
    <t>BHA19N01012</t>
  </si>
  <si>
    <t>BHA19N01013</t>
  </si>
  <si>
    <t>BHA19N01007</t>
  </si>
  <si>
    <t>BHA19N01015</t>
  </si>
  <si>
    <t>WC studenti muži</t>
  </si>
  <si>
    <t>BHA19N01017</t>
  </si>
  <si>
    <t>WC studenti muži + sprcha</t>
  </si>
  <si>
    <t>BHA19N01006</t>
  </si>
  <si>
    <t>laboratoř sekvenování DNA real-time PCR</t>
  </si>
  <si>
    <t>BHA03N03039</t>
  </si>
  <si>
    <t>BHA03N03041</t>
  </si>
  <si>
    <t>laboratoř spektrofotometr. technik STORM</t>
  </si>
  <si>
    <t>BHA03N03042</t>
  </si>
  <si>
    <t>laboratoř syntézy DNA</t>
  </si>
  <si>
    <t>BHA03N03043</t>
  </si>
  <si>
    <t>BHA03N03044</t>
  </si>
  <si>
    <t>schodišťová podesta</t>
  </si>
  <si>
    <t>BHA03N04003</t>
  </si>
  <si>
    <t>BHA03N04004</t>
  </si>
  <si>
    <t>BHA03N04005</t>
  </si>
  <si>
    <t>BHA03N04006</t>
  </si>
  <si>
    <t>BHA03N04007</t>
  </si>
  <si>
    <t>technická místnost</t>
  </si>
  <si>
    <t>BHA03N04008</t>
  </si>
  <si>
    <t>skleník</t>
  </si>
  <si>
    <t>BHA03N04009</t>
  </si>
  <si>
    <t>BHA03N04010</t>
  </si>
  <si>
    <t>BHA03N04011</t>
  </si>
  <si>
    <t>kreslírna</t>
  </si>
  <si>
    <t>fotoateliér</t>
  </si>
  <si>
    <t>legenda ploch místností - ILBIT- pavilon A2  1.pp</t>
  </si>
  <si>
    <t>BHA10P01077</t>
  </si>
  <si>
    <t>sklad alkálií a aminů</t>
  </si>
  <si>
    <t>BHA10P01075</t>
  </si>
  <si>
    <t>přečerpávání kyselin a alkálií</t>
  </si>
  <si>
    <t>BHA10P01076</t>
  </si>
  <si>
    <t>sklad jedů</t>
  </si>
  <si>
    <t>BHA10P01074</t>
  </si>
  <si>
    <t>BHA10P01072</t>
  </si>
  <si>
    <t>BHA10P01073</t>
  </si>
  <si>
    <t>umývárna + WC</t>
  </si>
  <si>
    <t>BHA10P01066</t>
  </si>
  <si>
    <t>BHA10P01065</t>
  </si>
  <si>
    <t>sklad tuhých org. chemikálií</t>
  </si>
  <si>
    <t>BHA10P01064</t>
  </si>
  <si>
    <t>přípravna chemikálií pro ČOV</t>
  </si>
  <si>
    <t>BHA10P01063</t>
  </si>
  <si>
    <t>BHA10P01061</t>
  </si>
  <si>
    <t>stanoviště VZD vozíků</t>
  </si>
  <si>
    <t>BHA10P01062</t>
  </si>
  <si>
    <t>stanoviště kompresoru</t>
  </si>
  <si>
    <t>kompresor + vakuová stanice</t>
  </si>
  <si>
    <t>BHA10P01049</t>
  </si>
  <si>
    <t>šatna úklidu - ženy</t>
  </si>
  <si>
    <t>BHA10P01054</t>
  </si>
  <si>
    <t>BHA10P01056</t>
  </si>
  <si>
    <t>BHA10P01055</t>
  </si>
  <si>
    <t>BHA10P01057</t>
  </si>
  <si>
    <t>desinfekce vod</t>
  </si>
  <si>
    <t>BHA35N02039</t>
  </si>
  <si>
    <t>BHA35N02040</t>
  </si>
  <si>
    <t>BHA35N02041</t>
  </si>
  <si>
    <t>BHA35N02042</t>
  </si>
  <si>
    <t>BHA35N02043</t>
  </si>
  <si>
    <t>BHA35N02044</t>
  </si>
  <si>
    <t>BHA35N02046</t>
  </si>
  <si>
    <t>BHA35N02047</t>
  </si>
  <si>
    <t>BHA35N02048</t>
  </si>
  <si>
    <t>BHA35N02049</t>
  </si>
  <si>
    <t>BHA35N03001</t>
  </si>
  <si>
    <t>nástup a ochoz kateder</t>
  </si>
  <si>
    <t>BHA35N03001a</t>
  </si>
  <si>
    <t>301a</t>
  </si>
  <si>
    <t>zázemí výtahu</t>
  </si>
  <si>
    <t>BHA35N03002</t>
  </si>
  <si>
    <t>BHA35N03003</t>
  </si>
  <si>
    <t>BHA35N03004</t>
  </si>
  <si>
    <t>BHA35N03005</t>
  </si>
  <si>
    <t>BHA35N03006</t>
  </si>
  <si>
    <t>BHA10N01003</t>
  </si>
  <si>
    <t>BHA10N01004</t>
  </si>
  <si>
    <t>BHA10N01005</t>
  </si>
  <si>
    <t>BHA10N01008</t>
  </si>
  <si>
    <t>BHA10N01009</t>
  </si>
  <si>
    <t>BHA10N01007</t>
  </si>
  <si>
    <t>informace, registrace</t>
  </si>
  <si>
    <t>BHA10N01002</t>
  </si>
  <si>
    <t>BHA10N01010</t>
  </si>
  <si>
    <t>knihovna s čítárnou 188 míst</t>
  </si>
  <si>
    <t>BHA10N01040</t>
  </si>
  <si>
    <t>BHA10N01041</t>
  </si>
  <si>
    <t>BHA10N01042</t>
  </si>
  <si>
    <t>studovna 16 míst</t>
  </si>
  <si>
    <t>BHA10N01043</t>
  </si>
  <si>
    <t>studovna 8 míst</t>
  </si>
  <si>
    <t>BHA10N01044</t>
  </si>
  <si>
    <t>studovna 4 místa</t>
  </si>
  <si>
    <t>BHA10N01045</t>
  </si>
  <si>
    <t>BHA10N01046</t>
  </si>
  <si>
    <t>BHA10N01011</t>
  </si>
  <si>
    <t>BHA10N01006</t>
  </si>
  <si>
    <t>knihovna s čítárnou 176 míst</t>
  </si>
  <si>
    <t>BHA10N01022</t>
  </si>
  <si>
    <t>BHA10N01023</t>
  </si>
  <si>
    <t>BHA10N01024</t>
  </si>
  <si>
    <t>BHA02N01007</t>
  </si>
  <si>
    <t>lab. analýzy materiálů</t>
  </si>
  <si>
    <t>BHA11N02023</t>
  </si>
  <si>
    <t>BHA11N02025</t>
  </si>
  <si>
    <t>WC muži + sprcha - studenti</t>
  </si>
  <si>
    <t>BHA11N02026</t>
  </si>
  <si>
    <t>BHA11N02006</t>
  </si>
  <si>
    <t>BHA11N02004</t>
  </si>
  <si>
    <t>šatna ženy studentky</t>
  </si>
  <si>
    <t>BHA11N02027</t>
  </si>
  <si>
    <t>BHA11N02029</t>
  </si>
  <si>
    <t>BHA11N02011</t>
  </si>
  <si>
    <t>WC ženy - zaměstnanci</t>
  </si>
  <si>
    <t>BHA11N02022</t>
  </si>
  <si>
    <t>BHA41N03013</t>
  </si>
  <si>
    <t>BHA41N03012</t>
  </si>
  <si>
    <t>BHA41N03052</t>
  </si>
  <si>
    <t>BHA41N03015</t>
  </si>
  <si>
    <t>BHA41N03051</t>
  </si>
  <si>
    <t>BHA41N03050</t>
  </si>
  <si>
    <t>BHA41N03049</t>
  </si>
  <si>
    <t>manipulační místnost čistá</t>
  </si>
  <si>
    <t>BHA42P01001</t>
  </si>
  <si>
    <t>vstup</t>
  </si>
  <si>
    <t>BHA42P01002</t>
  </si>
  <si>
    <t>BHA42P01003</t>
  </si>
  <si>
    <t>stanoviště transform. TR1.1</t>
  </si>
  <si>
    <t>BHA42P01004</t>
  </si>
  <si>
    <t>stanoviště transform. TR1.2</t>
  </si>
  <si>
    <t>BHA42P01005</t>
  </si>
  <si>
    <t>nouzový zdroj</t>
  </si>
  <si>
    <t>105a</t>
  </si>
  <si>
    <t>107a</t>
  </si>
  <si>
    <t>201a</t>
  </si>
  <si>
    <t>1S01a</t>
  </si>
  <si>
    <t>101a</t>
  </si>
  <si>
    <t>105b</t>
  </si>
  <si>
    <t>105c</t>
  </si>
  <si>
    <t>106a</t>
  </si>
  <si>
    <t>202a</t>
  </si>
  <si>
    <t>202b</t>
  </si>
  <si>
    <t>211a</t>
  </si>
  <si>
    <t>212a</t>
  </si>
  <si>
    <t>213a</t>
  </si>
  <si>
    <t>214a</t>
  </si>
  <si>
    <t>215a</t>
  </si>
  <si>
    <t>216a</t>
  </si>
  <si>
    <t>S217</t>
  </si>
  <si>
    <t>sklad správy budov (S)</t>
  </si>
  <si>
    <t>S218</t>
  </si>
  <si>
    <t>sklad (BF)</t>
  </si>
  <si>
    <t>S219</t>
  </si>
  <si>
    <t>S220</t>
  </si>
  <si>
    <t>úklid (S)</t>
  </si>
  <si>
    <t>S221</t>
  </si>
  <si>
    <t>S222</t>
  </si>
  <si>
    <t>sklad chemikálií (H)</t>
  </si>
  <si>
    <t>S223</t>
  </si>
  <si>
    <t>sklad skla (H)</t>
  </si>
  <si>
    <t>S224</t>
  </si>
  <si>
    <t>S225</t>
  </si>
  <si>
    <t>sklad druhotných surovin (S)</t>
  </si>
  <si>
    <t>S226</t>
  </si>
  <si>
    <t>sklad nebezpeč. odpadů (S)</t>
  </si>
  <si>
    <t>S227</t>
  </si>
  <si>
    <t>BHA14N01022a</t>
  </si>
  <si>
    <t>BHA14N01022b</t>
  </si>
  <si>
    <t>BHA14N01022c</t>
  </si>
  <si>
    <t>BHA14N01023</t>
  </si>
  <si>
    <t>BHA14N02001</t>
  </si>
  <si>
    <t>BHA14N02002</t>
  </si>
  <si>
    <t>BHA14N02003</t>
  </si>
  <si>
    <t>BHA14N02004a</t>
  </si>
  <si>
    <t>BHA14N02004b</t>
  </si>
  <si>
    <t>BHA14N02005</t>
  </si>
  <si>
    <t>BHA14N02006</t>
  </si>
  <si>
    <t>BHA14N02007</t>
  </si>
  <si>
    <t>BHA14N02008</t>
  </si>
  <si>
    <t>BHA14N02009</t>
  </si>
  <si>
    <t>BHA14N02010</t>
  </si>
  <si>
    <t>BHA14N02011</t>
  </si>
  <si>
    <t>BHA14N02012</t>
  </si>
  <si>
    <t>BHA14N02013</t>
  </si>
  <si>
    <t>BHA14N02014</t>
  </si>
  <si>
    <t>BHA14N02015</t>
  </si>
  <si>
    <t>BHA14N02016</t>
  </si>
  <si>
    <t>BHA14N02017</t>
  </si>
  <si>
    <t>BHA14N02018</t>
  </si>
  <si>
    <t>BHA14N02019</t>
  </si>
  <si>
    <t>BHA14N02021a</t>
  </si>
  <si>
    <t>BHA14N02021b</t>
  </si>
  <si>
    <t>BHA14N02022</t>
  </si>
  <si>
    <t>BHA14N02023</t>
  </si>
  <si>
    <t>BHA14N02024</t>
  </si>
  <si>
    <t>BHA14N02025</t>
  </si>
  <si>
    <t>BHA14N02026</t>
  </si>
  <si>
    <t>BHA14N02027</t>
  </si>
  <si>
    <t>BHA14N02028</t>
  </si>
  <si>
    <t>BHA14N02029</t>
  </si>
  <si>
    <t>BHA14N02031</t>
  </si>
  <si>
    <t>BHA14N02032</t>
  </si>
  <si>
    <t>BHA14N02033</t>
  </si>
  <si>
    <t>BHA14N02034a</t>
  </si>
  <si>
    <t>BHA14N02034b</t>
  </si>
  <si>
    <t>BHA14N02035a</t>
  </si>
  <si>
    <t>BHA14N02035b</t>
  </si>
  <si>
    <t>BHA14N02035c</t>
  </si>
  <si>
    <t>BHA14N02036</t>
  </si>
  <si>
    <t>BHA14N03001</t>
  </si>
  <si>
    <t>BHA14N03002</t>
  </si>
  <si>
    <t>BHA14N03003</t>
  </si>
  <si>
    <t>BHA14N03004a</t>
  </si>
  <si>
    <t>BHA14N03004b</t>
  </si>
  <si>
    <t>BHA14N03005</t>
  </si>
  <si>
    <t>BHA14N03006</t>
  </si>
  <si>
    <t>BHA14N03007</t>
  </si>
  <si>
    <t>BHA14N03008</t>
  </si>
  <si>
    <t>BHA14N03009</t>
  </si>
  <si>
    <t>BHA14N03010</t>
  </si>
  <si>
    <t>BHA14N03011</t>
  </si>
  <si>
    <t>BHA14N03012</t>
  </si>
  <si>
    <t>BHA14N03013</t>
  </si>
  <si>
    <t>BHA14N03014</t>
  </si>
  <si>
    <t>BHA14N03015</t>
  </si>
  <si>
    <t>BHA14N03016</t>
  </si>
  <si>
    <t>BHA14N03017</t>
  </si>
  <si>
    <t>BHA14N03018</t>
  </si>
  <si>
    <t>BHA14N03019</t>
  </si>
  <si>
    <t>BHA14N03021</t>
  </si>
  <si>
    <t>BHA14N03022</t>
  </si>
  <si>
    <t>BHA14N03023</t>
  </si>
  <si>
    <t>BHA14N03024</t>
  </si>
  <si>
    <t>BHA14N03025</t>
  </si>
  <si>
    <t>BHA14N03026</t>
  </si>
  <si>
    <t>BHA14N03027</t>
  </si>
  <si>
    <t>BHA14N03028a</t>
  </si>
  <si>
    <t>BHA14N03028b</t>
  </si>
  <si>
    <t>BHA14N03029a</t>
  </si>
  <si>
    <t>BHA14N03029b</t>
  </si>
  <si>
    <t>BHA14N03031</t>
  </si>
  <si>
    <t>BHA14N03032</t>
  </si>
  <si>
    <t>BHA14N03033</t>
  </si>
  <si>
    <t>BHA14N03034a</t>
  </si>
  <si>
    <t>BHA14N03034b</t>
  </si>
  <si>
    <t>BHA14N03034c</t>
  </si>
  <si>
    <t>BHA14N03035</t>
  </si>
  <si>
    <t>BHA15P01001</t>
  </si>
  <si>
    <t>BHA15P01002</t>
  </si>
  <si>
    <t>BHA15P01003</t>
  </si>
  <si>
    <t>BHA15P01004</t>
  </si>
  <si>
    <t>BHA15P01005</t>
  </si>
  <si>
    <t>rozvodna vzt</t>
  </si>
  <si>
    <t>BHA15P01006a</t>
  </si>
  <si>
    <t>1S06a</t>
  </si>
  <si>
    <t>rozvodna nn</t>
  </si>
  <si>
    <t>BHA15P01006b</t>
  </si>
  <si>
    <t>1S06b</t>
  </si>
  <si>
    <t>rozvodna nn požární</t>
  </si>
  <si>
    <t>BHA15P01007</t>
  </si>
  <si>
    <t>BHA15P01008</t>
  </si>
  <si>
    <t>sprchy muži</t>
  </si>
  <si>
    <t>BHA15P01009</t>
  </si>
  <si>
    <t>rozvodna út</t>
  </si>
  <si>
    <t>posluchárna X 174 sedaček + 3 imobilní</t>
  </si>
  <si>
    <t>váhovna a přípravna</t>
  </si>
  <si>
    <t>BHA11N03016</t>
  </si>
  <si>
    <t>BHA11N03018</t>
  </si>
  <si>
    <t>BHA11N03019</t>
  </si>
  <si>
    <t>BHA11N03020</t>
  </si>
  <si>
    <t>BHA11N03021</t>
  </si>
  <si>
    <t>BHA11N03022</t>
  </si>
  <si>
    <t>denní místnost zaměstnanců</t>
  </si>
  <si>
    <t>chodba - šatna</t>
  </si>
  <si>
    <t>anatomické muzeum</t>
  </si>
  <si>
    <t>hydraul. osobní výtah 630 kg</t>
  </si>
  <si>
    <t>seminární místnost 1</t>
  </si>
  <si>
    <t>seminární místnost 2</t>
  </si>
  <si>
    <t>seminární místnost 3</t>
  </si>
  <si>
    <t>seminární místnost 4</t>
  </si>
  <si>
    <t>BHA15P01011</t>
  </si>
  <si>
    <t>BHA15P01012</t>
  </si>
  <si>
    <t>rozvodna slp</t>
  </si>
  <si>
    <t>BHA15P01013</t>
  </si>
  <si>
    <t>sklad, výroba demi vody</t>
  </si>
  <si>
    <t>BHA15P01014</t>
  </si>
  <si>
    <t>BHA15P01015</t>
  </si>
  <si>
    <t>BHA15N01001</t>
  </si>
  <si>
    <t>BHA15N01002</t>
  </si>
  <si>
    <t>BHA15N01003</t>
  </si>
  <si>
    <t>BHA15N01004a</t>
  </si>
  <si>
    <t>BHA15N01004b</t>
  </si>
  <si>
    <t>BHA15N01005</t>
  </si>
  <si>
    <t>BHA15N01006</t>
  </si>
  <si>
    <t>denní místnost - úklid</t>
  </si>
  <si>
    <t>BHA15N01007</t>
  </si>
  <si>
    <t>BHA15N01008</t>
  </si>
  <si>
    <t>BHA15N01009</t>
  </si>
  <si>
    <t>lab. organické analýzy - výuková</t>
  </si>
  <si>
    <t>BHA15N01010</t>
  </si>
  <si>
    <t>BHA15N01012</t>
  </si>
  <si>
    <t>prac. lab. a tech. pracovníků</t>
  </si>
  <si>
    <t>BHA15N01013</t>
  </si>
  <si>
    <t>sklad skla a lab. materiálu</t>
  </si>
  <si>
    <t>BHA15N01014</t>
  </si>
  <si>
    <t>BHA15N01015</t>
  </si>
  <si>
    <t>sklad vývojové laboratoře</t>
  </si>
  <si>
    <t>BHA15N01016</t>
  </si>
  <si>
    <t>vývojová laboratoř</t>
  </si>
  <si>
    <t>BHA15N01017</t>
  </si>
  <si>
    <t>pracovna pro 4 diplomanty</t>
  </si>
  <si>
    <t>BHA15N01018</t>
  </si>
  <si>
    <t>BHA15N01019a</t>
  </si>
  <si>
    <t>BHA15N01019b</t>
  </si>
  <si>
    <t>119b</t>
  </si>
  <si>
    <t>BHA15N01020</t>
  </si>
  <si>
    <t>BHA15N02001</t>
  </si>
  <si>
    <t>BHA15N02002</t>
  </si>
  <si>
    <t>BHA15N02003</t>
  </si>
  <si>
    <t>BHA15N02004a</t>
  </si>
  <si>
    <t>BHA15N02004b</t>
  </si>
  <si>
    <t>BHA15N02005</t>
  </si>
  <si>
    <t>BHA15N02006</t>
  </si>
  <si>
    <t>BHA15N02007</t>
  </si>
  <si>
    <t>knihovna, zasedací místnost</t>
  </si>
  <si>
    <t>BHA15N02008</t>
  </si>
  <si>
    <t>BHA15N02009</t>
  </si>
  <si>
    <t>BHA15N02010</t>
  </si>
  <si>
    <t>BHA15N02011</t>
  </si>
  <si>
    <t>BHA15N02012</t>
  </si>
  <si>
    <t>laboratoř speciační</t>
  </si>
  <si>
    <t>BHA15N02013a</t>
  </si>
  <si>
    <t>hyg. smyčka, šatna</t>
  </si>
  <si>
    <t>BHA15N02013b</t>
  </si>
  <si>
    <t>213b</t>
  </si>
  <si>
    <t>hyg. smyčka, sprcha</t>
  </si>
  <si>
    <t>BHA15N02013c</t>
  </si>
  <si>
    <t>213c</t>
  </si>
  <si>
    <t>hyg. smyčka předsíň</t>
  </si>
  <si>
    <t>BHA15N02013d</t>
  </si>
  <si>
    <t>213d</t>
  </si>
  <si>
    <t>BHA15N02014</t>
  </si>
  <si>
    <t>lab. chemická stopová</t>
  </si>
  <si>
    <t>BHA15N02016</t>
  </si>
  <si>
    <t>lab. ultrastopová, přístroj. i,ii</t>
  </si>
  <si>
    <t>BHA15N02017</t>
  </si>
  <si>
    <t>BHA15N02018</t>
  </si>
  <si>
    <t>laboratoř aas</t>
  </si>
  <si>
    <t>BHA15N02019</t>
  </si>
  <si>
    <t>laboratoř optická</t>
  </si>
  <si>
    <t>BHA15N02021</t>
  </si>
  <si>
    <t>laboratoř chemická</t>
  </si>
  <si>
    <t>BHA15N02022</t>
  </si>
  <si>
    <t>laboratoř přípravná</t>
  </si>
  <si>
    <t>BHA15N02024</t>
  </si>
  <si>
    <t>předsíň WC - ženy</t>
  </si>
  <si>
    <t>S201a</t>
  </si>
  <si>
    <t>S202a</t>
  </si>
  <si>
    <t>Sklad Anatomie</t>
  </si>
  <si>
    <t>strojovna ÚT</t>
  </si>
  <si>
    <t>strojovna výtahu</t>
  </si>
  <si>
    <t>S208</t>
  </si>
  <si>
    <t>sklad výukových preparátů</t>
  </si>
  <si>
    <t>šatna - studentky</t>
  </si>
  <si>
    <t>bezbariérové WC a sprcha</t>
  </si>
  <si>
    <t>předsíň WC - studentky</t>
  </si>
  <si>
    <t>umývárna - studentky</t>
  </si>
  <si>
    <t>sprchy</t>
  </si>
  <si>
    <t>předsíň WC - studenti</t>
  </si>
  <si>
    <t>umývárna - studenti</t>
  </si>
  <si>
    <t>šatna - studenti</t>
  </si>
  <si>
    <t>čistá šatna - ženy</t>
  </si>
  <si>
    <t>umývárna</t>
  </si>
  <si>
    <t>špinavá šatna - ženy</t>
  </si>
  <si>
    <t>čistá šatna - muži</t>
  </si>
  <si>
    <t>S230</t>
  </si>
  <si>
    <t>umývárny - muži</t>
  </si>
  <si>
    <t>pisoár</t>
  </si>
  <si>
    <t>S234</t>
  </si>
  <si>
    <t>špinavá šatna - muži</t>
  </si>
  <si>
    <t>S235</t>
  </si>
  <si>
    <t>S236</t>
  </si>
  <si>
    <t>S237</t>
  </si>
  <si>
    <t>S238</t>
  </si>
  <si>
    <t>pitevna 3</t>
  </si>
  <si>
    <t>S239</t>
  </si>
  <si>
    <t>makrolaboratoř</t>
  </si>
  <si>
    <t>S240</t>
  </si>
  <si>
    <t>S241</t>
  </si>
  <si>
    <t>pracovna preparátora</t>
  </si>
  <si>
    <t>S242</t>
  </si>
  <si>
    <t>zádveří</t>
  </si>
  <si>
    <t>S243</t>
  </si>
  <si>
    <t>S244</t>
  </si>
  <si>
    <t>S244a</t>
  </si>
  <si>
    <t>S245</t>
  </si>
  <si>
    <t>S246</t>
  </si>
  <si>
    <t>S249</t>
  </si>
  <si>
    <t>videocentrum pro pitevny</t>
  </si>
  <si>
    <t>S261</t>
  </si>
  <si>
    <t>S262</t>
  </si>
  <si>
    <t>chladící boxy</t>
  </si>
  <si>
    <t>S263</t>
  </si>
  <si>
    <t>konzervace</t>
  </si>
  <si>
    <t>S264</t>
  </si>
  <si>
    <t>předsíň macerace</t>
  </si>
  <si>
    <t>S265</t>
  </si>
  <si>
    <t>BHA02N02013</t>
  </si>
  <si>
    <t>BHA02N02014</t>
  </si>
  <si>
    <t>BHA02N02015</t>
  </si>
  <si>
    <t>BHA02N02016</t>
  </si>
  <si>
    <t>BHA02N02017</t>
  </si>
  <si>
    <t>BHA02N02018</t>
  </si>
  <si>
    <t>BHA02N02019</t>
  </si>
  <si>
    <t>BHA02N02020</t>
  </si>
  <si>
    <t>BHA02N02021</t>
  </si>
  <si>
    <t>BHA02N02022</t>
  </si>
  <si>
    <t>BHA02N02023</t>
  </si>
  <si>
    <t>BHA02N02024</t>
  </si>
  <si>
    <t>BHA02N02025</t>
  </si>
  <si>
    <t>BHA02N02026</t>
  </si>
  <si>
    <t>BHA02N02027</t>
  </si>
  <si>
    <t>BHA02N02028</t>
  </si>
  <si>
    <t>BHA02N02029</t>
  </si>
  <si>
    <t>BHA02N02030</t>
  </si>
  <si>
    <t>BHA02N02031</t>
  </si>
  <si>
    <t>BHA02N02032</t>
  </si>
  <si>
    <t>BHA02N02033</t>
  </si>
  <si>
    <t>S282</t>
  </si>
  <si>
    <t>sklad hořlavin</t>
  </si>
  <si>
    <t>S283</t>
  </si>
  <si>
    <t>vstupní hala</t>
  </si>
  <si>
    <t>sekretariát Anatom. ústavu</t>
  </si>
  <si>
    <t>kuchyňka</t>
  </si>
  <si>
    <t>pracovna přednosty ústavu</t>
  </si>
  <si>
    <t>laboratoř přednosty ústavu</t>
  </si>
  <si>
    <t>zasedací místnost</t>
  </si>
  <si>
    <t>legenda ploch místností - AVVA (zelená) - pavilon A21  3.np</t>
  </si>
  <si>
    <t>legenda ploch místností - AVVA (zelená) - pavilon A22  1.pp</t>
  </si>
  <si>
    <t>legenda ploch místností - AVVA (zelená) - pavilon A22  1.np</t>
  </si>
  <si>
    <t>legenda ploch místností - AVVA (zelená) - pavilon A22  2.np</t>
  </si>
  <si>
    <t>legenda ploch místností - AVVA (zelená) - pavilon A22  3.np</t>
  </si>
  <si>
    <t>kancelář pro vedoucí</t>
  </si>
  <si>
    <t>BHA05N01021</t>
  </si>
  <si>
    <t>BHA05N01022</t>
  </si>
  <si>
    <t>BHA05N01023</t>
  </si>
  <si>
    <t>BHA05N01025</t>
  </si>
  <si>
    <t>BHA05N01026</t>
  </si>
  <si>
    <t>BHA05N01027</t>
  </si>
  <si>
    <t>BHA05N01028</t>
  </si>
  <si>
    <t>BHA05N01029</t>
  </si>
  <si>
    <t>BHA05N01031</t>
  </si>
  <si>
    <t>BHA05N01032</t>
  </si>
  <si>
    <t>BHA05N01033</t>
  </si>
  <si>
    <t>BHA05N01034</t>
  </si>
  <si>
    <t>BHA05N01035</t>
  </si>
  <si>
    <t>BHA05N02001</t>
  </si>
  <si>
    <t>BHA05N02002</t>
  </si>
  <si>
    <t>BHA18P01007</t>
  </si>
  <si>
    <t>BHA18P01008</t>
  </si>
  <si>
    <t>sklad údržby</t>
  </si>
  <si>
    <t>BHA18P01009</t>
  </si>
  <si>
    <t>BHA18P01011</t>
  </si>
  <si>
    <t>BHA18P01012</t>
  </si>
  <si>
    <t>dílna údržby</t>
  </si>
  <si>
    <t>BHA18P01013</t>
  </si>
  <si>
    <t>BHA18N01001</t>
  </si>
  <si>
    <t>BHA18N01002</t>
  </si>
  <si>
    <t>BHA18N01003</t>
  </si>
  <si>
    <t>BHA18N01004</t>
  </si>
  <si>
    <t>BHA18N01005</t>
  </si>
  <si>
    <t>BHA18N01006</t>
  </si>
  <si>
    <t>BHA18N01007</t>
  </si>
  <si>
    <t>BHA18N01008</t>
  </si>
  <si>
    <t>BHA18N01009</t>
  </si>
  <si>
    <t>BHA18N01011</t>
  </si>
  <si>
    <t>BHA18N01012</t>
  </si>
  <si>
    <t>BHA18N01014</t>
  </si>
  <si>
    <t>BHA18N01015</t>
  </si>
  <si>
    <t>BHA18N01016</t>
  </si>
  <si>
    <t>BHA18N01017</t>
  </si>
  <si>
    <t>BHA18N01018</t>
  </si>
  <si>
    <t>BHA18N01019</t>
  </si>
  <si>
    <t>BHA18N01021</t>
  </si>
  <si>
    <t>BHA18N01022</t>
  </si>
  <si>
    <t>BHA18N01023</t>
  </si>
  <si>
    <t>BHA18N01024</t>
  </si>
  <si>
    <t>spisovna</t>
  </si>
  <si>
    <t>BHA18N02001</t>
  </si>
  <si>
    <t>BHA18N02002</t>
  </si>
  <si>
    <t>BHA18N02003</t>
  </si>
  <si>
    <t>BHA18N02004</t>
  </si>
  <si>
    <t>BHA18N02006</t>
  </si>
  <si>
    <t>sklad LF</t>
  </si>
  <si>
    <t>BHA18N02007</t>
  </si>
  <si>
    <t>BHA18N02008</t>
  </si>
  <si>
    <t>pokladna LF</t>
  </si>
  <si>
    <t>BHA18N02008a</t>
  </si>
  <si>
    <t>208a</t>
  </si>
  <si>
    <t>přepážka LF</t>
  </si>
  <si>
    <t>BHA18N02009</t>
  </si>
  <si>
    <t>BHA18N02011</t>
  </si>
  <si>
    <t>BHA18N02012</t>
  </si>
  <si>
    <t>BHA18N02013</t>
  </si>
  <si>
    <t>BHA18N02014</t>
  </si>
  <si>
    <t>BHA18N02015</t>
  </si>
  <si>
    <t>BHA18N02016</t>
  </si>
  <si>
    <t>BHA18N02017</t>
  </si>
  <si>
    <t>BHA18N02018</t>
  </si>
  <si>
    <t>BHA18N02022</t>
  </si>
  <si>
    <t>BHA18N02023</t>
  </si>
  <si>
    <t>BHA18N02024</t>
  </si>
  <si>
    <t>BHA18N02025</t>
  </si>
  <si>
    <t>BHA18N02026</t>
  </si>
  <si>
    <t>BHA18N02027</t>
  </si>
  <si>
    <t>BHA18N02029</t>
  </si>
  <si>
    <t>BHA18N03001</t>
  </si>
  <si>
    <t>BHA18N03002</t>
  </si>
  <si>
    <t>BHA18N03003</t>
  </si>
  <si>
    <t>BHA18N03004</t>
  </si>
  <si>
    <t>BHA18N03005</t>
  </si>
  <si>
    <t>personální oddělení</t>
  </si>
  <si>
    <t>BHA18N03006</t>
  </si>
  <si>
    <t>BHA18N03007</t>
  </si>
  <si>
    <t>BHA18N03008</t>
  </si>
  <si>
    <t>BHA18N03009</t>
  </si>
  <si>
    <t>BHA18N03011</t>
  </si>
  <si>
    <t>BHA18N03012</t>
  </si>
  <si>
    <t>BHA18N03013</t>
  </si>
  <si>
    <t>BHA18N03014</t>
  </si>
  <si>
    <t>pracovna KDL</t>
  </si>
  <si>
    <t>ředitel správy UKB</t>
  </si>
  <si>
    <t>fotolaboratoř</t>
  </si>
  <si>
    <t>sprcha muži</t>
  </si>
  <si>
    <t>šatna ženy</t>
  </si>
  <si>
    <t>sprcha ženy</t>
  </si>
  <si>
    <t>seminární místnost</t>
  </si>
  <si>
    <t>výpočetní technika</t>
  </si>
  <si>
    <t>odborná učebna</t>
  </si>
  <si>
    <t>pracovna přednosty</t>
  </si>
  <si>
    <t>pracovna asistentů</t>
  </si>
  <si>
    <t>demonstrační místnost</t>
  </si>
  <si>
    <t>WC, sprcha - ženy</t>
  </si>
  <si>
    <t>BHA42P01008</t>
  </si>
  <si>
    <t>BHA42P01009</t>
  </si>
  <si>
    <t>BHA42P01010</t>
  </si>
  <si>
    <t>BHA42P01011</t>
  </si>
  <si>
    <t>BHA42P01012</t>
  </si>
  <si>
    <t>stanoviště transform. TR3.1</t>
  </si>
  <si>
    <t>BHA42P01013</t>
  </si>
  <si>
    <t>stanoviště transform. TR3.2</t>
  </si>
  <si>
    <t>BHA42P01014</t>
  </si>
  <si>
    <t>BHA42P01015</t>
  </si>
  <si>
    <t>rozvodna VN</t>
  </si>
  <si>
    <t>BHA42P01016</t>
  </si>
  <si>
    <t>BHA42P01018</t>
  </si>
  <si>
    <t>BHA18N03015</t>
  </si>
  <si>
    <t>BHA18N03016</t>
  </si>
  <si>
    <t>BHA18N03017</t>
  </si>
  <si>
    <t>BHA18N03018</t>
  </si>
  <si>
    <t>BHA18N03019</t>
  </si>
  <si>
    <t>BHA18N03021</t>
  </si>
  <si>
    <t>BHA18N03022</t>
  </si>
  <si>
    <t>BHA18N03023</t>
  </si>
  <si>
    <t>BHA18N03024</t>
  </si>
  <si>
    <t>BHA18N03027</t>
  </si>
  <si>
    <t>BHA18N03028</t>
  </si>
  <si>
    <t>BHA18N03029</t>
  </si>
  <si>
    <t>BHA18N03031</t>
  </si>
  <si>
    <t>BHA18N03032</t>
  </si>
  <si>
    <t>právní oddělení</t>
  </si>
  <si>
    <t>BHA18N03033</t>
  </si>
  <si>
    <t>děkan</t>
  </si>
  <si>
    <t>BHA18N03034</t>
  </si>
  <si>
    <t>BHA18N03035</t>
  </si>
  <si>
    <t>tajemník</t>
  </si>
  <si>
    <t>BHA18N04001</t>
  </si>
  <si>
    <t>BHA18N04003</t>
  </si>
  <si>
    <t>BHA18N04004</t>
  </si>
  <si>
    <t>BHA18N04005</t>
  </si>
  <si>
    <t>BHA18N04006</t>
  </si>
  <si>
    <t>BHA18N04007</t>
  </si>
  <si>
    <t>BHA18N04008</t>
  </si>
  <si>
    <t>BHA18N04009</t>
  </si>
  <si>
    <t>BHA18N04011</t>
  </si>
  <si>
    <t>BHA18N04012</t>
  </si>
  <si>
    <t>BHA18N04013</t>
  </si>
  <si>
    <t>BHA18N04015</t>
  </si>
  <si>
    <t>BHA18N04016</t>
  </si>
  <si>
    <t>BHA18N04017</t>
  </si>
  <si>
    <t>BHA18N04018</t>
  </si>
  <si>
    <t>BHA18N04019</t>
  </si>
  <si>
    <t>BHA18N04021</t>
  </si>
  <si>
    <t>BHA18N04022</t>
  </si>
  <si>
    <t>BHA18N04023</t>
  </si>
  <si>
    <t>BHA18N04024</t>
  </si>
  <si>
    <t>BHA18N04027</t>
  </si>
  <si>
    <t>BHA18N04028</t>
  </si>
  <si>
    <t>BHA18N04029</t>
  </si>
  <si>
    <t>BHA18N04031</t>
  </si>
  <si>
    <t>BHA18N04032</t>
  </si>
  <si>
    <t>rozvodna NN I.</t>
  </si>
  <si>
    <t>rozvodna NN II.</t>
  </si>
  <si>
    <t>BHA23P01001</t>
  </si>
  <si>
    <t>podzemní kanál</t>
  </si>
  <si>
    <t>BHA23P01002</t>
  </si>
  <si>
    <t>BHA23P01003</t>
  </si>
  <si>
    <t>BHA23P01004</t>
  </si>
  <si>
    <t>BHA23P01005</t>
  </si>
  <si>
    <t>legenda ploch místností - AVVA (zelená) - pavilon A22  4.np</t>
  </si>
  <si>
    <t>BHA23N01002</t>
  </si>
  <si>
    <t>BHA23N01003</t>
  </si>
  <si>
    <t>BHA23N01004</t>
  </si>
  <si>
    <t>BHA23N01005</t>
  </si>
  <si>
    <t>BHA23N01006</t>
  </si>
  <si>
    <t>BHA23N01007</t>
  </si>
  <si>
    <t>BHA23N01008</t>
  </si>
  <si>
    <t>BHA23N01009</t>
  </si>
  <si>
    <t>BHA23N01011</t>
  </si>
  <si>
    <t>BHA23N01013</t>
  </si>
  <si>
    <t>BHA23N01015</t>
  </si>
  <si>
    <t>BHA23N01015a</t>
  </si>
  <si>
    <t>115a</t>
  </si>
  <si>
    <t>zázemí podatelny</t>
  </si>
  <si>
    <t>BHA23N01016</t>
  </si>
  <si>
    <t>BHA23N01017</t>
  </si>
  <si>
    <t>přípravna výuky</t>
  </si>
  <si>
    <t>BHA23N01018</t>
  </si>
  <si>
    <t>BHA23N01019</t>
  </si>
  <si>
    <t>BHA23N01021</t>
  </si>
  <si>
    <t>zázemí auly</t>
  </si>
  <si>
    <t>BHA23N01038</t>
  </si>
  <si>
    <t>prostor pod aulou</t>
  </si>
  <si>
    <t>BHA23N02002</t>
  </si>
  <si>
    <t>BHA13N03030</t>
  </si>
  <si>
    <t>BHA13N03031</t>
  </si>
  <si>
    <t>BHA13N03038</t>
  </si>
  <si>
    <t>BHA13N03008</t>
  </si>
  <si>
    <t>legenda ploch místností - ILBIT- pavilon A4  1.pp</t>
  </si>
  <si>
    <t>legenda ploch místností - ILBIT- pavilon A4  1.np</t>
  </si>
  <si>
    <t>legenda ploch místností - ILBIT- pavilon A4  2.np</t>
  </si>
  <si>
    <t>legenda ploch místností - ILBIT- pavilon A4  3.np</t>
  </si>
  <si>
    <t>WC</t>
  </si>
  <si>
    <t>legenda ploch místností - ILBIT- pavilon A6  (včetně koridorů) 1.pp</t>
  </si>
  <si>
    <t>legenda ploch místností - ILBIT- pavilon A6  (včetně koridorů) 1.np</t>
  </si>
  <si>
    <t>legenda ploch místností - ILBIT- pavilon A6  (včetně koridorů) 2.np</t>
  </si>
  <si>
    <t>legenda ploch místností - ILBIT- pavilon A6  (včetně koridorů) 3.np</t>
  </si>
  <si>
    <t>BHA02N08001</t>
  </si>
  <si>
    <t>BHA02N08002</t>
  </si>
  <si>
    <t>BHA02N08003</t>
  </si>
  <si>
    <t>BHA02P01001</t>
  </si>
  <si>
    <t>BHA02P01001a</t>
  </si>
  <si>
    <t>BHA02P01002</t>
  </si>
  <si>
    <t>BHA02P01003</t>
  </si>
  <si>
    <t>BHA02P01004</t>
  </si>
  <si>
    <t>BHA02P01005</t>
  </si>
  <si>
    <t>BHA02P01006</t>
  </si>
  <si>
    <t>BHA17N03027</t>
  </si>
  <si>
    <t>předsíň WC muži zaměst.</t>
  </si>
  <si>
    <t>BHA17N03029</t>
  </si>
  <si>
    <t>WC muži zaměst.+ sprcha</t>
  </si>
  <si>
    <t>BHA17N03008</t>
  </si>
  <si>
    <t>BHA17N03023</t>
  </si>
  <si>
    <t>BHA17N03022</t>
  </si>
  <si>
    <t>BHA17N03021</t>
  </si>
  <si>
    <t>BHA17N03020</t>
  </si>
  <si>
    <t>BHA17N03019</t>
  </si>
  <si>
    <t>BHA17N03018</t>
  </si>
  <si>
    <t>BHA17N03031</t>
  </si>
  <si>
    <t>BHA17N03014</t>
  </si>
  <si>
    <t>BHA17N03013</t>
  </si>
  <si>
    <t>BHA13P01010</t>
  </si>
  <si>
    <t>BHA13P01012</t>
  </si>
  <si>
    <t>1S11a</t>
  </si>
  <si>
    <t>sklářská dílna, sklad</t>
  </si>
  <si>
    <t>BHA13P01011</t>
  </si>
  <si>
    <t>1S11b</t>
  </si>
  <si>
    <t>sklad EPR</t>
  </si>
  <si>
    <t>BHA13P01013</t>
  </si>
  <si>
    <t>sklářská dílna</t>
  </si>
  <si>
    <t>BHA13P01014</t>
  </si>
  <si>
    <t>BHA13P01016</t>
  </si>
  <si>
    <t>předsíň WC</t>
  </si>
  <si>
    <t>BHA13P01017</t>
  </si>
  <si>
    <t>WC zaměstnanci</t>
  </si>
  <si>
    <t>BHA13P01018</t>
  </si>
  <si>
    <t>úklid (výlevka)</t>
  </si>
  <si>
    <t>BHA13P01019</t>
  </si>
  <si>
    <t>BHA13P01022</t>
  </si>
  <si>
    <t>BHA02N06014</t>
  </si>
  <si>
    <t>BHA02N06015</t>
  </si>
  <si>
    <t>BHA02N06016</t>
  </si>
  <si>
    <t>BHA02N06017</t>
  </si>
  <si>
    <t>BHA02N06018</t>
  </si>
  <si>
    <t>BHA02N06019</t>
  </si>
  <si>
    <t>BHA02N06020</t>
  </si>
  <si>
    <t>BHA02N06021</t>
  </si>
  <si>
    <t>BHA02N06022</t>
  </si>
  <si>
    <t>BHA02N06023</t>
  </si>
  <si>
    <t>BHA02N06024</t>
  </si>
  <si>
    <t>BHA02N06025</t>
  </si>
  <si>
    <t>BHA02N06026</t>
  </si>
  <si>
    <t>BHA02N06027</t>
  </si>
  <si>
    <t>BHA02N06028</t>
  </si>
  <si>
    <t>BHA02N06029</t>
  </si>
  <si>
    <t>BHA02N06030</t>
  </si>
  <si>
    <t>BHA34N02003</t>
  </si>
  <si>
    <t>studijní oddělení</t>
  </si>
  <si>
    <t>BHA34N02004</t>
  </si>
  <si>
    <t>BHA34N01013</t>
  </si>
  <si>
    <t>BHA34N01014</t>
  </si>
  <si>
    <t>BHA34N01015</t>
  </si>
  <si>
    <t>BHA34N01016</t>
  </si>
  <si>
    <t>BHA34N01017</t>
  </si>
  <si>
    <t>BHA34N01018</t>
  </si>
  <si>
    <t>BHA34N01019</t>
  </si>
  <si>
    <t>BHA34N01020</t>
  </si>
  <si>
    <t>BHA34N01021</t>
  </si>
  <si>
    <t>BHA34N01022</t>
  </si>
  <si>
    <t>centrum životního vzdělávání</t>
  </si>
  <si>
    <t>BHA34N02001</t>
  </si>
  <si>
    <t>BHA34N02001a</t>
  </si>
  <si>
    <t>BHA34N02002</t>
  </si>
  <si>
    <t>BHA03N02026</t>
  </si>
  <si>
    <t>BHA03N02027</t>
  </si>
  <si>
    <t>BHA03N02028</t>
  </si>
  <si>
    <t>BHA03N02029</t>
  </si>
  <si>
    <t>perfuzní chromatografie biopolymerů</t>
  </si>
  <si>
    <t>BHA03N02031</t>
  </si>
  <si>
    <t>laboratoř zákl. technik mol. biologie</t>
  </si>
  <si>
    <t>BHA03N02032</t>
  </si>
  <si>
    <t>laboratoř exprese v kvasinkách</t>
  </si>
  <si>
    <t>BHA03N02033</t>
  </si>
  <si>
    <t>BHA34P01001</t>
  </si>
  <si>
    <t>BHA34P01002</t>
  </si>
  <si>
    <t>BHA34P01003</t>
  </si>
  <si>
    <t>BHA34P01004</t>
  </si>
  <si>
    <t>BHA34P01005</t>
  </si>
  <si>
    <t>BHA06N01012</t>
  </si>
  <si>
    <t>BHA06N01013</t>
  </si>
  <si>
    <t>BHA06N01014</t>
  </si>
  <si>
    <t>BHA06N01015</t>
  </si>
  <si>
    <t>BHA06N01016</t>
  </si>
  <si>
    <t>BHA06N01006</t>
  </si>
  <si>
    <t>WC ženy + sprcha - studentky</t>
  </si>
  <si>
    <t>BHA06N01005</t>
  </si>
  <si>
    <t>BHA06N01017</t>
  </si>
  <si>
    <t>BHA06N02001</t>
  </si>
  <si>
    <t>BHA06N02003</t>
  </si>
  <si>
    <t>BHA06N02002</t>
  </si>
  <si>
    <t>BHA06N02004</t>
  </si>
  <si>
    <t>WC zaměstnanci-ženy+úklid</t>
  </si>
  <si>
    <t>BHA06N02007</t>
  </si>
  <si>
    <t>BHA06N02008</t>
  </si>
  <si>
    <t>BHA06N02009</t>
  </si>
  <si>
    <t>strojovna VZT, UT</t>
  </si>
  <si>
    <t>strojovna chlazení</t>
  </si>
  <si>
    <t>104b</t>
  </si>
  <si>
    <t>122b</t>
  </si>
  <si>
    <t>122c</t>
  </si>
  <si>
    <t>204a</t>
  </si>
  <si>
    <t>204b</t>
  </si>
  <si>
    <t>221a</t>
  </si>
  <si>
    <t>221b</t>
  </si>
  <si>
    <t>234a</t>
  </si>
  <si>
    <t>234b</t>
  </si>
  <si>
    <t>235a</t>
  </si>
  <si>
    <t>235b</t>
  </si>
  <si>
    <t>235c</t>
  </si>
  <si>
    <t>304a</t>
  </si>
  <si>
    <t>304b</t>
  </si>
  <si>
    <t>328b</t>
  </si>
  <si>
    <t>329a</t>
  </si>
  <si>
    <t>329b</t>
  </si>
  <si>
    <t>334a</t>
  </si>
  <si>
    <t>334b</t>
  </si>
  <si>
    <t>334c</t>
  </si>
  <si>
    <t>BHA10N01035</t>
  </si>
  <si>
    <t>BHA10N01034</t>
  </si>
  <si>
    <t>WC personálu</t>
  </si>
  <si>
    <t>BHA10N01033</t>
  </si>
  <si>
    <t>předsíň WC personálu</t>
  </si>
  <si>
    <t>BHA10N01039</t>
  </si>
  <si>
    <t>BHA10N01037</t>
  </si>
  <si>
    <t>umývárna a sterilizace</t>
  </si>
  <si>
    <t>BHA03P01022</t>
  </si>
  <si>
    <t>BHA03P01023</t>
  </si>
  <si>
    <t>BHA03P01024</t>
  </si>
  <si>
    <t>BHA03P01025</t>
  </si>
  <si>
    <t>BHA03P01026</t>
  </si>
  <si>
    <t>BHA03P01027</t>
  </si>
  <si>
    <t>BHA03P01028</t>
  </si>
  <si>
    <t>BHA03P01029</t>
  </si>
  <si>
    <t>BHA03P01031</t>
  </si>
  <si>
    <t>BHA03P01032</t>
  </si>
  <si>
    <t>BHA03P01033</t>
  </si>
  <si>
    <t>BHA03P01034</t>
  </si>
  <si>
    <t>BHA03P01035</t>
  </si>
  <si>
    <t>BHA03P01036</t>
  </si>
  <si>
    <t>BHA03P01037</t>
  </si>
  <si>
    <t>BHA03P01038</t>
  </si>
  <si>
    <t>BHA02P01007</t>
  </si>
  <si>
    <t>BHA02P01007a</t>
  </si>
  <si>
    <t>BHA02N03013</t>
  </si>
  <si>
    <t>BHA02N03016a</t>
  </si>
  <si>
    <t>BHA02N03017</t>
  </si>
  <si>
    <t>BHA02N03018</t>
  </si>
  <si>
    <t>BHA02N03019</t>
  </si>
  <si>
    <t>BHA02N03020</t>
  </si>
  <si>
    <t>BHA02N03021</t>
  </si>
  <si>
    <t>BHA02N03022</t>
  </si>
  <si>
    <t>BHA02N03023</t>
  </si>
  <si>
    <t>BHA02N03024</t>
  </si>
  <si>
    <t>BHA02N03025</t>
  </si>
  <si>
    <t>BHA02N03026</t>
  </si>
  <si>
    <t>BHA02N03027</t>
  </si>
  <si>
    <t>BHA02N03028</t>
  </si>
  <si>
    <t>BHA02N03029</t>
  </si>
  <si>
    <t>BHA02N03030</t>
  </si>
  <si>
    <t>BHA02N03031</t>
  </si>
  <si>
    <t>BHA02N04001</t>
  </si>
  <si>
    <t>BHA02N04002</t>
  </si>
  <si>
    <t>BHA02N04003</t>
  </si>
  <si>
    <t>BHA02N04004</t>
  </si>
  <si>
    <t>BHA02N04005</t>
  </si>
  <si>
    <t>BHA02N04006</t>
  </si>
  <si>
    <t>BHA02N04007</t>
  </si>
  <si>
    <t>BHA02N04008</t>
  </si>
  <si>
    <t>BHA02N04009</t>
  </si>
  <si>
    <t>BHA02N04009a</t>
  </si>
  <si>
    <t>BHA02N04009b</t>
  </si>
  <si>
    <t>BHA02N04010</t>
  </si>
  <si>
    <t>BHA02N04010a</t>
  </si>
  <si>
    <t>BHA02N04011</t>
  </si>
  <si>
    <t>BHA02N04012</t>
  </si>
  <si>
    <t>BHA02N04013</t>
  </si>
  <si>
    <t>BHA02N04014</t>
  </si>
  <si>
    <t>BHA02N04015</t>
  </si>
  <si>
    <t>BHA02N04016</t>
  </si>
  <si>
    <t>BHA02N04017</t>
  </si>
  <si>
    <t>BHA02N04018</t>
  </si>
  <si>
    <t>BHA02N04019</t>
  </si>
  <si>
    <t>BHA02N04020</t>
  </si>
  <si>
    <t>BHA02N04021</t>
  </si>
  <si>
    <t>BHA02N04022</t>
  </si>
  <si>
    <t>BHA02N04023</t>
  </si>
  <si>
    <t>BHA02N04024</t>
  </si>
  <si>
    <t>BHA02N04025</t>
  </si>
  <si>
    <t>BHA02N04026</t>
  </si>
  <si>
    <t>BHA02N04027</t>
  </si>
  <si>
    <t>BHA02N04028</t>
  </si>
  <si>
    <t>BHA02N04028a</t>
  </si>
  <si>
    <t>BHA02N04029</t>
  </si>
  <si>
    <t>sterilní biologická laboratoř</t>
  </si>
  <si>
    <t>BHA02N04030</t>
  </si>
  <si>
    <t>BHA02N04031</t>
  </si>
  <si>
    <t>BHA02N04032</t>
  </si>
  <si>
    <t>BHA02N04033</t>
  </si>
  <si>
    <t>BHA02N04034</t>
  </si>
  <si>
    <t>BHA02N04035</t>
  </si>
  <si>
    <t>BHA02N04036</t>
  </si>
  <si>
    <t>BHA02N04037</t>
  </si>
  <si>
    <t>BHA02N05001</t>
  </si>
  <si>
    <t>BHA02N05002</t>
  </si>
  <si>
    <t>BHA02N05003</t>
  </si>
  <si>
    <t>BHA02N05004</t>
  </si>
  <si>
    <t>BHA02N05005</t>
  </si>
  <si>
    <t>BHA02N05006</t>
  </si>
  <si>
    <t>BHA02N05007</t>
  </si>
  <si>
    <t>BHA02N05008</t>
  </si>
  <si>
    <t>BHA02N05009</t>
  </si>
  <si>
    <t>BHA02N05010</t>
  </si>
  <si>
    <t>sklad nebezp. odpadu</t>
  </si>
  <si>
    <t>BHA34N01001</t>
  </si>
  <si>
    <t>BHA34N01002</t>
  </si>
  <si>
    <t>BHA34N01002a</t>
  </si>
  <si>
    <t>102A</t>
  </si>
  <si>
    <t>BHA34N01003</t>
  </si>
  <si>
    <t>BHA34N01004</t>
  </si>
  <si>
    <t>BHA34N01005</t>
  </si>
  <si>
    <t>BHA34N01005a</t>
  </si>
  <si>
    <t>BHA34N01007</t>
  </si>
  <si>
    <t>BHA34N01007a</t>
  </si>
  <si>
    <t>BHA34N01008</t>
  </si>
  <si>
    <t>BHA34N01009</t>
  </si>
  <si>
    <t>BHA34N01010</t>
  </si>
  <si>
    <t>BHA34N01011</t>
  </si>
  <si>
    <t>BHA34N01012</t>
  </si>
  <si>
    <t>WC muži - kabinka</t>
  </si>
  <si>
    <t>BHA03N02007</t>
  </si>
  <si>
    <t>BHA03N02008</t>
  </si>
  <si>
    <t>WC muži - pisoáry</t>
  </si>
  <si>
    <t>BHA03N02009</t>
  </si>
  <si>
    <t>BHA03N02011</t>
  </si>
  <si>
    <t>BHA03N02012</t>
  </si>
  <si>
    <t>BHA03N02013</t>
  </si>
  <si>
    <t>BHA03N02014</t>
  </si>
  <si>
    <t>BHA03N02015</t>
  </si>
  <si>
    <t>krystalografie proteinů</t>
  </si>
  <si>
    <t>BHA03N02016</t>
  </si>
  <si>
    <t>BHA03N02017</t>
  </si>
  <si>
    <t>WC ženy - kabinka</t>
  </si>
  <si>
    <t>BHA03N02018</t>
  </si>
  <si>
    <t>BHA03N02019</t>
  </si>
  <si>
    <t>BHA03N02021</t>
  </si>
  <si>
    <t>BHA03N02022</t>
  </si>
  <si>
    <t>BHA03N02023</t>
  </si>
  <si>
    <t>denní místnost, kuchyňka</t>
  </si>
  <si>
    <t>BHA03N02024</t>
  </si>
  <si>
    <t>BHA03N02025</t>
  </si>
  <si>
    <t>čisté pomůcky</t>
  </si>
  <si>
    <t>BHA41N02057</t>
  </si>
  <si>
    <t>manipulační místnost</t>
  </si>
  <si>
    <t>BHA41N02039</t>
  </si>
  <si>
    <t>BHA41N02041</t>
  </si>
  <si>
    <t>BHA05P01031</t>
  </si>
  <si>
    <t>BHA05P01032</t>
  </si>
  <si>
    <t>sklad materiálu NMR</t>
  </si>
  <si>
    <t>NMR spektrometr</t>
  </si>
  <si>
    <t>BHA05P01034</t>
  </si>
  <si>
    <t>BHA05P01035</t>
  </si>
  <si>
    <t>BHA05P01036</t>
  </si>
  <si>
    <t>WC muži - zaměstnanci</t>
  </si>
  <si>
    <t>BHA11N02009a</t>
  </si>
  <si>
    <t>WC ženy - studentky</t>
  </si>
  <si>
    <t>instalační místnost</t>
  </si>
  <si>
    <t>S212</t>
  </si>
  <si>
    <t>S213</t>
  </si>
  <si>
    <t>sklad chemikálií (BF)</t>
  </si>
  <si>
    <t>S214</t>
  </si>
  <si>
    <t>denní místnost, úklid (S)</t>
  </si>
  <si>
    <t>S215</t>
  </si>
  <si>
    <t>umývárna, sprcha, WC</t>
  </si>
  <si>
    <t>S216</t>
  </si>
  <si>
    <t>BHA05P01047</t>
  </si>
  <si>
    <t>BHA05P01048</t>
  </si>
  <si>
    <t>kryokapaliny, technické plyny</t>
  </si>
  <si>
    <t>BHA05P01049</t>
  </si>
  <si>
    <t>BHA05P01051</t>
  </si>
  <si>
    <t>BHA05P01052</t>
  </si>
  <si>
    <t>BHA05P01053</t>
  </si>
  <si>
    <t>BHA05P01054</t>
  </si>
  <si>
    <t>BHA05P01055</t>
  </si>
  <si>
    <t>BHA05P01056</t>
  </si>
  <si>
    <t>BHA05P01057</t>
  </si>
  <si>
    <t>BHA20N01004</t>
  </si>
  <si>
    <t>BHA20N01005</t>
  </si>
  <si>
    <t>WC muži-studenti imobil. + sprcha</t>
  </si>
  <si>
    <t>BHA20N01006</t>
  </si>
  <si>
    <t>BHA20N01007</t>
  </si>
  <si>
    <t>BHA20N01008</t>
  </si>
  <si>
    <t>BHA20N01009</t>
  </si>
  <si>
    <t>vedoucí ústavu</t>
  </si>
  <si>
    <t>BHA20N01010</t>
  </si>
  <si>
    <t>BHA20N01011</t>
  </si>
  <si>
    <t>BHA20N01012</t>
  </si>
  <si>
    <t>BHA20N01013</t>
  </si>
  <si>
    <t>BHA20N01014</t>
  </si>
  <si>
    <t>BHA20N01015</t>
  </si>
  <si>
    <t>pracovna asist. doktor.</t>
  </si>
  <si>
    <t>BHA20N01016</t>
  </si>
  <si>
    <t>BHA20N01017</t>
  </si>
  <si>
    <t>BHA20N01018</t>
  </si>
  <si>
    <t>BHA20N01019</t>
  </si>
  <si>
    <t>předsíň WC - ženy - studentky</t>
  </si>
  <si>
    <t>BHA20N01021</t>
  </si>
  <si>
    <t>WC ženy-studentky imobil. + sprcha</t>
  </si>
  <si>
    <t>BHA20N01022</t>
  </si>
  <si>
    <t>BHA17P01013</t>
  </si>
  <si>
    <t>BHA17P01005</t>
  </si>
  <si>
    <t>BHA17N03015</t>
  </si>
  <si>
    <t>336A</t>
  </si>
  <si>
    <t>BHA17N03016</t>
  </si>
  <si>
    <t>336B</t>
  </si>
  <si>
    <t>BHA19P01001</t>
  </si>
  <si>
    <t>BHA19P01002</t>
  </si>
  <si>
    <t>BHA19P01004</t>
  </si>
  <si>
    <t>BHA19P01003</t>
  </si>
  <si>
    <t>BHA13N02015</t>
  </si>
  <si>
    <t>pracovna, prof., doc.</t>
  </si>
  <si>
    <t>BHA13N02016</t>
  </si>
  <si>
    <t>BHA13N02017</t>
  </si>
  <si>
    <t>laboratoř nonstop</t>
  </si>
  <si>
    <t>BHA13N02033</t>
  </si>
  <si>
    <t>BHA13N02018</t>
  </si>
  <si>
    <t>BHA13N02020</t>
  </si>
  <si>
    <t>BHA13N02021</t>
  </si>
  <si>
    <t>BHA13N02022</t>
  </si>
  <si>
    <t>laboratoř, prof., doc.</t>
  </si>
  <si>
    <t>BHA13N02023</t>
  </si>
  <si>
    <t>BHA13N02024</t>
  </si>
  <si>
    <t>laboratoř, technici</t>
  </si>
  <si>
    <t>laboratoř PAGE</t>
  </si>
  <si>
    <t>BHA19N03023</t>
  </si>
  <si>
    <t>laboratoř  registr. analýzy</t>
  </si>
  <si>
    <t>BHA19N03024</t>
  </si>
  <si>
    <t>laboratoř PCR</t>
  </si>
  <si>
    <t>BHA19N03025</t>
  </si>
  <si>
    <t>laboratoř ELFO</t>
  </si>
  <si>
    <t>BHA19N03026</t>
  </si>
  <si>
    <t>BHA19N03027</t>
  </si>
  <si>
    <t>umývárna DNA</t>
  </si>
  <si>
    <t>BHA19N02001</t>
  </si>
  <si>
    <t>BHA19N02003</t>
  </si>
  <si>
    <t>BHA19N02002</t>
  </si>
  <si>
    <t>BHA19N02004</t>
  </si>
  <si>
    <t>BHA19N02007</t>
  </si>
  <si>
    <t>zkušebna, přijímací místnost</t>
  </si>
  <si>
    <t>BHA19N02008</t>
  </si>
  <si>
    <t>sklad informatika</t>
  </si>
  <si>
    <t>BHA19N02009</t>
  </si>
  <si>
    <t>pracovna informatika</t>
  </si>
  <si>
    <t>BHA19N02012</t>
  </si>
  <si>
    <t>BHA19N02010</t>
  </si>
  <si>
    <t>BHA19N02011</t>
  </si>
  <si>
    <t>BHA19N02013</t>
  </si>
  <si>
    <t>operační sál</t>
  </si>
  <si>
    <t>BHA19N02014</t>
  </si>
  <si>
    <t>přípravna operačního sálu</t>
  </si>
  <si>
    <t>BHA19N02015</t>
  </si>
  <si>
    <t>fotokomora</t>
  </si>
  <si>
    <t>BHA19N02016</t>
  </si>
  <si>
    <t>BHA19N02017</t>
  </si>
  <si>
    <t>hlubokomrazící boxy</t>
  </si>
  <si>
    <t>BHA19N02038</t>
  </si>
  <si>
    <t>BHA19N02037</t>
  </si>
  <si>
    <t>BHA19N02018</t>
  </si>
  <si>
    <t>příruční sklad chemikálií</t>
  </si>
  <si>
    <t>BHA19N02019</t>
  </si>
  <si>
    <t>sklad lab. materiálu</t>
  </si>
  <si>
    <t>BHA19N02020</t>
  </si>
  <si>
    <t>laboratoř GMO</t>
  </si>
  <si>
    <t>BHA19N02024</t>
  </si>
  <si>
    <t>laboratoř tkáňové kultury</t>
  </si>
  <si>
    <t>BHA19N02025</t>
  </si>
  <si>
    <t>mikroskop. laboratoř</t>
  </si>
  <si>
    <t>BHA19N02026</t>
  </si>
  <si>
    <t>lab. histol. a imunohist. metod</t>
  </si>
  <si>
    <t>BHA19N02027</t>
  </si>
  <si>
    <t>BHA19N02028</t>
  </si>
  <si>
    <t>BHA19N02029</t>
  </si>
  <si>
    <t>pracovna prof./doc.</t>
  </si>
  <si>
    <t>BHA19N02030</t>
  </si>
  <si>
    <t>BHA19N02031</t>
  </si>
  <si>
    <t>BHA19N02032</t>
  </si>
  <si>
    <t>BHA19N02033</t>
  </si>
  <si>
    <t>WC zaměstnanci muži</t>
  </si>
  <si>
    <t>BHA13N03028</t>
  </si>
  <si>
    <t>BHA04P01001</t>
  </si>
  <si>
    <t>BHA04P01002</t>
  </si>
  <si>
    <t>výtah V3</t>
  </si>
  <si>
    <t>BHA04P01003</t>
  </si>
  <si>
    <t>BHA04P01004</t>
  </si>
  <si>
    <t>BHA05P01002</t>
  </si>
  <si>
    <t>výtah A4</t>
  </si>
  <si>
    <t>BHA05P01003</t>
  </si>
  <si>
    <t>BHA05P01004</t>
  </si>
  <si>
    <t>BHA05P01005</t>
  </si>
  <si>
    <t>BHA05P01006</t>
  </si>
  <si>
    <t>BHA05P01007</t>
  </si>
  <si>
    <t>BHA05P01008</t>
  </si>
  <si>
    <t>BHA05P01009</t>
  </si>
  <si>
    <t>BHA05P01011</t>
  </si>
  <si>
    <t>BHA05P01012</t>
  </si>
  <si>
    <t>BHA05P01013</t>
  </si>
  <si>
    <t>BHA05P01014</t>
  </si>
  <si>
    <t>BHA04N03032</t>
  </si>
  <si>
    <t>laboratoř - kultivace</t>
  </si>
  <si>
    <t>BHA04N03033</t>
  </si>
  <si>
    <t>laboratoř FISH  - suchá</t>
  </si>
  <si>
    <t>BHA04N03034</t>
  </si>
  <si>
    <t>laboratoř FISH  - mokrá</t>
  </si>
  <si>
    <t>BHA04N03035</t>
  </si>
  <si>
    <t>laboratoř mikroskopie</t>
  </si>
  <si>
    <t>BHA04N03036</t>
  </si>
  <si>
    <t>BHA04N03037</t>
  </si>
  <si>
    <t>laboratoř 5</t>
  </si>
  <si>
    <t>BHA04N03038</t>
  </si>
  <si>
    <t>BHA04N03039</t>
  </si>
  <si>
    <t>BHA04N03041</t>
  </si>
  <si>
    <t>BHA09P01008</t>
  </si>
  <si>
    <t>BHA09P01006</t>
  </si>
  <si>
    <t>sklad komunálního odpadu</t>
  </si>
  <si>
    <t>BHA09N01001</t>
  </si>
  <si>
    <t>BHA09N01002</t>
  </si>
  <si>
    <t>BHA09N01003</t>
  </si>
  <si>
    <t>BHA09N01006</t>
  </si>
  <si>
    <t>WC muži + sprcha-studenti</t>
  </si>
  <si>
    <t>BHA09N01004</t>
  </si>
  <si>
    <t>BHA09N01008</t>
  </si>
  <si>
    <t>laboratoř makro</t>
  </si>
  <si>
    <t>BHA09N01009</t>
  </si>
  <si>
    <t>BHA09N01010</t>
  </si>
  <si>
    <t>laboratoř spec. praktikum</t>
  </si>
  <si>
    <t>BHA09N01011</t>
  </si>
  <si>
    <t>BHA09N01012</t>
  </si>
  <si>
    <t>BHA09N01013</t>
  </si>
  <si>
    <t>BHA09N01014</t>
  </si>
  <si>
    <t>BHA09N01015</t>
  </si>
  <si>
    <t>BHA12P01001</t>
  </si>
  <si>
    <t>BHA12P01002</t>
  </si>
  <si>
    <t>BHA12P01003</t>
  </si>
  <si>
    <t>stanice SHZ</t>
  </si>
  <si>
    <t>BHA12P01004</t>
  </si>
  <si>
    <t>BHA12P01005</t>
  </si>
  <si>
    <t>BHA12P01006</t>
  </si>
  <si>
    <t>prohlubeň výtahu</t>
  </si>
  <si>
    <t>BHA12N01001</t>
  </si>
  <si>
    <t>vstupní chodba I.</t>
  </si>
  <si>
    <t>BHA12N01002</t>
  </si>
  <si>
    <t>BHA12N01003</t>
  </si>
  <si>
    <t>BHA04P01024</t>
  </si>
  <si>
    <t>chovné klece</t>
  </si>
  <si>
    <t>BHA04P01025</t>
  </si>
  <si>
    <t>rozvodna slaboproud</t>
  </si>
  <si>
    <t>BHA04P01026</t>
  </si>
  <si>
    <t>BHA04P01027</t>
  </si>
  <si>
    <t>kryobanka</t>
  </si>
  <si>
    <t>BHA04P01028</t>
  </si>
  <si>
    <t>technické zařízení budovy</t>
  </si>
  <si>
    <t>BHA04P01029</t>
  </si>
  <si>
    <t>BHA04P01031</t>
  </si>
  <si>
    <t>BHA04P01032</t>
  </si>
  <si>
    <t>cell sorter</t>
  </si>
  <si>
    <t>BHA04P01033</t>
  </si>
  <si>
    <t>BHA04P01034</t>
  </si>
  <si>
    <t>zářič</t>
  </si>
  <si>
    <t>BHA04P01035</t>
  </si>
  <si>
    <t>BHA04P01036</t>
  </si>
  <si>
    <t>BHA04P01037</t>
  </si>
  <si>
    <t>sklad radioaktivních látek</t>
  </si>
  <si>
    <t>BHA04P01038</t>
  </si>
  <si>
    <t>BHA04P01039</t>
  </si>
  <si>
    <t>centrální umývárna skla</t>
  </si>
  <si>
    <t>BHA04P01041</t>
  </si>
  <si>
    <t>BHA04P01042</t>
  </si>
  <si>
    <t>WC - zaměstnaci</t>
  </si>
  <si>
    <t>BHA12N01041</t>
  </si>
  <si>
    <t>BHA12N01042</t>
  </si>
  <si>
    <t>přípravna výuky (lab)</t>
  </si>
  <si>
    <t>BHA12N01043</t>
  </si>
  <si>
    <t>BHA12N01044</t>
  </si>
  <si>
    <t>BHA12N02001</t>
  </si>
  <si>
    <t>BHA12N02002</t>
  </si>
  <si>
    <t>BHA12N02003</t>
  </si>
  <si>
    <t>BHA12N02004</t>
  </si>
  <si>
    <t>BHA12N02005</t>
  </si>
  <si>
    <t>BHA12N02006</t>
  </si>
  <si>
    <t>BHA12N02007</t>
  </si>
  <si>
    <t>BHA12N02008</t>
  </si>
  <si>
    <t>BHA12N02009</t>
  </si>
  <si>
    <t>WC ženy (kabiny) - studentky</t>
  </si>
  <si>
    <t>BHA12N02011</t>
  </si>
  <si>
    <t>BHA12N02012</t>
  </si>
  <si>
    <t>BHA12N02013</t>
  </si>
  <si>
    <t>předsíň WC muži-zaměstnanci</t>
  </si>
  <si>
    <t>BHA12N02014</t>
  </si>
  <si>
    <t>WC muži - zaměstnaci</t>
  </si>
  <si>
    <t>BHA12N02015</t>
  </si>
  <si>
    <t>BHA12N02016</t>
  </si>
  <si>
    <t>WC muži (pisoáry) - studenti</t>
  </si>
  <si>
    <t>BHA12N02017</t>
  </si>
  <si>
    <t>WC muži (kabiny)-studenti + imobilní</t>
  </si>
  <si>
    <t>BHA12N02018</t>
  </si>
  <si>
    <t>BHA12N02019</t>
  </si>
  <si>
    <t>BHA12N02021</t>
  </si>
  <si>
    <t>BHA12N02022</t>
  </si>
  <si>
    <t>chodba II</t>
  </si>
  <si>
    <t>BHA12N02023</t>
  </si>
  <si>
    <t>BHA12N02024</t>
  </si>
  <si>
    <t>BHA12N02025</t>
  </si>
  <si>
    <t>WC muži (kabiny) - studenti</t>
  </si>
  <si>
    <t>BHA12N02026</t>
  </si>
  <si>
    <t>BHA12N02027</t>
  </si>
  <si>
    <t>BHA12N02028</t>
  </si>
  <si>
    <t>BHA12N02029</t>
  </si>
  <si>
    <t>BHA12N02031</t>
  </si>
  <si>
    <t>WC ženy (kabiny)-studentky+imobilní</t>
  </si>
  <si>
    <t>BHA12N02032</t>
  </si>
  <si>
    <t>předsíň WC ženy-zaměstnanci</t>
  </si>
  <si>
    <t>BHA12N02033</t>
  </si>
  <si>
    <t>BHA12N02034</t>
  </si>
  <si>
    <t>BHA12N02035</t>
  </si>
  <si>
    <t>BHA12N02036</t>
  </si>
  <si>
    <t>BHA12N03001</t>
  </si>
  <si>
    <t>BHA12N03002</t>
  </si>
  <si>
    <t>BHA12N03003</t>
  </si>
  <si>
    <t>BHA12N03004</t>
  </si>
  <si>
    <t>BHA12N03005</t>
  </si>
  <si>
    <t>BHA12N03006</t>
  </si>
  <si>
    <t>BHA12N03007</t>
  </si>
  <si>
    <t>BHA12N03008</t>
  </si>
  <si>
    <t>BHA12N03009</t>
  </si>
  <si>
    <t>BHA12N03011</t>
  </si>
  <si>
    <t>BHA12N03013</t>
  </si>
  <si>
    <t>BHA12N03014</t>
  </si>
  <si>
    <t>BHA12N03015</t>
  </si>
  <si>
    <t>BHA12N03016</t>
  </si>
  <si>
    <t>WC muži (pisoáry) studenti</t>
  </si>
  <si>
    <t>BHA12N03017</t>
  </si>
  <si>
    <t>WC muži (kabiny) studenti+imobilní</t>
  </si>
  <si>
    <t>BHA12N03018</t>
  </si>
  <si>
    <t>BHA12N03021</t>
  </si>
  <si>
    <t>BHA12N03022</t>
  </si>
  <si>
    <t>BHA12N03023</t>
  </si>
  <si>
    <t>BHA12N03024</t>
  </si>
  <si>
    <t>BHA12N03025</t>
  </si>
  <si>
    <t>WC muži (kabiny) studenti</t>
  </si>
  <si>
    <t>BHA12N03026</t>
  </si>
  <si>
    <t>BHA12N03027</t>
  </si>
  <si>
    <t>BHA12N03028</t>
  </si>
  <si>
    <t>BHA12N03029</t>
  </si>
  <si>
    <t>WC ženy (kabiny) studentky+imobilní</t>
  </si>
  <si>
    <t>BHA12N03031</t>
  </si>
  <si>
    <t>BHA12N03032</t>
  </si>
  <si>
    <t>BHA12N03033</t>
  </si>
  <si>
    <t>BHA12N03034</t>
  </si>
  <si>
    <t>BHA20P01001</t>
  </si>
  <si>
    <t>BHA20P01002</t>
  </si>
  <si>
    <t>BHA20P01003</t>
  </si>
  <si>
    <t>BHA20P01004</t>
  </si>
  <si>
    <t>strojivna ÚT</t>
  </si>
  <si>
    <t>BHA20P01005</t>
  </si>
  <si>
    <t>BHA20P01006</t>
  </si>
  <si>
    <t>BHA20P01007</t>
  </si>
  <si>
    <t>BHA20P01008</t>
  </si>
  <si>
    <t>sklad nebezp.odpadů</t>
  </si>
  <si>
    <t>BHA20N01001</t>
  </si>
  <si>
    <t>BHA20N01002</t>
  </si>
  <si>
    <t>BHA20N01003</t>
  </si>
  <si>
    <t>laser</t>
  </si>
  <si>
    <t>BHA04N02026</t>
  </si>
  <si>
    <t>BHA35N02004</t>
  </si>
  <si>
    <t>BHA35N02005</t>
  </si>
  <si>
    <t>BHA35N02006</t>
  </si>
  <si>
    <t>BHA35N02007</t>
  </si>
  <si>
    <t>BHA35N02008</t>
  </si>
  <si>
    <t>BHA35N02009</t>
  </si>
  <si>
    <t>BHA35N02010</t>
  </si>
  <si>
    <t>rozptylová plocha</t>
  </si>
  <si>
    <t>BHA35N02010b</t>
  </si>
  <si>
    <t>210b</t>
  </si>
  <si>
    <t>BHA35N02010c</t>
  </si>
  <si>
    <t>210c</t>
  </si>
  <si>
    <t>BHA35N02011</t>
  </si>
  <si>
    <t>BHA35N02011a</t>
  </si>
  <si>
    <t>BHA35N02012</t>
  </si>
  <si>
    <t>BHA35N02012a</t>
  </si>
  <si>
    <t>BHA35N02013</t>
  </si>
  <si>
    <t>BHA35N02013a</t>
  </si>
  <si>
    <t>BHA35N02014</t>
  </si>
  <si>
    <t>BHA35N02014a</t>
  </si>
  <si>
    <t>BHA35N02015</t>
  </si>
  <si>
    <t>BHA35N02015a</t>
  </si>
  <si>
    <t>BHA35N02016</t>
  </si>
  <si>
    <t>ochoz a nástup k halám</t>
  </si>
  <si>
    <t>BHA35N02016a</t>
  </si>
  <si>
    <t>BHA35N02017</t>
  </si>
  <si>
    <t>BHA35N02019</t>
  </si>
  <si>
    <t>BHA35N02020</t>
  </si>
  <si>
    <t>BHA35N02021</t>
  </si>
  <si>
    <t>BHA35N02022</t>
  </si>
  <si>
    <t>BHA35N02023</t>
  </si>
  <si>
    <t>BHA35N02024</t>
  </si>
  <si>
    <t>BHA35N02025</t>
  </si>
  <si>
    <t>seminárka</t>
  </si>
  <si>
    <t>BHA35N02026</t>
  </si>
  <si>
    <t>BHA35N02027</t>
  </si>
  <si>
    <t>BHA35N02028</t>
  </si>
  <si>
    <t>BHA35N02029</t>
  </si>
  <si>
    <t>BHA35N02030</t>
  </si>
  <si>
    <t>BHA35N02031</t>
  </si>
  <si>
    <t>BHA35N02032</t>
  </si>
  <si>
    <t>BHA35N02033</t>
  </si>
  <si>
    <t>BHA35N02034</t>
  </si>
  <si>
    <t>BHA35N02035</t>
  </si>
  <si>
    <t>BHA35N02036</t>
  </si>
  <si>
    <t>BHA35N02037</t>
  </si>
  <si>
    <t>BHA35N02038</t>
  </si>
  <si>
    <t>BHA02N06031</t>
  </si>
  <si>
    <t>BHA02N06032</t>
  </si>
  <si>
    <t>BHA02N06033</t>
  </si>
  <si>
    <t>BHA02N06034</t>
  </si>
  <si>
    <t>venkovní schodiště</t>
  </si>
  <si>
    <t>BHA02N07002</t>
  </si>
  <si>
    <t>BHA02N07003</t>
  </si>
  <si>
    <t>BHA02N07004</t>
  </si>
  <si>
    <t>BHA02N07005</t>
  </si>
  <si>
    <t>BHA02N07006</t>
  </si>
  <si>
    <t>BHA02N07007</t>
  </si>
  <si>
    <t>BHA02N07008</t>
  </si>
  <si>
    <t>BHA02N07009</t>
  </si>
  <si>
    <t>BHA02N07010</t>
  </si>
  <si>
    <t>BHA02N07011</t>
  </si>
  <si>
    <t>BHA02N07012</t>
  </si>
  <si>
    <t>BHA02N07012a</t>
  </si>
  <si>
    <t>BHA02N07013</t>
  </si>
  <si>
    <t>BHA02N07013a</t>
  </si>
  <si>
    <t>BHA01N01004</t>
  </si>
  <si>
    <t>BHA01N01005</t>
  </si>
  <si>
    <t>BHA01N01006</t>
  </si>
  <si>
    <t>BHA01N01007</t>
  </si>
  <si>
    <t>BHA01N01008</t>
  </si>
  <si>
    <t>BHA01N01009</t>
  </si>
  <si>
    <t>BHA01N01010</t>
  </si>
  <si>
    <t>BHA01N01012</t>
  </si>
  <si>
    <t>BHA01N01013</t>
  </si>
  <si>
    <t>BHA01N01014</t>
  </si>
  <si>
    <t>BHA01N01015</t>
  </si>
  <si>
    <t>BHA01N01016</t>
  </si>
  <si>
    <t>BHA01N01018</t>
  </si>
  <si>
    <t>BHA01N01019</t>
  </si>
  <si>
    <t>BHA01N01020</t>
  </si>
  <si>
    <t>BHA01N01021</t>
  </si>
  <si>
    <t>BHA01N01022</t>
  </si>
  <si>
    <t>BHA01N01022a</t>
  </si>
  <si>
    <t>BHA01N01023</t>
  </si>
  <si>
    <t>BHA01N01024</t>
  </si>
  <si>
    <t>BHA01N01025</t>
  </si>
  <si>
    <t>BHA07P01006</t>
  </si>
  <si>
    <t>kancelář, šatna</t>
  </si>
  <si>
    <t>BHA07P01007</t>
  </si>
  <si>
    <t>sociální zařízení se sprchou</t>
  </si>
  <si>
    <t>BHA07P01008</t>
  </si>
  <si>
    <t>kompresová stanice</t>
  </si>
  <si>
    <t>BHA07P01009</t>
  </si>
  <si>
    <t>BHA07P01010</t>
  </si>
  <si>
    <t>BHA07P01011</t>
  </si>
  <si>
    <t>BHA07P01012</t>
  </si>
  <si>
    <t>BHA07P01013</t>
  </si>
  <si>
    <t>zdroj vakua</t>
  </si>
  <si>
    <t>podzemní garáže</t>
  </si>
  <si>
    <t>BHA07P01017</t>
  </si>
  <si>
    <t>BHA04N03042</t>
  </si>
  <si>
    <t>BHA04N03043</t>
  </si>
  <si>
    <t>BHA04N03044</t>
  </si>
  <si>
    <t>BHA04N03045</t>
  </si>
  <si>
    <t>BHA04N03046</t>
  </si>
  <si>
    <t>BHA04N03047</t>
  </si>
  <si>
    <t>BHA04N03048</t>
  </si>
  <si>
    <t>BHA09N02012</t>
  </si>
  <si>
    <t>BHA09N02013</t>
  </si>
  <si>
    <t>BHA09N02014</t>
  </si>
  <si>
    <t>BHA09N02015</t>
  </si>
  <si>
    <t>BHA09N02016</t>
  </si>
  <si>
    <t>depozitář katedry</t>
  </si>
  <si>
    <t>BHA09N02030</t>
  </si>
  <si>
    <t>BHA09N02017</t>
  </si>
  <si>
    <t>fotochemická laboratoř</t>
  </si>
  <si>
    <t>BHA09N02018</t>
  </si>
  <si>
    <t>BHA09N02019</t>
  </si>
  <si>
    <t>BHA09N02020</t>
  </si>
  <si>
    <t>BHA09N02021</t>
  </si>
  <si>
    <t>parcovna docenta</t>
  </si>
  <si>
    <t>BHA09N02022</t>
  </si>
  <si>
    <t>BHA09N02023</t>
  </si>
  <si>
    <t>laboratoř laserová</t>
  </si>
  <si>
    <t>BHA09N02024</t>
  </si>
  <si>
    <t>počítačová laboratoř</t>
  </si>
  <si>
    <t>BHA09N02025</t>
  </si>
  <si>
    <t>BHA09N02026</t>
  </si>
  <si>
    <t>myčka skla</t>
  </si>
  <si>
    <t>BHA09N02027</t>
  </si>
  <si>
    <t>předsíň WC ženy - zaměst.</t>
  </si>
  <si>
    <t>BHA09N02031</t>
  </si>
  <si>
    <t>BHA09N02028</t>
  </si>
  <si>
    <t>WC ženy + sprcha - zaměst.</t>
  </si>
  <si>
    <t>BHA09N02004a</t>
  </si>
  <si>
    <t>WC muži - zaměst.</t>
  </si>
  <si>
    <t>BHA09N02029</t>
  </si>
  <si>
    <t>BHA09N03001</t>
  </si>
  <si>
    <t>BHA09N03002</t>
  </si>
  <si>
    <t>BHA09N03003</t>
  </si>
  <si>
    <t>BHA09N03006</t>
  </si>
  <si>
    <t>WC + sprcha ženy - zaměst.</t>
  </si>
  <si>
    <t>BHA09N03004</t>
  </si>
  <si>
    <t>předsíň muži - zaměst.</t>
  </si>
  <si>
    <t>BHA09N03007</t>
  </si>
  <si>
    <t>technologická místnost</t>
  </si>
  <si>
    <t>BHA09N03008</t>
  </si>
  <si>
    <t>BHA09N03009</t>
  </si>
  <si>
    <t>BHA09N03010</t>
  </si>
  <si>
    <t>sekretářka</t>
  </si>
  <si>
    <t>BHA09N03011</t>
  </si>
  <si>
    <t>BHA09N03012</t>
  </si>
  <si>
    <t>BHA09N03013</t>
  </si>
  <si>
    <t>BHA09N03014</t>
  </si>
  <si>
    <t>BHA09N03015</t>
  </si>
  <si>
    <t>BHA07N03003</t>
  </si>
  <si>
    <t>BHA07N03004</t>
  </si>
  <si>
    <t>BHA07N03005</t>
  </si>
  <si>
    <t>laboratoř pro úpravu médií</t>
  </si>
  <si>
    <t>BHA07N03006</t>
  </si>
  <si>
    <t>laboratoř cytochemická</t>
  </si>
  <si>
    <t>BHA07N03007</t>
  </si>
  <si>
    <t>BHA13N01020</t>
  </si>
  <si>
    <t>WC ženy, úklid, sprcha</t>
  </si>
  <si>
    <t>rozvodna NN 2</t>
  </si>
  <si>
    <t>posluchárna II. (lab) 232 sedaček + 4 imobilní</t>
  </si>
  <si>
    <t>posluchárna I. 271 sedaček + 4 imobilní</t>
  </si>
  <si>
    <t>posluchárna III. 126 sedaček + 3 imobilní</t>
  </si>
  <si>
    <t>posluchárna IV. 114 sedaček + 3 imobilní</t>
  </si>
  <si>
    <t>posluchárna LF V. 126 sedaček + 3 imobilní</t>
  </si>
  <si>
    <t>posluchárna VII. 50 sedaček + 2 imobilní</t>
  </si>
  <si>
    <t>posluchárna VI. 50 sedaček + 2 imobilní</t>
  </si>
  <si>
    <t>posluchárna IX. 114 sedaček + 3 imobilní</t>
  </si>
  <si>
    <t>seminární místnost I (LF),  24 sedaček</t>
  </si>
  <si>
    <t>seminární místnost II (LF), 24 sedaček</t>
  </si>
  <si>
    <t>seminární místnost III. 40 sedaček</t>
  </si>
  <si>
    <t>seminární místnost IV. 40 sedaček</t>
  </si>
  <si>
    <t>seminární místnost V. 32 sedaček</t>
  </si>
  <si>
    <t>laboratoř - kvasinky</t>
  </si>
  <si>
    <t>BHA07N03008</t>
  </si>
  <si>
    <t>BHA07N03009</t>
  </si>
  <si>
    <t>BHA07N03010</t>
  </si>
  <si>
    <t>BHA07N03011</t>
  </si>
  <si>
    <t>BHA07N03012</t>
  </si>
  <si>
    <t>BHA07N03013</t>
  </si>
  <si>
    <t>BHA07N03014</t>
  </si>
  <si>
    <t>BHA07N03015</t>
  </si>
  <si>
    <t>WC muži + sprcha - zaměst.</t>
  </si>
  <si>
    <t>BHA09N03029</t>
  </si>
  <si>
    <t>BHA09N03032</t>
  </si>
  <si>
    <t>BHA03N01002</t>
  </si>
  <si>
    <t>BHA03N01003</t>
  </si>
  <si>
    <t>BHA03N01004</t>
  </si>
  <si>
    <t>BHA03N01005</t>
  </si>
  <si>
    <t>BHA03N01006</t>
  </si>
  <si>
    <t>BHA03N01007</t>
  </si>
  <si>
    <t>BHA03N01008</t>
  </si>
  <si>
    <t>BHA03N01009</t>
  </si>
  <si>
    <t>BHA03N01011</t>
  </si>
  <si>
    <t>BHA03N01013</t>
  </si>
  <si>
    <t>BHA03N01014</t>
  </si>
  <si>
    <t>BHA03N01015</t>
  </si>
  <si>
    <t>BHA03N01016</t>
  </si>
  <si>
    <t>BHA03N01017</t>
  </si>
  <si>
    <t>BHA03N01018</t>
  </si>
  <si>
    <t>BHA03N01019</t>
  </si>
  <si>
    <t>posluchárna</t>
  </si>
  <si>
    <t>BHA35P01008</t>
  </si>
  <si>
    <t>BHA35P01009</t>
  </si>
  <si>
    <t>BHA35P01010</t>
  </si>
  <si>
    <t>BHA35P01011</t>
  </si>
  <si>
    <t>BHA35P01012</t>
  </si>
  <si>
    <t>evidence - výdej</t>
  </si>
  <si>
    <t>BHA35P01013</t>
  </si>
  <si>
    <t>BHA35P01014</t>
  </si>
  <si>
    <t>BHA35P01015</t>
  </si>
  <si>
    <t>BHA35P01016</t>
  </si>
  <si>
    <t>BHA35P01018</t>
  </si>
  <si>
    <t>BHA35P01019</t>
  </si>
  <si>
    <t>BHA35P01020</t>
  </si>
  <si>
    <t>BHA35P01021</t>
  </si>
  <si>
    <t>BHA35P01022</t>
  </si>
  <si>
    <t>BHA35P01023</t>
  </si>
  <si>
    <t>soc zařízení se sprchou</t>
  </si>
  <si>
    <t>BHA35P01024</t>
  </si>
  <si>
    <t>BHA35P01025</t>
  </si>
  <si>
    <t>BHA07N01002</t>
  </si>
  <si>
    <t>BHA07N01003</t>
  </si>
  <si>
    <t>ultramikrotomy</t>
  </si>
  <si>
    <t>BHA07N01004</t>
  </si>
  <si>
    <t>elektonový mokroskop</t>
  </si>
  <si>
    <t>BHA07N01005</t>
  </si>
  <si>
    <t>mrazové lámání</t>
  </si>
  <si>
    <t>BHA07N01006</t>
  </si>
  <si>
    <t>BHA07N01007</t>
  </si>
  <si>
    <t>BHA07N01008</t>
  </si>
  <si>
    <t>WC muži - předsíň</t>
  </si>
  <si>
    <t>BHA07N01009</t>
  </si>
  <si>
    <t>BHA07N01010</t>
  </si>
  <si>
    <t>imobilní</t>
  </si>
  <si>
    <t>BHA07N01011</t>
  </si>
  <si>
    <t>umývárna skla, sterilizace</t>
  </si>
  <si>
    <t>BHA07N01012</t>
  </si>
  <si>
    <t>speciální mikroskopie</t>
  </si>
  <si>
    <t>BHA07N01013</t>
  </si>
  <si>
    <t>chemická laboratoř</t>
  </si>
  <si>
    <t>BHA07N01014</t>
  </si>
  <si>
    <t>sterilizace</t>
  </si>
  <si>
    <t>BHA07N01015</t>
  </si>
  <si>
    <t>BHA07N01016</t>
  </si>
  <si>
    <t>předsíň elektr. mikroskopu</t>
  </si>
  <si>
    <t>BHA07N01017</t>
  </si>
  <si>
    <t>BHA07N01018</t>
  </si>
  <si>
    <t>BHA07N01019</t>
  </si>
  <si>
    <t>WC ženy - předsíň</t>
  </si>
  <si>
    <t>BHA07N01020</t>
  </si>
  <si>
    <t>BHA07N01022</t>
  </si>
  <si>
    <t>BHA07N01024</t>
  </si>
  <si>
    <t>BHA07N01025</t>
  </si>
  <si>
    <t>BHA07N02001</t>
  </si>
  <si>
    <t>knihovna, čítárna, zasedací místnost</t>
  </si>
  <si>
    <t>BHA07N02002</t>
  </si>
  <si>
    <t>BHA07N02003</t>
  </si>
  <si>
    <t>BHA07N02004</t>
  </si>
  <si>
    <t>BHA07N02005</t>
  </si>
  <si>
    <t>BHA07N02006</t>
  </si>
  <si>
    <t>bakteriologická laboratoř</t>
  </si>
  <si>
    <t>BHA07N02008</t>
  </si>
  <si>
    <t>BHA07N02009</t>
  </si>
  <si>
    <t>BHA07N02010</t>
  </si>
  <si>
    <t>BHA07N02011</t>
  </si>
  <si>
    <t>BHA07N02012</t>
  </si>
  <si>
    <t>BHA07N02013</t>
  </si>
  <si>
    <t>BHA07N02014</t>
  </si>
  <si>
    <t>BHA07N02015</t>
  </si>
  <si>
    <t>BHA07N02016</t>
  </si>
  <si>
    <t>BHA07N02017</t>
  </si>
  <si>
    <t>BHA07N02018</t>
  </si>
  <si>
    <t>BHA07N02019</t>
  </si>
  <si>
    <t>BHA07N02020</t>
  </si>
  <si>
    <t>BHA07N03001</t>
  </si>
  <si>
    <t>sklad desinfikovaného odpadu</t>
  </si>
  <si>
    <t>BHA04P01047</t>
  </si>
  <si>
    <t>sklad nebezpečných látek</t>
  </si>
  <si>
    <t>BHA04P01048</t>
  </si>
  <si>
    <t>BHA04P01049</t>
  </si>
  <si>
    <t>sprcha  - uklízečky</t>
  </si>
  <si>
    <t>BHA07N03016</t>
  </si>
  <si>
    <t>BHA07N03017</t>
  </si>
  <si>
    <t>BHA07N03018</t>
  </si>
  <si>
    <t>BHA07N03019</t>
  </si>
  <si>
    <t>BHA07N03020</t>
  </si>
  <si>
    <t>fluorescenční mikroskopie</t>
  </si>
  <si>
    <t>BHA07N03021</t>
  </si>
  <si>
    <t>BHA07N03022</t>
  </si>
  <si>
    <t>BHA07N03023</t>
  </si>
  <si>
    <t>BHA07N03025</t>
  </si>
  <si>
    <t>BHA07N03026</t>
  </si>
  <si>
    <t>BHA07N01025a</t>
  </si>
  <si>
    <t>BHA07N02012a</t>
  </si>
  <si>
    <t>laboratoř PC</t>
  </si>
  <si>
    <t>BHA11N01011</t>
  </si>
  <si>
    <t>laboratoř syntetická</t>
  </si>
  <si>
    <t>BHA11N01013</t>
  </si>
  <si>
    <t>BHA11N01012</t>
  </si>
  <si>
    <t>mytí skla a sušení</t>
  </si>
  <si>
    <t>BHA11N01014</t>
  </si>
  <si>
    <t>BHA11N01015</t>
  </si>
  <si>
    <t>BHA11N01016</t>
  </si>
  <si>
    <t>BHA11N01009</t>
  </si>
  <si>
    <t>BHA11N01017</t>
  </si>
  <si>
    <t>denní místnost studentů</t>
  </si>
  <si>
    <t>BHA14N01007b</t>
  </si>
  <si>
    <t>BHA14N01007a</t>
  </si>
  <si>
    <t>107b</t>
  </si>
  <si>
    <t>WC - zaměstnanci - předsíňka</t>
  </si>
  <si>
    <t>sprcha - zaměstnanci</t>
  </si>
  <si>
    <t>WC - zaměstnanci</t>
  </si>
  <si>
    <t>kultivační místnost - klimaboxy</t>
  </si>
  <si>
    <t>laboratoř kultivace řas a sinic</t>
  </si>
  <si>
    <t>laboratoř kultivace rostlin</t>
  </si>
  <si>
    <t>laboratoř (drozofily)</t>
  </si>
  <si>
    <t>WC muži - zaměstnanci - předsíňka</t>
  </si>
  <si>
    <t>WC muži - zeměstnanci</t>
  </si>
  <si>
    <t>WC muži imobilní - zaměstnanci + sprcha</t>
  </si>
  <si>
    <t>WC ženy - zaměstnanci - předsíňka</t>
  </si>
  <si>
    <t>WC ženy imobilní - zaměstnanci + sprcha</t>
  </si>
  <si>
    <t>centr. laboratoř fyziologie rostlin</t>
  </si>
  <si>
    <t>pracovna zaměstnanci</t>
  </si>
  <si>
    <t>laboratoř kultivace rostlin I</t>
  </si>
  <si>
    <t>laboratoř kultivace rostlin II.</t>
  </si>
  <si>
    <t>sklad přístrojů</t>
  </si>
  <si>
    <t>laboratoř fotosyntézy</t>
  </si>
  <si>
    <t>pracovna DSP studentů</t>
  </si>
  <si>
    <t>sklad skla a chemikálií</t>
  </si>
  <si>
    <t>pracovna I.</t>
  </si>
  <si>
    <t>pracovna II.</t>
  </si>
  <si>
    <t>pracovna III.</t>
  </si>
  <si>
    <t xml:space="preserve">WC muži - zaměstnanci </t>
  </si>
  <si>
    <t>laboratoř chromatogr. - přípr.</t>
  </si>
  <si>
    <t>laboratoř chromatogr. - plyny</t>
  </si>
  <si>
    <t>laboratoř chromatografická</t>
  </si>
  <si>
    <t>laboratoř molekul. biologie</t>
  </si>
  <si>
    <t>laboratoř počítačové chemie</t>
  </si>
  <si>
    <t>denní místnost - kuchyňka</t>
  </si>
  <si>
    <t>šatna ženy - zaměstnanci</t>
  </si>
  <si>
    <t>sprcha ženy - zaměstnanci</t>
  </si>
  <si>
    <t>laboratoř technologická I.</t>
  </si>
  <si>
    <t>laboratoř anatomie a histoch.</t>
  </si>
  <si>
    <t>laboratoř minerální výživy rostlin</t>
  </si>
  <si>
    <t>laboratoř optické mikroskopie</t>
  </si>
  <si>
    <t>laboratoř mykorhizních symbióz</t>
  </si>
  <si>
    <t>laboratoř org. polutantů</t>
  </si>
  <si>
    <t>transfer. místnost flow - boxy - (práce i s GMO)</t>
  </si>
  <si>
    <t>kultivace explantátů včetně GMO</t>
  </si>
  <si>
    <t xml:space="preserve">pracovna (zaměstnanci) </t>
  </si>
  <si>
    <t>laboratoř mikrobiologie</t>
  </si>
  <si>
    <t>laboratoř technologická II.</t>
  </si>
  <si>
    <t>sklad materiálu (plast, sklo)</t>
  </si>
  <si>
    <t>laboratoř kinetická</t>
  </si>
  <si>
    <t xml:space="preserve">denní místnost </t>
  </si>
  <si>
    <t>pracovna (zaměstnanci)</t>
  </si>
  <si>
    <t>pracovna (prof./doc.)</t>
  </si>
  <si>
    <t>pracovna (diplomanti)</t>
  </si>
  <si>
    <t>laboratoř - cytogenetika</t>
  </si>
  <si>
    <t>laboratoř (mikroskopy)</t>
  </si>
  <si>
    <t>pracovna (asistenti)</t>
  </si>
  <si>
    <t>laboratoř genetika rostlin 1</t>
  </si>
  <si>
    <t>temná komora, př. demi vody</t>
  </si>
  <si>
    <t>pracovna (doktorandi)</t>
  </si>
  <si>
    <t>laboratoř genetika rostlin 2</t>
  </si>
  <si>
    <t>laboratoř kultivace 1 - předsíň</t>
  </si>
  <si>
    <t>laboratoř kultivace 1</t>
  </si>
  <si>
    <t>laboratoř kultivace 2 - předsíň</t>
  </si>
  <si>
    <t>laboratoř kultivace 2</t>
  </si>
  <si>
    <t>laboratoř buněčné biologie</t>
  </si>
  <si>
    <t>učebna, praktikárna</t>
  </si>
  <si>
    <t>sklad materiálu (sklo, plasty, chemikálie)</t>
  </si>
  <si>
    <t>WC muži - zaměstnanci - předsíň</t>
  </si>
  <si>
    <t>seminární místnost 25</t>
  </si>
  <si>
    <t>výuková laboratoř I</t>
  </si>
  <si>
    <t>výuková laboratoř II</t>
  </si>
  <si>
    <t>výzkumná laboratoř III - PCR</t>
  </si>
  <si>
    <t>výzkumná laboratoř II - ELFO</t>
  </si>
  <si>
    <t>laboratoř tkáňových kultur</t>
  </si>
  <si>
    <t>laboratoř centrifugy</t>
  </si>
  <si>
    <t>pracovna instruktora</t>
  </si>
  <si>
    <t>seminární místnost 20</t>
  </si>
  <si>
    <t>WC ženy - zaměstnanci - předsíň</t>
  </si>
  <si>
    <t>tiskárna, kopírka</t>
  </si>
  <si>
    <t xml:space="preserve">pracovna </t>
  </si>
  <si>
    <t>výtah - 630kg</t>
  </si>
  <si>
    <t>vedoucí ekonom. oddělení</t>
  </si>
  <si>
    <t>ekonomické oddělení</t>
  </si>
  <si>
    <t>vedoucí výzkum. oddělení</t>
  </si>
  <si>
    <t>WC ženy - kabiny</t>
  </si>
  <si>
    <t>WC muži - kabina</t>
  </si>
  <si>
    <t>WC ženy - kabina</t>
  </si>
  <si>
    <t>respirium</t>
  </si>
  <si>
    <t>vedoucí studijní oddělení - LF</t>
  </si>
  <si>
    <t>studijní oddělení (LF)</t>
  </si>
  <si>
    <t xml:space="preserve">WC muži </t>
  </si>
  <si>
    <t>kopírka (LF)</t>
  </si>
  <si>
    <t>spisovna (LF)</t>
  </si>
  <si>
    <t>knihovna. zasedačka</t>
  </si>
  <si>
    <t>knihovna. zasedací místnost</t>
  </si>
  <si>
    <t>kopírka. tiskárna. trezor</t>
  </si>
  <si>
    <t>pracovna odb.asisitent. doktor.</t>
  </si>
  <si>
    <t>BHA23Z01001</t>
  </si>
  <si>
    <t>strojovna vodopádu</t>
  </si>
  <si>
    <t>1Z01</t>
  </si>
  <si>
    <t>119c</t>
  </si>
  <si>
    <t>BHA15N01019c</t>
  </si>
  <si>
    <t>BHA15N02034c</t>
  </si>
  <si>
    <t>234c</t>
  </si>
  <si>
    <t>BHA15N03035c</t>
  </si>
  <si>
    <t>335c</t>
  </si>
  <si>
    <t>BHA16N03035a</t>
  </si>
  <si>
    <t>WC ženy- zaměstnanci - předsíň</t>
  </si>
  <si>
    <t>BHA16N03035b</t>
  </si>
  <si>
    <t>WC ženy - zaměstnanci + úklid</t>
  </si>
  <si>
    <t>BHA16N03035c</t>
  </si>
  <si>
    <t>WC ženy - úklid</t>
  </si>
  <si>
    <t>BHA20S01001</t>
  </si>
  <si>
    <t>001</t>
  </si>
  <si>
    <t>BHA20S01010</t>
  </si>
  <si>
    <t>010</t>
  </si>
  <si>
    <t>BHA23N01002a</t>
  </si>
  <si>
    <t>vstupní dveře</t>
  </si>
  <si>
    <t>102a</t>
  </si>
  <si>
    <t>115b</t>
  </si>
  <si>
    <t>BHA23N01015b</t>
  </si>
  <si>
    <t>předsíň podatelny</t>
  </si>
  <si>
    <t>BHA23N02018</t>
  </si>
  <si>
    <t>BHA23N02017a</t>
  </si>
  <si>
    <t>217a</t>
  </si>
  <si>
    <t>prostor pod schodištěm</t>
  </si>
  <si>
    <t>přístup k aule</t>
  </si>
  <si>
    <t>BHA23N03015b</t>
  </si>
  <si>
    <t>315b</t>
  </si>
  <si>
    <t>BHA23N03015a</t>
  </si>
  <si>
    <t>BHA23N03026a</t>
  </si>
  <si>
    <t>326a</t>
  </si>
  <si>
    <t>BHA23N03026b</t>
  </si>
  <si>
    <t>326b</t>
  </si>
  <si>
    <t>BHA45N02001</t>
  </si>
  <si>
    <t>BHA10M02001</t>
  </si>
  <si>
    <t>BHA10M02002</t>
  </si>
  <si>
    <t>BHA10M02003</t>
  </si>
  <si>
    <t>BHA10M02004</t>
  </si>
  <si>
    <t>BHA10M02005</t>
  </si>
  <si>
    <t>BHA10M02006</t>
  </si>
  <si>
    <t>BHA10M02007</t>
  </si>
  <si>
    <t>BHA10M02008</t>
  </si>
  <si>
    <t>BHA10M02009</t>
  </si>
  <si>
    <t>koridor AVVA modrá sever 3.NP</t>
  </si>
  <si>
    <t>koridor AVVA modrá jih 3.NP</t>
  </si>
  <si>
    <t>koridor AVVA modrá sever 2.NP</t>
  </si>
  <si>
    <t>koridor AVVA modrá jih 2.NP</t>
  </si>
  <si>
    <t>BHA10N03041</t>
  </si>
  <si>
    <t>koridor AVVA modrá sever 1.PP</t>
  </si>
  <si>
    <t>koridor AVVA modrá jih 1.PP</t>
  </si>
  <si>
    <t>BHA10P01084</t>
  </si>
  <si>
    <t>1S83</t>
  </si>
  <si>
    <t>prostor nad chemickou jímkou</t>
  </si>
  <si>
    <t>BHA10P02001</t>
  </si>
  <si>
    <t>2S01</t>
  </si>
  <si>
    <t>BHA10P02002</t>
  </si>
  <si>
    <t>2S02</t>
  </si>
  <si>
    <t>BHA10N01047</t>
  </si>
  <si>
    <t>102</t>
  </si>
  <si>
    <t>BHA10N01048</t>
  </si>
  <si>
    <t>103</t>
  </si>
  <si>
    <t>BHA10N01049</t>
  </si>
  <si>
    <t>BHA10N01050</t>
  </si>
  <si>
    <t>BHA10N02057</t>
  </si>
  <si>
    <t>koridor FN 2.NP</t>
  </si>
  <si>
    <t>koridor ILBIT jih 2.NP</t>
  </si>
  <si>
    <t>koridor ILBIT jih 3.NP</t>
  </si>
  <si>
    <t>koridor ILBIT sever 2.NP</t>
  </si>
  <si>
    <t>koridor ILBIT sever schodiště</t>
  </si>
  <si>
    <t>koridor ILBIT sever 3.NP</t>
  </si>
  <si>
    <t>ekonom ÚEB</t>
  </si>
  <si>
    <t>technik IT</t>
  </si>
  <si>
    <t>ředitel ÚEB</t>
  </si>
  <si>
    <t>pracovna (LF)</t>
  </si>
  <si>
    <t>legenda ploch místností - koridor AVVA zelená jih</t>
  </si>
  <si>
    <t>legenda ploch místností - koridor AVVA zelená sever</t>
  </si>
  <si>
    <t>BHA46N01001</t>
  </si>
  <si>
    <t>BHA46N01002</t>
  </si>
  <si>
    <t>BHA46N01003</t>
  </si>
  <si>
    <t>BHA46N01004</t>
  </si>
  <si>
    <t>bezbariérové WC ženy</t>
  </si>
  <si>
    <t>BHA46N01005</t>
  </si>
  <si>
    <t>BHA46N01006</t>
  </si>
  <si>
    <t>WC-ženy</t>
  </si>
  <si>
    <t>BHA46N02001</t>
  </si>
  <si>
    <t>koridor AVVA zelená jih 2.NP</t>
  </si>
  <si>
    <t>BHA46N02002</t>
  </si>
  <si>
    <t>schodiště 1</t>
  </si>
  <si>
    <t>BHA46N02003</t>
  </si>
  <si>
    <t>výtah I. - 630kg</t>
  </si>
  <si>
    <t>BHA46N03001</t>
  </si>
  <si>
    <t>koridor AVVA zelená jih 3.NP</t>
  </si>
  <si>
    <t>BHA46N03003</t>
  </si>
  <si>
    <t>BHA46P01002</t>
  </si>
  <si>
    <t>koridor AVVA zelená jih 1.PP</t>
  </si>
  <si>
    <t>BHA46P01023</t>
  </si>
  <si>
    <t>mezisklad komunálního odpadu</t>
  </si>
  <si>
    <t>BHA46P01024</t>
  </si>
  <si>
    <t>stanoviště úklidových vozíků</t>
  </si>
  <si>
    <t>BHA46P01025</t>
  </si>
  <si>
    <t>nabíjení AKU vozíků</t>
  </si>
  <si>
    <t>BHA47N01001</t>
  </si>
  <si>
    <t>BHA47N01002</t>
  </si>
  <si>
    <t>BHA47N01003</t>
  </si>
  <si>
    <t>BHA47N01004</t>
  </si>
  <si>
    <t>BHA47N01005</t>
  </si>
  <si>
    <t>BHA47N01006</t>
  </si>
  <si>
    <t>BHA47N01008</t>
  </si>
  <si>
    <t>bezbariérové WC muži</t>
  </si>
  <si>
    <t>BHA47N02001</t>
  </si>
  <si>
    <t>koridor AVVA zelená sever 2.NP</t>
  </si>
  <si>
    <t>BHA47N02002</t>
  </si>
  <si>
    <t>BHA47N02003</t>
  </si>
  <si>
    <t>BHA47N03001</t>
  </si>
  <si>
    <t>koridor AVVA zelená sever 3.NP</t>
  </si>
  <si>
    <t>BHA47N03003</t>
  </si>
  <si>
    <t>BHA47P01001</t>
  </si>
  <si>
    <t>Rampa-vjezd do 1.PP</t>
  </si>
  <si>
    <t>BHA47P01002</t>
  </si>
  <si>
    <t>koridor AVVA zelená sever 1.PP</t>
  </si>
  <si>
    <t>BHA47P01003</t>
  </si>
  <si>
    <t>úklidová služba - evidence</t>
  </si>
  <si>
    <t>BHA47P01004</t>
  </si>
  <si>
    <t>sklad čistících prostředků</t>
  </si>
  <si>
    <t>BHA47P01005</t>
  </si>
  <si>
    <t>šatna ženy - úklid, údržba</t>
  </si>
  <si>
    <t>BHA47P01006</t>
  </si>
  <si>
    <t>BHA47P01007a</t>
  </si>
  <si>
    <t>kabiny WC</t>
  </si>
  <si>
    <t>BHA47P01007b</t>
  </si>
  <si>
    <t>BHA47P01008</t>
  </si>
  <si>
    <t>BHA47P01009</t>
  </si>
  <si>
    <t>BHA47P01011</t>
  </si>
  <si>
    <t>šatna muži - úklid, údržba</t>
  </si>
  <si>
    <t>BHA47P01012</t>
  </si>
  <si>
    <t>BHA47P01013</t>
  </si>
  <si>
    <t>BHA47P01014</t>
  </si>
  <si>
    <t>BHA47P01015</t>
  </si>
  <si>
    <t>BHA47P01016</t>
  </si>
  <si>
    <t>BHA47P01017</t>
  </si>
  <si>
    <t>BHA47P01018</t>
  </si>
  <si>
    <t>BHA47P01019</t>
  </si>
  <si>
    <t>BHA47P01021</t>
  </si>
  <si>
    <t>BHA47P01022</t>
  </si>
  <si>
    <t>nabíjení aku vozíků</t>
  </si>
  <si>
    <t>BHA48N02001</t>
  </si>
  <si>
    <t>manipulace s myším ES</t>
  </si>
  <si>
    <t>hematp. buňky</t>
  </si>
  <si>
    <t>chodba - sklo</t>
  </si>
  <si>
    <t>legenda ploch místností - AVVA (modrá) - pavilon A9  1.pp</t>
  </si>
  <si>
    <t>legenda ploch místností - AVVA (modrá) - pavilon A9  1.np</t>
  </si>
  <si>
    <t>legenda ploch místností - AVVA (modrá) - pavilon A9  2.np</t>
  </si>
  <si>
    <t>legenda ploch místností - AVVA (modrá) - pavilon A9  3.np</t>
  </si>
  <si>
    <t>sklad talárů (kopírka LF)</t>
  </si>
  <si>
    <t>pracovna KUK</t>
  </si>
  <si>
    <t>Technici MaR a elektrikáři</t>
  </si>
  <si>
    <t>BHA12P01007</t>
  </si>
  <si>
    <t>vstupní prostor</t>
  </si>
  <si>
    <t>podatelna (za PřF hradí CEITEC za pokladnu v A17)</t>
  </si>
  <si>
    <t>laboratoř GC-MS</t>
  </si>
  <si>
    <t>výměníková stanice A16</t>
  </si>
  <si>
    <t>laboratoř technické analýzy</t>
  </si>
  <si>
    <t>lab.molekulární spektroskopie - přípravna</t>
  </si>
  <si>
    <t>vedoucí TPO</t>
  </si>
  <si>
    <t>pracovna LF</t>
  </si>
  <si>
    <t>sekretariát ÚEB</t>
  </si>
  <si>
    <t>výtah II. - 630kg</t>
  </si>
  <si>
    <t>BHA30P02001</t>
  </si>
  <si>
    <t>BHA30P02002</t>
  </si>
  <si>
    <t>BHA30P02003</t>
  </si>
  <si>
    <t>BHA30P02004</t>
  </si>
  <si>
    <t>BHA30P02005</t>
  </si>
  <si>
    <t>BHA30P02006</t>
  </si>
  <si>
    <t>BHA30P02007</t>
  </si>
  <si>
    <t>BHA30P02008</t>
  </si>
  <si>
    <t>BHA30P02009</t>
  </si>
  <si>
    <t>BHA30P02010</t>
  </si>
  <si>
    <t>BHA30P02020</t>
  </si>
  <si>
    <t>BHA30P02030</t>
  </si>
  <si>
    <t>technologické zázemí</t>
  </si>
  <si>
    <t>sklad - čerpadla</t>
  </si>
  <si>
    <t>sklad - konferenční panely</t>
  </si>
  <si>
    <t>parkovací stání</t>
  </si>
  <si>
    <t>strojovna ZTI</t>
  </si>
  <si>
    <t>jímka desinfikovaných vod</t>
  </si>
  <si>
    <t>sklad technických plynů</t>
  </si>
  <si>
    <t>nasávací komora</t>
  </si>
  <si>
    <t>BHA30P01001</t>
  </si>
  <si>
    <t>BHA30P01002</t>
  </si>
  <si>
    <t>BHA30P01003</t>
  </si>
  <si>
    <t>BHA30P01004</t>
  </si>
  <si>
    <t>BHA30P01005</t>
  </si>
  <si>
    <t>BHA30P01006</t>
  </si>
  <si>
    <t>BHA30P01007</t>
  </si>
  <si>
    <t>BHA30P01008</t>
  </si>
  <si>
    <t>BHA30P01009</t>
  </si>
  <si>
    <t>BHA30P01010</t>
  </si>
  <si>
    <t>BHA30P01010a</t>
  </si>
  <si>
    <t>BHA30P01011</t>
  </si>
  <si>
    <t>BHA30P01012</t>
  </si>
  <si>
    <t>BHA30P01013</t>
  </si>
  <si>
    <t>BHA30P01014</t>
  </si>
  <si>
    <t>BHA30P01015</t>
  </si>
  <si>
    <t>BHA30P01016</t>
  </si>
  <si>
    <t>BHA30P01017</t>
  </si>
  <si>
    <t>BHA30P01018</t>
  </si>
  <si>
    <t>BHA30P01019</t>
  </si>
  <si>
    <t>BHA30P01021</t>
  </si>
  <si>
    <t>BHA30P01022</t>
  </si>
  <si>
    <t>BHA30P01023</t>
  </si>
  <si>
    <t>BHA30P01024</t>
  </si>
  <si>
    <t>BHA30P01025</t>
  </si>
  <si>
    <t>BHA30P01026</t>
  </si>
  <si>
    <t>BHA30P01027</t>
  </si>
  <si>
    <t>BHA30P01028</t>
  </si>
  <si>
    <t>BHA30P01029</t>
  </si>
  <si>
    <t>BHA30P01031</t>
  </si>
  <si>
    <t>BHA30P01032</t>
  </si>
  <si>
    <t>BHA30P01033</t>
  </si>
  <si>
    <t>BHA30P01034</t>
  </si>
  <si>
    <t>BHA30P01035</t>
  </si>
  <si>
    <t>BHA30P01036</t>
  </si>
  <si>
    <t>BHA30P01037</t>
  </si>
  <si>
    <t>BHA30P01038</t>
  </si>
  <si>
    <t>BHA30P01039</t>
  </si>
  <si>
    <t>BHA30P01041</t>
  </si>
  <si>
    <t>BHA30P01042</t>
  </si>
  <si>
    <t>BHA30P01043</t>
  </si>
  <si>
    <t>BHA30P01044</t>
  </si>
  <si>
    <t>BHA30P01045</t>
  </si>
  <si>
    <t>BHA30P01046</t>
  </si>
  <si>
    <t>laboratoř HR-MS</t>
  </si>
  <si>
    <t>přípravna HR-MS</t>
  </si>
  <si>
    <t>laboratoř-chem.procesy</t>
  </si>
  <si>
    <t>laboratoř - fotochemie</t>
  </si>
  <si>
    <t>lednice</t>
  </si>
  <si>
    <t>kultivace II.</t>
  </si>
  <si>
    <t>kultivace I.</t>
  </si>
  <si>
    <t>kultivace III.</t>
  </si>
  <si>
    <t>sinice</t>
  </si>
  <si>
    <t>řasy</t>
  </si>
  <si>
    <t>laboratorní rezerva</t>
  </si>
  <si>
    <t>laboratoř ekotoxikologie - velká</t>
  </si>
  <si>
    <t>sklad vzorků</t>
  </si>
  <si>
    <t>laboratoř ekotoxikologie - malá</t>
  </si>
  <si>
    <t>příprava a sušení - půdy + sedimenty</t>
  </si>
  <si>
    <t>přesívání</t>
  </si>
  <si>
    <t>laboratorní rezerva (HR-MS)</t>
  </si>
  <si>
    <t>požární rozvodna NN</t>
  </si>
  <si>
    <t>sklad - odběr. zař. voda + sedimenty</t>
  </si>
  <si>
    <t>sklad - chemikálie</t>
  </si>
  <si>
    <t>únikové schodiště 11.21</t>
  </si>
  <si>
    <t>prostor pod únikovým schodištěm 20.06</t>
  </si>
  <si>
    <t>BHA30N01001</t>
  </si>
  <si>
    <t>BHA30N01002</t>
  </si>
  <si>
    <t>BHA30N01003</t>
  </si>
  <si>
    <t>BHA30N01004</t>
  </si>
  <si>
    <t>BHA30N01005</t>
  </si>
  <si>
    <t>BHA30N01006</t>
  </si>
  <si>
    <t>BHA30N01007</t>
  </si>
  <si>
    <t>BHA30N01008</t>
  </si>
  <si>
    <t>BHA30N01009</t>
  </si>
  <si>
    <t>BHA30N01010</t>
  </si>
  <si>
    <t>BHA30N01011</t>
  </si>
  <si>
    <t>BHA30N01012</t>
  </si>
  <si>
    <t>BHA30N01013</t>
  </si>
  <si>
    <t>BHA30N01014</t>
  </si>
  <si>
    <t>BHA30N01015</t>
  </si>
  <si>
    <t>BHA30N01016</t>
  </si>
  <si>
    <t>BHA30N01017</t>
  </si>
  <si>
    <t>BHA30N01018</t>
  </si>
  <si>
    <t>BHA30N01019</t>
  </si>
  <si>
    <t>BHA30N01021</t>
  </si>
  <si>
    <t>BHA30N01022</t>
  </si>
  <si>
    <t>BHA30N01023</t>
  </si>
  <si>
    <t>BHA30N01024</t>
  </si>
  <si>
    <t>BHA30N01025</t>
  </si>
  <si>
    <t>BHA30N01026</t>
  </si>
  <si>
    <t>BHA30N01027</t>
  </si>
  <si>
    <t>BHA30N01028</t>
  </si>
  <si>
    <t>WC muži imobilní - studenti</t>
  </si>
  <si>
    <t>laboratoř III.- fotochemie</t>
  </si>
  <si>
    <t>laboratoř II.- procesy</t>
  </si>
  <si>
    <t>pracovna PGS / diplomanti</t>
  </si>
  <si>
    <t>laboratoř I - studentská</t>
  </si>
  <si>
    <t>WC ženy - studenti</t>
  </si>
  <si>
    <t>WC ženy imobilní - studenti</t>
  </si>
  <si>
    <t>BHA30N02001</t>
  </si>
  <si>
    <t>BHA30N02002</t>
  </si>
  <si>
    <t>BHA30N02003</t>
  </si>
  <si>
    <t>BHA30N02004</t>
  </si>
  <si>
    <t>BHA30N02005</t>
  </si>
  <si>
    <t>BHA30N02006</t>
  </si>
  <si>
    <t>BHA30N02007</t>
  </si>
  <si>
    <t>BHA30N02008</t>
  </si>
  <si>
    <t>BHA30N02009</t>
  </si>
  <si>
    <t>BHA30N02010</t>
  </si>
  <si>
    <t>BHA30N02011</t>
  </si>
  <si>
    <t>BHA30N02012</t>
  </si>
  <si>
    <t>BHA30N02013</t>
  </si>
  <si>
    <t>BHA30N02014</t>
  </si>
  <si>
    <t>BHA30N02015</t>
  </si>
  <si>
    <t>BHA30N02016</t>
  </si>
  <si>
    <t>BHA30N02017</t>
  </si>
  <si>
    <t>BHA30N02018</t>
  </si>
  <si>
    <t>BHA30N02019</t>
  </si>
  <si>
    <t>BHA30N02021</t>
  </si>
  <si>
    <t>BHA30N02022</t>
  </si>
  <si>
    <t>BHA30N02023</t>
  </si>
  <si>
    <t>BHA30N02024</t>
  </si>
  <si>
    <t>BHA30N02025</t>
  </si>
  <si>
    <t>BHA30N02026</t>
  </si>
  <si>
    <t>BHA30N02027</t>
  </si>
  <si>
    <t>BHA30N02028</t>
  </si>
  <si>
    <t>BHA30N02029</t>
  </si>
  <si>
    <t>BHA30N02031</t>
  </si>
  <si>
    <t>BHA30N02032</t>
  </si>
  <si>
    <t>BHA30N02033</t>
  </si>
  <si>
    <t>BHA30N02034</t>
  </si>
  <si>
    <t>BHA30N02035</t>
  </si>
  <si>
    <t>BHA30N02036</t>
  </si>
  <si>
    <t>BHA30N02037</t>
  </si>
  <si>
    <t>BHA30N02038</t>
  </si>
  <si>
    <t>BHA30N02039</t>
  </si>
  <si>
    <t>BHA30N02041</t>
  </si>
  <si>
    <t>BHA30N02042</t>
  </si>
  <si>
    <t>BHA30N02052</t>
  </si>
  <si>
    <t>předsíň WC muži - zaměstnanci</t>
  </si>
  <si>
    <t>WC muži imobilní - zaměstnanci</t>
  </si>
  <si>
    <t>laboratoř TOC</t>
  </si>
  <si>
    <t>ICP-MS</t>
  </si>
  <si>
    <t>laboratoř - váhovna</t>
  </si>
  <si>
    <t>ICP-MS (přípravna)</t>
  </si>
  <si>
    <t>ICP-MS (zázemí)</t>
  </si>
  <si>
    <t>laboratoř čištění médií</t>
  </si>
  <si>
    <t>laboratoř ultrastop II</t>
  </si>
  <si>
    <t>laboratoř - stop vzduch</t>
  </si>
  <si>
    <t>laboratoř - stop půda</t>
  </si>
  <si>
    <t>laboratoř - destilace, mytí skla</t>
  </si>
  <si>
    <t>laboratoř váhovna</t>
  </si>
  <si>
    <t>laboratoř ultrastop I</t>
  </si>
  <si>
    <t>hmotnostní spektroskopie-IC</t>
  </si>
  <si>
    <t>kapalinová chromatografie</t>
  </si>
  <si>
    <t>hmotnostní spektroskopie-GC</t>
  </si>
  <si>
    <t>plynová chromatografie</t>
  </si>
  <si>
    <t>WC ženy imobilní - zaměstnanci</t>
  </si>
  <si>
    <t>WC muži pisoáry</t>
  </si>
  <si>
    <t>posluchárna (60 studentů)</t>
  </si>
  <si>
    <t>BHA30N03001</t>
  </si>
  <si>
    <t>BHA30N03002</t>
  </si>
  <si>
    <t>BHA30N03003</t>
  </si>
  <si>
    <t>BHA30N03004</t>
  </si>
  <si>
    <t>BHA30N03005</t>
  </si>
  <si>
    <t>BHA30N03006</t>
  </si>
  <si>
    <t>BHA30N03007</t>
  </si>
  <si>
    <t>BHA30N03008</t>
  </si>
  <si>
    <t>BHA30N03009</t>
  </si>
  <si>
    <t>BHA30N03010</t>
  </si>
  <si>
    <t>BHA30N03011</t>
  </si>
  <si>
    <t>BHA30N03012</t>
  </si>
  <si>
    <t>BHA30N03013</t>
  </si>
  <si>
    <t>BHA30N03014</t>
  </si>
  <si>
    <t>BHA30N03015</t>
  </si>
  <si>
    <t>BHA30N03016</t>
  </si>
  <si>
    <t>BHA30N03017</t>
  </si>
  <si>
    <t>BHA30N03018</t>
  </si>
  <si>
    <t>BHA30N03019</t>
  </si>
  <si>
    <t>BHA30N03021</t>
  </si>
  <si>
    <t>BHA30N03022</t>
  </si>
  <si>
    <t>BHA30N03023</t>
  </si>
  <si>
    <t>BHA30N03024</t>
  </si>
  <si>
    <t>BHA30N03025</t>
  </si>
  <si>
    <t>BHA30N03026</t>
  </si>
  <si>
    <t>BHA30N03027</t>
  </si>
  <si>
    <t>BHA30N03028</t>
  </si>
  <si>
    <t>BHA30N03029</t>
  </si>
  <si>
    <t>BHA30N03031</t>
  </si>
  <si>
    <t>BHA30N03032</t>
  </si>
  <si>
    <t>BHA30N03033</t>
  </si>
  <si>
    <t>BHA30N03034</t>
  </si>
  <si>
    <t>BHA30N03035</t>
  </si>
  <si>
    <t>BHA30N03036</t>
  </si>
  <si>
    <t>BHA30N03037</t>
  </si>
  <si>
    <t>BHA30N03047</t>
  </si>
  <si>
    <t>předsín WC muži</t>
  </si>
  <si>
    <t>WC muži imobilní + sprcha</t>
  </si>
  <si>
    <t>umývárna skla, sklad</t>
  </si>
  <si>
    <t>mikroskopy</t>
  </si>
  <si>
    <t>laboratoř - AQUATOX</t>
  </si>
  <si>
    <t>laboratoř - sinice</t>
  </si>
  <si>
    <t>PCR - přípravna</t>
  </si>
  <si>
    <t>laboratoř - přístrojová</t>
  </si>
  <si>
    <t>laboratoř - GENTOX</t>
  </si>
  <si>
    <t>laboratoř - SOILETOX</t>
  </si>
  <si>
    <t>WC ženy imobilní + sprcha</t>
  </si>
  <si>
    <t>počítačová učebna (60 studentů)</t>
  </si>
  <si>
    <t>BHA30N04001</t>
  </si>
  <si>
    <t>BHA30N04003</t>
  </si>
  <si>
    <t>BHA30N04004</t>
  </si>
  <si>
    <t>BHA30N04005</t>
  </si>
  <si>
    <t>BHA30N04006</t>
  </si>
  <si>
    <t>BHA30N04007</t>
  </si>
  <si>
    <t>BHA30N04008</t>
  </si>
  <si>
    <t>BHA30N04009</t>
  </si>
  <si>
    <t>BHA30N04010</t>
  </si>
  <si>
    <t>BHA30N04011</t>
  </si>
  <si>
    <t>BHA30N04012</t>
  </si>
  <si>
    <t>BHA30N04013</t>
  </si>
  <si>
    <t>BHA30N04014</t>
  </si>
  <si>
    <t>BHA30N04015</t>
  </si>
  <si>
    <t>BHA30N04016</t>
  </si>
  <si>
    <t>BHA30N04017</t>
  </si>
  <si>
    <t>BHA30N04018</t>
  </si>
  <si>
    <t>BHA30N04019</t>
  </si>
  <si>
    <t>BHA30N04021</t>
  </si>
  <si>
    <t>BHA30N04022</t>
  </si>
  <si>
    <t>BHA30N04023</t>
  </si>
  <si>
    <t>BHA30N04024</t>
  </si>
  <si>
    <t>BHA30N04025</t>
  </si>
  <si>
    <t>BHA30N04026</t>
  </si>
  <si>
    <t>BHA30N04027</t>
  </si>
  <si>
    <t>BHA30N04028</t>
  </si>
  <si>
    <t>BHA30N04029</t>
  </si>
  <si>
    <t>BHA30N04031</t>
  </si>
  <si>
    <t>pracovna ředitele ústavu</t>
  </si>
  <si>
    <t>pracovna (vedoucí)</t>
  </si>
  <si>
    <t>legenda ploch místností - pavilon A29 -  2.P.P.</t>
  </si>
  <si>
    <t>legenda ploch místností - pavilon A29 -  1.P.P.</t>
  </si>
  <si>
    <t>legenda ploch místností - pavilon A29 -  1.N.P.</t>
  </si>
  <si>
    <t>legenda ploch místností - pavilon A29 -  2.N.P.</t>
  </si>
  <si>
    <t>legenda ploch místností - pavilon A29 -  3.N.P.</t>
  </si>
  <si>
    <t>legenda ploch místností - pavilon A29 -  4.N.P.</t>
  </si>
  <si>
    <t>Technici OFM</t>
  </si>
  <si>
    <t>technici energocentra</t>
  </si>
  <si>
    <t>pracovna AV techniků</t>
  </si>
  <si>
    <t>pracovna techniků OFM</t>
  </si>
  <si>
    <t>odpadové hospodářství sklad</t>
  </si>
  <si>
    <t>technik NMR</t>
  </si>
  <si>
    <t>technik X-RAY</t>
  </si>
  <si>
    <t>centrifugy, lyofilizátory</t>
  </si>
  <si>
    <t>prostor chladících jednotek</t>
  </si>
  <si>
    <t>magnet 950</t>
  </si>
  <si>
    <t>magnet 800</t>
  </si>
  <si>
    <t>lab. pro přípravu chem. vzorků</t>
  </si>
  <si>
    <t>magnet 500</t>
  </si>
  <si>
    <t>hydraulická plošina 1000 kg</t>
  </si>
  <si>
    <t>BHA05P01049a</t>
  </si>
  <si>
    <t>Strojovna plošiny</t>
  </si>
  <si>
    <t>místnost pro el. rozvaděče</t>
  </si>
  <si>
    <t>venkovní únikové schodiště</t>
  </si>
  <si>
    <t>laboratoř a zdroj vzduchu A4</t>
  </si>
  <si>
    <t>BHA05P01101</t>
  </si>
  <si>
    <t>1S101</t>
  </si>
  <si>
    <t>BHA05P01102</t>
  </si>
  <si>
    <t>1S102</t>
  </si>
  <si>
    <t>BHA05P01103</t>
  </si>
  <si>
    <t>1S103</t>
  </si>
  <si>
    <t>BHA05P01104</t>
  </si>
  <si>
    <t>1S104</t>
  </si>
  <si>
    <t>operátoři</t>
  </si>
  <si>
    <t>BHA05P01105</t>
  </si>
  <si>
    <t>1S105</t>
  </si>
  <si>
    <t>BHA05P01105a</t>
  </si>
  <si>
    <t>1S105a</t>
  </si>
  <si>
    <t>zvlhčovač</t>
  </si>
  <si>
    <t>BHA05P01106</t>
  </si>
  <si>
    <t>1S106</t>
  </si>
  <si>
    <t>hygienická smyčka, šatna</t>
  </si>
  <si>
    <t>hyg. smyčka, předsíň</t>
  </si>
  <si>
    <t>???</t>
  </si>
  <si>
    <t>2S03</t>
  </si>
  <si>
    <t>2S04</t>
  </si>
  <si>
    <t>2S05</t>
  </si>
  <si>
    <t>2S06</t>
  </si>
  <si>
    <t>2S07</t>
  </si>
  <si>
    <t>2S08</t>
  </si>
  <si>
    <t>2S09</t>
  </si>
  <si>
    <t>2S10</t>
  </si>
  <si>
    <t>2S20</t>
  </si>
  <si>
    <t>2S30</t>
  </si>
  <si>
    <t>101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</si>
  <si>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</si>
  <si>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</si>
  <si>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</si>
  <si>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</si>
  <si>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</si>
  <si>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</si>
  <si>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</si>
  <si>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</si>
  <si>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</si>
  <si>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</si>
  <si>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</si>
  <si>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</si>
  <si>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</si>
  <si>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</si>
  <si>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</si>
  <si>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</si>
  <si>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</si>
  <si>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</si>
  <si>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</si>
  <si>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</si>
  <si>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</si>
  <si>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</si>
  <si>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</si>
  <si>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</si>
  <si>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</si>
  <si>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</si>
  <si>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</si>
  <si>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</si>
  <si>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</si>
  <si>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</si>
  <si>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</si>
  <si>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</si>
  <si>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</si>
  <si>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</si>
  <si>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</si>
  <si>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</si>
  <si>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</si>
  <si>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</si>
  <si>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</si>
  <si>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</si>
  <si>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</si>
  <si>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</si>
  <si>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</si>
  <si>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</si>
  <si>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</si>
  <si>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</si>
  <si>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</si>
  <si>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</si>
  <si>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</si>
  <si>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</si>
  <si>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</si>
  <si>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</si>
  <si>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</si>
  <si>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</si>
  <si>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</si>
  <si>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</si>
  <si>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</si>
  <si>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</si>
  <si>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</si>
  <si>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</si>
  <si>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</si>
  <si>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</si>
  <si>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</si>
  <si>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</si>
  <si>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</si>
  <si>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</si>
  <si>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</si>
  <si>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</si>
  <si>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</si>
  <si>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</si>
  <si>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251</t>
  </si>
  <si>
    <t>252</t>
  </si>
  <si>
    <t>254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</si>
  <si>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</si>
  <si>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</si>
  <si>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</si>
  <si>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</si>
  <si>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</si>
  <si>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</si>
  <si>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</si>
  <si>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</si>
  <si>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</si>
  <si>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</si>
  <si>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</si>
  <si>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</si>
  <si>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</si>
  <si>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</si>
  <si>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</si>
  <si>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</si>
  <si>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</si>
  <si>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</si>
  <si>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</si>
  <si>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</si>
  <si>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</si>
  <si>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</si>
  <si>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</si>
  <si>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</si>
  <si>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</si>
  <si>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</si>
  <si>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</si>
  <si>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</si>
  <si>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</si>
  <si>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</si>
  <si>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</si>
  <si>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</si>
  <si>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</si>
  <si>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</si>
  <si>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</si>
  <si>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</si>
  <si>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</si>
  <si>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</si>
  <si>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</si>
  <si>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</si>
  <si>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</si>
  <si>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</si>
  <si>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</si>
  <si>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</si>
  <si>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</si>
  <si>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</si>
  <si>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401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</si>
  <si>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</si>
  <si>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</si>
  <si>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</si>
  <si>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</si>
  <si>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</si>
  <si>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</si>
  <si>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</si>
  <si>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</si>
  <si>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</si>
  <si>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</si>
  <si>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</si>
  <si>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</si>
  <si>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</si>
  <si>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</si>
  <si>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</si>
  <si>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</si>
  <si>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</si>
  <si>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</si>
  <si>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</si>
  <si>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</si>
  <si>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</si>
  <si>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</si>
  <si>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</si>
  <si>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</si>
  <si>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</si>
  <si>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</si>
  <si>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</si>
  <si>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431</t>
  </si>
  <si>
    <t>171</t>
  </si>
  <si>
    <t>174</t>
  </si>
  <si>
    <t>182</t>
  </si>
  <si>
    <t>161</t>
  </si>
  <si>
    <t>167</t>
  </si>
  <si>
    <t>163</t>
  </si>
  <si>
    <t>166</t>
  </si>
  <si>
    <t>183</t>
  </si>
  <si>
    <t>176</t>
  </si>
  <si>
    <t>laboratoř - tkáňové kultury</t>
  </si>
  <si>
    <t>ekonom a účetní</t>
  </si>
  <si>
    <t>vedoucí Útvaru bezpečnosti a ostrahy</t>
  </si>
  <si>
    <t>sekretariát, administrace veřejných zakázek</t>
  </si>
  <si>
    <t>vedoucí Správy budov</t>
  </si>
  <si>
    <t>technik Správy budov</t>
  </si>
  <si>
    <t>legenda ploch místností - AVVA (zelená) - pavilon A25  2.pp</t>
  </si>
  <si>
    <t>BHA26P02001</t>
  </si>
  <si>
    <t>BHA26P02002</t>
  </si>
  <si>
    <t>BHA26P02003</t>
  </si>
  <si>
    <t>BHA26P02004</t>
  </si>
  <si>
    <t>specializovaná pracovna</t>
  </si>
  <si>
    <t>BHA26P02005</t>
  </si>
  <si>
    <t>zdroje tepla</t>
  </si>
  <si>
    <t>BHA26P02006</t>
  </si>
  <si>
    <t>trafostanice</t>
  </si>
  <si>
    <t>BHA26P02007</t>
  </si>
  <si>
    <t>BHA26P02008</t>
  </si>
  <si>
    <t>BHA26P02009</t>
  </si>
  <si>
    <t>BHA26P02010</t>
  </si>
  <si>
    <t>BHA26P02011</t>
  </si>
  <si>
    <t>2S11</t>
  </si>
  <si>
    <t>BHA26P02012</t>
  </si>
  <si>
    <t>2S12</t>
  </si>
  <si>
    <t>BHA26P02013</t>
  </si>
  <si>
    <t>2S13</t>
  </si>
  <si>
    <t>BHA26P02014</t>
  </si>
  <si>
    <t>2S14</t>
  </si>
  <si>
    <t>BHA26P02015</t>
  </si>
  <si>
    <t>2S15</t>
  </si>
  <si>
    <t>BHA26P02016</t>
  </si>
  <si>
    <t>2S16</t>
  </si>
  <si>
    <t>BHA26P02017</t>
  </si>
  <si>
    <t>2S17</t>
  </si>
  <si>
    <t>BHA26P02018</t>
  </si>
  <si>
    <t>2S18</t>
  </si>
  <si>
    <t>BHA26P02019</t>
  </si>
  <si>
    <t>2S19</t>
  </si>
  <si>
    <t>BHA26P02020</t>
  </si>
  <si>
    <t>BHA26P02021</t>
  </si>
  <si>
    <t>2S21</t>
  </si>
  <si>
    <t>BHA26P02022</t>
  </si>
  <si>
    <t>2S22</t>
  </si>
  <si>
    <t>BHA26P02023</t>
  </si>
  <si>
    <t>2S23</t>
  </si>
  <si>
    <t>umývárna (lab.)</t>
  </si>
  <si>
    <t>BHA26P02024</t>
  </si>
  <si>
    <t>2S24</t>
  </si>
  <si>
    <t>BHA26P02025</t>
  </si>
  <si>
    <t>2S25</t>
  </si>
  <si>
    <t>BHA26P02026</t>
  </si>
  <si>
    <t>2S26</t>
  </si>
  <si>
    <t>BHA26P02027</t>
  </si>
  <si>
    <t>2S27</t>
  </si>
  <si>
    <t>chladírna</t>
  </si>
  <si>
    <t>BHA26P02028</t>
  </si>
  <si>
    <t>2S28</t>
  </si>
  <si>
    <t>BHA26P02029</t>
  </si>
  <si>
    <t>2S29</t>
  </si>
  <si>
    <t>BHA26P02030</t>
  </si>
  <si>
    <t>BHA26P02031</t>
  </si>
  <si>
    <t>2S31</t>
  </si>
  <si>
    <t>BHA26P02032</t>
  </si>
  <si>
    <t>2S32</t>
  </si>
  <si>
    <t>BHA26P02033</t>
  </si>
  <si>
    <t>2S33</t>
  </si>
  <si>
    <t>BHA26P02034</t>
  </si>
  <si>
    <t>2S34</t>
  </si>
  <si>
    <t>BHA26P02035</t>
  </si>
  <si>
    <t>2S35</t>
  </si>
  <si>
    <t>BHA26P02036</t>
  </si>
  <si>
    <t>2S36</t>
  </si>
  <si>
    <t>BHA26P02037</t>
  </si>
  <si>
    <t>2S37</t>
  </si>
  <si>
    <t>BHA26P02038</t>
  </si>
  <si>
    <t>2S38</t>
  </si>
  <si>
    <t>příruční registratura</t>
  </si>
  <si>
    <t>BHA26P02039</t>
  </si>
  <si>
    <t>2S39</t>
  </si>
  <si>
    <t>BHA26P02041</t>
  </si>
  <si>
    <t>2S41</t>
  </si>
  <si>
    <t>BHA26P02042</t>
  </si>
  <si>
    <t>2S42</t>
  </si>
  <si>
    <t>BHA26P02043</t>
  </si>
  <si>
    <t>2S43</t>
  </si>
  <si>
    <t>legenda ploch místností - AVVA (zelená) - pavilon A25  1.pp</t>
  </si>
  <si>
    <t>BHA26P01001</t>
  </si>
  <si>
    <t>BHA26P01002</t>
  </si>
  <si>
    <t>BHA26P01003</t>
  </si>
  <si>
    <t>BHA26P01004</t>
  </si>
  <si>
    <t>BHA26P01005</t>
  </si>
  <si>
    <t>BHA26P01006</t>
  </si>
  <si>
    <t>BHA26P01007</t>
  </si>
  <si>
    <t>BHA26P01008</t>
  </si>
  <si>
    <t>kancelář akademiků</t>
  </si>
  <si>
    <t>BHA26P01009</t>
  </si>
  <si>
    <t>BHA26P01010</t>
  </si>
  <si>
    <t>BHA26P01011</t>
  </si>
  <si>
    <t>BHA26P01012</t>
  </si>
  <si>
    <t>BHA26P01013</t>
  </si>
  <si>
    <t>BHA26P01014</t>
  </si>
  <si>
    <t>BHA26P01015</t>
  </si>
  <si>
    <t>BHA26P01016</t>
  </si>
  <si>
    <t>BHA26P01017</t>
  </si>
  <si>
    <t>BHA26P01018</t>
  </si>
  <si>
    <t>BHA26P01019</t>
  </si>
  <si>
    <t>BHA26P01021</t>
  </si>
  <si>
    <t>BHA26P01022</t>
  </si>
  <si>
    <t>BHA26P01023</t>
  </si>
  <si>
    <t>BHA26P01024</t>
  </si>
  <si>
    <t>BHA26P01025</t>
  </si>
  <si>
    <t>BHA26P01026</t>
  </si>
  <si>
    <t>BHA26P01027</t>
  </si>
  <si>
    <t>BHA26P01028</t>
  </si>
  <si>
    <t>BHA26P01029</t>
  </si>
  <si>
    <t>BHA26P01031</t>
  </si>
  <si>
    <t>BHA26P01032</t>
  </si>
  <si>
    <t>BHA26P01033</t>
  </si>
  <si>
    <t>BHA26P01034</t>
  </si>
  <si>
    <t>BHA26P01035</t>
  </si>
  <si>
    <t>BHA26P01036</t>
  </si>
  <si>
    <t>BHA26P01037</t>
  </si>
  <si>
    <t>BHA26P01038</t>
  </si>
  <si>
    <t>BHA26P01039</t>
  </si>
  <si>
    <t>BHA26P01042</t>
  </si>
  <si>
    <t>BHA26P01043</t>
  </si>
  <si>
    <t>BHA26P01044</t>
  </si>
  <si>
    <t>BHA26P01045</t>
  </si>
  <si>
    <t>BHA26P01046</t>
  </si>
  <si>
    <t>BHA26P01047</t>
  </si>
  <si>
    <t>BHA26P01048</t>
  </si>
  <si>
    <t>BHA26P01049</t>
  </si>
  <si>
    <t>BHA26P01051</t>
  </si>
  <si>
    <t>BHA26P01052</t>
  </si>
  <si>
    <t>BHA26P01053</t>
  </si>
  <si>
    <t>BHA26P01054</t>
  </si>
  <si>
    <t>BHA26P01055</t>
  </si>
  <si>
    <t>legenda ploch místností - AVVA (zelená) - pavilon A25  1.np</t>
  </si>
  <si>
    <t>BHA26N01001</t>
  </si>
  <si>
    <t>BHA26N01002</t>
  </si>
  <si>
    <t>BHA26N01003</t>
  </si>
  <si>
    <t>BHA26N01004</t>
  </si>
  <si>
    <t>BHA26N01005</t>
  </si>
  <si>
    <t>BHA26N01006</t>
  </si>
  <si>
    <t>BHA26N01007</t>
  </si>
  <si>
    <t>BHA26N01008</t>
  </si>
  <si>
    <t>BHA26N01009</t>
  </si>
  <si>
    <t>BHA26N01010</t>
  </si>
  <si>
    <t>BHA26N01011</t>
  </si>
  <si>
    <t>BHA26N01012</t>
  </si>
  <si>
    <t>BHA26N01013</t>
  </si>
  <si>
    <t>BHA26N01014</t>
  </si>
  <si>
    <t>BHA26N01015</t>
  </si>
  <si>
    <t>BHA26N01016</t>
  </si>
  <si>
    <t>BHA26N01017</t>
  </si>
  <si>
    <t>BHA26N01018</t>
  </si>
  <si>
    <t>BHA26N01019</t>
  </si>
  <si>
    <t>BHA26N01021</t>
  </si>
  <si>
    <t>BHA26N01022</t>
  </si>
  <si>
    <t>BHA26N01023</t>
  </si>
  <si>
    <t>BHA26N01024</t>
  </si>
  <si>
    <t>BHA26N01025</t>
  </si>
  <si>
    <t>BHA26N01026</t>
  </si>
  <si>
    <t>BHA26N01027</t>
  </si>
  <si>
    <t>BHA26N01028</t>
  </si>
  <si>
    <t>BHA26N01029</t>
  </si>
  <si>
    <t>legenda ploch místností - AVVA (zelená) - pavilon A25  2.np</t>
  </si>
  <si>
    <t>BHA26N02001</t>
  </si>
  <si>
    <t>BHA26N02002</t>
  </si>
  <si>
    <t>BHA26N02003</t>
  </si>
  <si>
    <t>BHA26N02004</t>
  </si>
  <si>
    <t>BHA26N02005</t>
  </si>
  <si>
    <t>BHA26N02006</t>
  </si>
  <si>
    <t>BHA26N02007</t>
  </si>
  <si>
    <t>BHA26N02008</t>
  </si>
  <si>
    <t>BHA26N02009</t>
  </si>
  <si>
    <t>BHA26N02010</t>
  </si>
  <si>
    <t>BHA26N02011</t>
  </si>
  <si>
    <t>BHA26N02012</t>
  </si>
  <si>
    <t>BHA26N02013</t>
  </si>
  <si>
    <t>BHA26N02014</t>
  </si>
  <si>
    <t>BHA26N02015</t>
  </si>
  <si>
    <t>BHA26N02016</t>
  </si>
  <si>
    <t>BHA26N02017</t>
  </si>
  <si>
    <t>BHA26N02018</t>
  </si>
  <si>
    <t>BHA26N02019</t>
  </si>
  <si>
    <t>BHA26N02021</t>
  </si>
  <si>
    <t>BHA26N02022</t>
  </si>
  <si>
    <t>BHA26N02023</t>
  </si>
  <si>
    <t>BHA26N02024</t>
  </si>
  <si>
    <t>BHA26N02025</t>
  </si>
  <si>
    <t>BHA26N02026</t>
  </si>
  <si>
    <t>BHA26N02027</t>
  </si>
  <si>
    <t>BHA26N02028</t>
  </si>
  <si>
    <t>BHA26N02029</t>
  </si>
  <si>
    <t>BHA26N02031</t>
  </si>
  <si>
    <t>BHA26N02032</t>
  </si>
  <si>
    <t>BHA26N02033</t>
  </si>
  <si>
    <t>BHA26N02034</t>
  </si>
  <si>
    <t>BHA26N02035</t>
  </si>
  <si>
    <t>BHA26N02036</t>
  </si>
  <si>
    <t>BHA26N02037</t>
  </si>
  <si>
    <t>BHA26N02038</t>
  </si>
  <si>
    <t>BHA26N02039</t>
  </si>
  <si>
    <t>BHA26N02041</t>
  </si>
  <si>
    <t>BHA26N02042</t>
  </si>
  <si>
    <t>BHA26N02043</t>
  </si>
  <si>
    <t>BHA26N02044</t>
  </si>
  <si>
    <t>BHA26N02045</t>
  </si>
  <si>
    <t>BHA26N02046</t>
  </si>
  <si>
    <t>BHA26N02047</t>
  </si>
  <si>
    <t>legenda ploch místností - AVVA (zelená) - pavilon A25  3.np</t>
  </si>
  <si>
    <t>BHA26N03001</t>
  </si>
  <si>
    <t>BHA26N03002</t>
  </si>
  <si>
    <t>BHA26N03003</t>
  </si>
  <si>
    <t>BHA26N03004</t>
  </si>
  <si>
    <t>BHA26N03005</t>
  </si>
  <si>
    <t>BHA26N03006</t>
  </si>
  <si>
    <t>BHA26N03007</t>
  </si>
  <si>
    <t>BHA26N03008</t>
  </si>
  <si>
    <t>BHA26N03009</t>
  </si>
  <si>
    <t>BHA26N03010</t>
  </si>
  <si>
    <t>BHA26N03011</t>
  </si>
  <si>
    <t>BHA26N03012</t>
  </si>
  <si>
    <t>BHA26N03013</t>
  </si>
  <si>
    <t>BHA26N03014</t>
  </si>
  <si>
    <t>BHA26N03015</t>
  </si>
  <si>
    <t>BHA26N03016</t>
  </si>
  <si>
    <t>BHA26N03017</t>
  </si>
  <si>
    <t>BHA26N03018</t>
  </si>
  <si>
    <t>BHA26N03019</t>
  </si>
  <si>
    <t>BHA26N03021</t>
  </si>
  <si>
    <t>BHA26N03022</t>
  </si>
  <si>
    <t>BHA26N03023</t>
  </si>
  <si>
    <t>BHA26N03024</t>
  </si>
  <si>
    <t>BHA26N03025</t>
  </si>
  <si>
    <t>BHA26N03026</t>
  </si>
  <si>
    <t>BHA26N03027</t>
  </si>
  <si>
    <t>BHA26N03028</t>
  </si>
  <si>
    <t>BHA26N03029</t>
  </si>
  <si>
    <t>BHA26N03031</t>
  </si>
  <si>
    <t>BHA26N03032</t>
  </si>
  <si>
    <t>BHA26N03033</t>
  </si>
  <si>
    <t>BHA26N03034</t>
  </si>
  <si>
    <t>BHA26N03035</t>
  </si>
  <si>
    <t>BHA26N03036</t>
  </si>
  <si>
    <t>BHA26N03037</t>
  </si>
  <si>
    <t>BHA26N03038</t>
  </si>
  <si>
    <t>BHA26N03039</t>
  </si>
  <si>
    <t>BHA26N03041</t>
  </si>
  <si>
    <t>BHA26N03042</t>
  </si>
  <si>
    <t>BHA26N03043</t>
  </si>
  <si>
    <t>legenda ploch místností - AVVA (zelená) - pavilon A31  1.pp</t>
  </si>
  <si>
    <t>BHA32P01001</t>
  </si>
  <si>
    <t>BHA32P01002</t>
  </si>
  <si>
    <t>BHA32P01003</t>
  </si>
  <si>
    <t>BHA32P01004</t>
  </si>
  <si>
    <t>BHA32P01005</t>
  </si>
  <si>
    <t>BHA32P01006</t>
  </si>
  <si>
    <t>BHA32P01007</t>
  </si>
  <si>
    <t>BHA32P01008</t>
  </si>
  <si>
    <t>BHA32P01009</t>
  </si>
  <si>
    <t>BHA32P01010</t>
  </si>
  <si>
    <t>BHA32P01011</t>
  </si>
  <si>
    <t>BHA32P01012</t>
  </si>
  <si>
    <t>BHA32P01013</t>
  </si>
  <si>
    <t>BHA32P01014</t>
  </si>
  <si>
    <t>BHA32P01015</t>
  </si>
  <si>
    <t>BHA32P01016</t>
  </si>
  <si>
    <t>BHA32P01017</t>
  </si>
  <si>
    <t>BHA32P01018</t>
  </si>
  <si>
    <t>BHA32P01019</t>
  </si>
  <si>
    <t>BHA32P01021</t>
  </si>
  <si>
    <t>BHA32P01022</t>
  </si>
  <si>
    <t>BHA32P01023</t>
  </si>
  <si>
    <t>BHA32P01024</t>
  </si>
  <si>
    <t>BHA32P01025</t>
  </si>
  <si>
    <t>BHA32P01026</t>
  </si>
  <si>
    <t>BHA32P01027</t>
  </si>
  <si>
    <t>BHA32P01028</t>
  </si>
  <si>
    <t>BHA32P01029</t>
  </si>
  <si>
    <t>BHA32P01031</t>
  </si>
  <si>
    <t>BHA32P01032</t>
  </si>
  <si>
    <t>BHA32P01033</t>
  </si>
  <si>
    <t>BHA32P01034</t>
  </si>
  <si>
    <t>BHA32P01035</t>
  </si>
  <si>
    <t>BHA32P01036</t>
  </si>
  <si>
    <t>BHA32P01037</t>
  </si>
  <si>
    <t>BHA32P01039</t>
  </si>
  <si>
    <t>odpadky</t>
  </si>
  <si>
    <t>legenda ploch místností - AVVA (zelená) - pavilon A31  1.np</t>
  </si>
  <si>
    <t>BHA32N01001</t>
  </si>
  <si>
    <t>BHA32N01002</t>
  </si>
  <si>
    <t>BHA32N01003</t>
  </si>
  <si>
    <t>BHA32N01004</t>
  </si>
  <si>
    <t>BHA32N01005</t>
  </si>
  <si>
    <t>BHA32N01006</t>
  </si>
  <si>
    <t>BHA32N01007</t>
  </si>
  <si>
    <t>BHA32N01008</t>
  </si>
  <si>
    <t>BHA32N01009</t>
  </si>
  <si>
    <t>BHA32N01010</t>
  </si>
  <si>
    <t>BHA32N01011</t>
  </si>
  <si>
    <t>BHA32N01012</t>
  </si>
  <si>
    <t>BHA32N01013</t>
  </si>
  <si>
    <t>BHA32N01014</t>
  </si>
  <si>
    <t>BHA32N01015</t>
  </si>
  <si>
    <t>BHA32N01016</t>
  </si>
  <si>
    <t>BHA32N01017</t>
  </si>
  <si>
    <t>BHA32N01018</t>
  </si>
  <si>
    <t>BHA32N01019</t>
  </si>
  <si>
    <t>BHA32N01021</t>
  </si>
  <si>
    <t>BHA32N01022</t>
  </si>
  <si>
    <t>BHA32N01023</t>
  </si>
  <si>
    <t>BHA32N01024</t>
  </si>
  <si>
    <t>BHA32N01025</t>
  </si>
  <si>
    <t>legenda ploch místností - AVVA (zelená) - pavilon A31  2.np</t>
  </si>
  <si>
    <t>BHA32N02001</t>
  </si>
  <si>
    <t>BHA32N02002</t>
  </si>
  <si>
    <t>BHA32N02003</t>
  </si>
  <si>
    <t>BHA32N02004</t>
  </si>
  <si>
    <t>BHA32N02005</t>
  </si>
  <si>
    <t>BHA32N02006</t>
  </si>
  <si>
    <t>BHA32N02007</t>
  </si>
  <si>
    <t>BHA32N02008</t>
  </si>
  <si>
    <t>BHA32N02009</t>
  </si>
  <si>
    <t>BHA32N02010</t>
  </si>
  <si>
    <t>BHA32N02011</t>
  </si>
  <si>
    <t>BHA32N02012</t>
  </si>
  <si>
    <t>BHA32N02013</t>
  </si>
  <si>
    <t>BHA32N02014</t>
  </si>
  <si>
    <t>BHA32N02015</t>
  </si>
  <si>
    <t>BHA32N02016</t>
  </si>
  <si>
    <t>BHA32N02017</t>
  </si>
  <si>
    <t>BHA32N02018</t>
  </si>
  <si>
    <t>BHA32N02019</t>
  </si>
  <si>
    <t>BHA32N02021</t>
  </si>
  <si>
    <t>BHA32N02022</t>
  </si>
  <si>
    <t>BHA32N02023</t>
  </si>
  <si>
    <t>BHA32N02024</t>
  </si>
  <si>
    <t>BHA32N02025</t>
  </si>
  <si>
    <t>BHA32N02026</t>
  </si>
  <si>
    <t>BHA32N02027</t>
  </si>
  <si>
    <t>BHA32N02028</t>
  </si>
  <si>
    <t>BHA32N02029</t>
  </si>
  <si>
    <t>BHA32N02031</t>
  </si>
  <si>
    <t>BHA32N02032</t>
  </si>
  <si>
    <t>BHA32N02033</t>
  </si>
  <si>
    <t>BHA32N02034</t>
  </si>
  <si>
    <t>BHA32N02035</t>
  </si>
  <si>
    <t>BHA32N02036</t>
  </si>
  <si>
    <t>BHA32N02037</t>
  </si>
  <si>
    <t>BHA32N02038</t>
  </si>
  <si>
    <t>BHA32N02039</t>
  </si>
  <si>
    <t>BHA32N02041</t>
  </si>
  <si>
    <t>BHA32N02042</t>
  </si>
  <si>
    <t>BHA32N02043</t>
  </si>
  <si>
    <t>prostory IT</t>
  </si>
  <si>
    <t>legenda ploch místností - AVVA (zelená) - pavilon A31  3.np</t>
  </si>
  <si>
    <t>BHA32N03001</t>
  </si>
  <si>
    <t>BHA32N03002</t>
  </si>
  <si>
    <t>BHA32N03003</t>
  </si>
  <si>
    <t>BHA32N03004</t>
  </si>
  <si>
    <t>BHA32N03005</t>
  </si>
  <si>
    <t>BHA32N03006</t>
  </si>
  <si>
    <t>BHA32N03007</t>
  </si>
  <si>
    <t>BHA32N03008</t>
  </si>
  <si>
    <t>BHA32N03009</t>
  </si>
  <si>
    <t>BHA32N03010</t>
  </si>
  <si>
    <t>BHA32N03011</t>
  </si>
  <si>
    <t>BHA32N03012</t>
  </si>
  <si>
    <t>BHA32N03013</t>
  </si>
  <si>
    <t>BHA32N03014</t>
  </si>
  <si>
    <t>BHA32N03015</t>
  </si>
  <si>
    <t>BHA32N03016</t>
  </si>
  <si>
    <t>BHA32N03017</t>
  </si>
  <si>
    <t>BHA32N03018</t>
  </si>
  <si>
    <t>BHA32N03019</t>
  </si>
  <si>
    <t>BHA32N03021</t>
  </si>
  <si>
    <t>BHA32N03022</t>
  </si>
  <si>
    <t>BHA32N03023</t>
  </si>
  <si>
    <t>BHA32N03024</t>
  </si>
  <si>
    <t>BHA32N03025</t>
  </si>
  <si>
    <t>BHA32N03026</t>
  </si>
  <si>
    <t>BHA32N03027</t>
  </si>
  <si>
    <t>BHA32N03028</t>
  </si>
  <si>
    <t>BHA32N03029</t>
  </si>
  <si>
    <t>BHA32N03031</t>
  </si>
  <si>
    <t>BHA32N03032</t>
  </si>
  <si>
    <t>BHA32N03033</t>
  </si>
  <si>
    <t>BHA32N03034</t>
  </si>
  <si>
    <t>BHA32N03035</t>
  </si>
  <si>
    <t>BHA32N03036</t>
  </si>
  <si>
    <t>BHA32N03037</t>
  </si>
  <si>
    <t>BHA32N03038</t>
  </si>
  <si>
    <t>BHA32N03039</t>
  </si>
  <si>
    <t>BHA32N03041</t>
  </si>
  <si>
    <t>BHA32N03042</t>
  </si>
  <si>
    <t>BHA32N03043</t>
  </si>
  <si>
    <t>BHA32N03044</t>
  </si>
  <si>
    <t>BHA32N03045</t>
  </si>
  <si>
    <t>legenda ploch místností - AVVA (zelená) - pavilon A32  2.pp</t>
  </si>
  <si>
    <t>BHA33P02001</t>
  </si>
  <si>
    <t>BHA33P02003</t>
  </si>
  <si>
    <t>BHA33P02010</t>
  </si>
  <si>
    <t>legenda ploch místností - AVVA (zelená) - pavilon A32  1.pp</t>
  </si>
  <si>
    <t>BHA33P01001</t>
  </si>
  <si>
    <t>BHA33P01002</t>
  </si>
  <si>
    <t>BHA33P01003</t>
  </si>
  <si>
    <t>BHA33P01004</t>
  </si>
  <si>
    <t>BHA33P01005</t>
  </si>
  <si>
    <t>BHA33P01006</t>
  </si>
  <si>
    <t>BHA33P01007</t>
  </si>
  <si>
    <t>BHA33P01008</t>
  </si>
  <si>
    <t>BHA33P01009</t>
  </si>
  <si>
    <t>BHA33P01010</t>
  </si>
  <si>
    <t>BHA33P01011</t>
  </si>
  <si>
    <t>BHA33P01012</t>
  </si>
  <si>
    <t>BHA33P01013</t>
  </si>
  <si>
    <t>BHA33P01015</t>
  </si>
  <si>
    <t>BHA33P01016</t>
  </si>
  <si>
    <t>BHA33P01017</t>
  </si>
  <si>
    <t>BHA33P01018</t>
  </si>
  <si>
    <t>BHA33P01019</t>
  </si>
  <si>
    <t>BHA33P01021</t>
  </si>
  <si>
    <t>BHA33P01022</t>
  </si>
  <si>
    <t>BHA33P01023</t>
  </si>
  <si>
    <t>BHA33P01024</t>
  </si>
  <si>
    <t>legenda ploch místností - AVVA (zelená) - pavilon A32  1.np</t>
  </si>
  <si>
    <t>BHA33N01001</t>
  </si>
  <si>
    <t>BHA33N01002</t>
  </si>
  <si>
    <t>BHA33N01003</t>
  </si>
  <si>
    <t>BHA33N01004</t>
  </si>
  <si>
    <t>BHA33N01005</t>
  </si>
  <si>
    <t>BHA33N01006</t>
  </si>
  <si>
    <t>BHA33N01007</t>
  </si>
  <si>
    <t>BHA33N01008</t>
  </si>
  <si>
    <t>BHA33N01009</t>
  </si>
  <si>
    <t>BHA33N01010</t>
  </si>
  <si>
    <t>BHA33N01011</t>
  </si>
  <si>
    <t>BHA33N01012</t>
  </si>
  <si>
    <t>BHA33N01013</t>
  </si>
  <si>
    <t>BHA33N01014</t>
  </si>
  <si>
    <t>BHA33N01015</t>
  </si>
  <si>
    <t>BHA33N01016</t>
  </si>
  <si>
    <t>BHA33N01017</t>
  </si>
  <si>
    <t>BHA33N01018</t>
  </si>
  <si>
    <t>BHA33N01019</t>
  </si>
  <si>
    <t>BHA33N01021</t>
  </si>
  <si>
    <t>BHA33N01022</t>
  </si>
  <si>
    <t>BHA33N01023</t>
  </si>
  <si>
    <t>legenda ploch místností - AVVA (zelená) - pavilon A32  2.np</t>
  </si>
  <si>
    <t>BHA33N02001</t>
  </si>
  <si>
    <t>BHA33N02002</t>
  </si>
  <si>
    <t>BHA33N02003</t>
  </si>
  <si>
    <t>BHA33N02004</t>
  </si>
  <si>
    <t>BHA33N02005</t>
  </si>
  <si>
    <t>BHA33N02006</t>
  </si>
  <si>
    <t>BHA33N02007</t>
  </si>
  <si>
    <t>BHA33N02008</t>
  </si>
  <si>
    <t>BHA33N02009</t>
  </si>
  <si>
    <t>BHA33N02010</t>
  </si>
  <si>
    <t>BHA33N02011</t>
  </si>
  <si>
    <t>BHA33N02012</t>
  </si>
  <si>
    <t>BHA33N02013</t>
  </si>
  <si>
    <t>BHA33N02014</t>
  </si>
  <si>
    <t>BHA33N02015</t>
  </si>
  <si>
    <t>BHA33N02016</t>
  </si>
  <si>
    <t>BHA33N02017</t>
  </si>
  <si>
    <t>BHA33N02018</t>
  </si>
  <si>
    <t>BHA33N02019</t>
  </si>
  <si>
    <t>BHA33N02021</t>
  </si>
  <si>
    <t>BHA33N02022</t>
  </si>
  <si>
    <t>BHA33N02023</t>
  </si>
  <si>
    <t>BHA33N02024</t>
  </si>
  <si>
    <t>BHA33N02025</t>
  </si>
  <si>
    <t>BHA33N02026</t>
  </si>
  <si>
    <t>BHA33N02027</t>
  </si>
  <si>
    <t>BHA33N02028</t>
  </si>
  <si>
    <t>BHA33N02029</t>
  </si>
  <si>
    <t>BHA33N02031</t>
  </si>
  <si>
    <t>BHA33N02032</t>
  </si>
  <si>
    <t>BHA33N02033</t>
  </si>
  <si>
    <t>BHA33N02034</t>
  </si>
  <si>
    <t>BHA33N02035</t>
  </si>
  <si>
    <t>BHA33N02036</t>
  </si>
  <si>
    <t>BHA33N02037</t>
  </si>
  <si>
    <t>legenda ploch místností - AVVA (zelená) - pavilon A32  3.np</t>
  </si>
  <si>
    <t>BHA33N03001</t>
  </si>
  <si>
    <t>BHA33N03002</t>
  </si>
  <si>
    <t>BHA33N03003</t>
  </si>
  <si>
    <t>BHA33N03004</t>
  </si>
  <si>
    <t>BHA33N03005</t>
  </si>
  <si>
    <t>BHA33N03006</t>
  </si>
  <si>
    <t>BHA33N03007</t>
  </si>
  <si>
    <t>BHA33N03008</t>
  </si>
  <si>
    <t>BHA33N03009</t>
  </si>
  <si>
    <t>BHA33N03010</t>
  </si>
  <si>
    <t>BHA33N03011</t>
  </si>
  <si>
    <t>BHA33N03012</t>
  </si>
  <si>
    <t>BHA33N03013</t>
  </si>
  <si>
    <t>BHA33N03014</t>
  </si>
  <si>
    <t>BHA33N03015</t>
  </si>
  <si>
    <t>BHA33N03016</t>
  </si>
  <si>
    <t>BHA33N03017</t>
  </si>
  <si>
    <t>BHA33N03018</t>
  </si>
  <si>
    <t>BHA33N03019</t>
  </si>
  <si>
    <t>BHA33N03021</t>
  </si>
  <si>
    <t>BHA33N03022</t>
  </si>
  <si>
    <t>BHA33N03023</t>
  </si>
  <si>
    <t>BHA33N03024</t>
  </si>
  <si>
    <t>BHA33N03025</t>
  </si>
  <si>
    <t>BHA33N03026</t>
  </si>
  <si>
    <t>BHA33N03027</t>
  </si>
  <si>
    <t>BHA33N03028</t>
  </si>
  <si>
    <t>BHA33N03029</t>
  </si>
  <si>
    <t>BHA33N03031</t>
  </si>
  <si>
    <t>BHA33N03032</t>
  </si>
  <si>
    <t>BHA33N03033</t>
  </si>
  <si>
    <t>BHA33N03034</t>
  </si>
  <si>
    <t>BHA33N03035</t>
  </si>
  <si>
    <t>legenda ploch místností - AVVA (zelená) - pavilon A36  1.pp</t>
  </si>
  <si>
    <t>BHA37P01001</t>
  </si>
  <si>
    <t>BHA37P01002</t>
  </si>
  <si>
    <t>BHA37P01003</t>
  </si>
  <si>
    <t>BHA37P01004</t>
  </si>
  <si>
    <t>BHA37P01005</t>
  </si>
  <si>
    <t>BHA37P01006</t>
  </si>
  <si>
    <t>BHA37P01007</t>
  </si>
  <si>
    <t>BHA37P01008</t>
  </si>
  <si>
    <t>BHA37P01009</t>
  </si>
  <si>
    <t>BHA37P01011</t>
  </si>
  <si>
    <t>BHA37P01012</t>
  </si>
  <si>
    <t>BHA37P01013</t>
  </si>
  <si>
    <t>BHA37P01014</t>
  </si>
  <si>
    <t>BHA37P01015</t>
  </si>
  <si>
    <t>BHA37P01016</t>
  </si>
  <si>
    <t>BHA37P01017</t>
  </si>
  <si>
    <t>BHA37P01018</t>
  </si>
  <si>
    <t>BHA37P01019</t>
  </si>
  <si>
    <t>BHA37P01021</t>
  </si>
  <si>
    <t>BHA37P01022</t>
  </si>
  <si>
    <t>BHA37P01023</t>
  </si>
  <si>
    <t>BHA37P01024</t>
  </si>
  <si>
    <t>BHA37P01025</t>
  </si>
  <si>
    <t>BHA37P01026</t>
  </si>
  <si>
    <t>BHA37P01027</t>
  </si>
  <si>
    <t>BHA37P01028</t>
  </si>
  <si>
    <t>BHA37P01029</t>
  </si>
  <si>
    <t>BHA37P01031</t>
  </si>
  <si>
    <t>BHA37P01032</t>
  </si>
  <si>
    <t>BHA37P01033</t>
  </si>
  <si>
    <t>BHA37P01034</t>
  </si>
  <si>
    <t>BHA37P01035</t>
  </si>
  <si>
    <t>BHA37P01036</t>
  </si>
  <si>
    <t>BHA37P01037</t>
  </si>
  <si>
    <t>BHA37P01038</t>
  </si>
  <si>
    <t>BHA37P01039</t>
  </si>
  <si>
    <t>BHA37P01041</t>
  </si>
  <si>
    <t>BHA37P01042</t>
  </si>
  <si>
    <t>BHA37P01043</t>
  </si>
  <si>
    <t>BHA37P01044</t>
  </si>
  <si>
    <t>BHA37P01045</t>
  </si>
  <si>
    <t>kompresorovna</t>
  </si>
  <si>
    <t>legenda ploch místností - AVVA (zelená) - pavilon A36  1.np</t>
  </si>
  <si>
    <t>BHA37N01001</t>
  </si>
  <si>
    <t>BHA37N01002</t>
  </si>
  <si>
    <t>BHA37N01003</t>
  </si>
  <si>
    <t>BHA37N01004</t>
  </si>
  <si>
    <t>BHA37N01005</t>
  </si>
  <si>
    <t>BHA37N01006</t>
  </si>
  <si>
    <t>BHA37N01007</t>
  </si>
  <si>
    <t>BHA37N01008</t>
  </si>
  <si>
    <t>BHA37N01009</t>
  </si>
  <si>
    <t>BHA37N01011</t>
  </si>
  <si>
    <t>BHA37N01012</t>
  </si>
  <si>
    <t>BHA37N01013</t>
  </si>
  <si>
    <t>BHA37N01014</t>
  </si>
  <si>
    <t>BHA37N01015</t>
  </si>
  <si>
    <t>BHA37N01016</t>
  </si>
  <si>
    <t>BHA37N01017</t>
  </si>
  <si>
    <t>BHA37N01018</t>
  </si>
  <si>
    <t>BHA37N01019</t>
  </si>
  <si>
    <t>BHA37N01021</t>
  </si>
  <si>
    <t>BHA37N01022</t>
  </si>
  <si>
    <t>BHA37N01023</t>
  </si>
  <si>
    <t>BHA37N01024</t>
  </si>
  <si>
    <t>BHA37N01025</t>
  </si>
  <si>
    <t>BHA37N01026</t>
  </si>
  <si>
    <t>BHA37N01027</t>
  </si>
  <si>
    <t>BHA37N01028</t>
  </si>
  <si>
    <t>BHA37N01029</t>
  </si>
  <si>
    <t>129</t>
  </si>
  <si>
    <t>legenda ploch místností - AVVA (zelená) - pavilon A36  2.np</t>
  </si>
  <si>
    <t>BHA37N02001</t>
  </si>
  <si>
    <t>BHA37N02002</t>
  </si>
  <si>
    <t>BHA37N02003</t>
  </si>
  <si>
    <t>BHA37N02004</t>
  </si>
  <si>
    <t>BHA37N02005</t>
  </si>
  <si>
    <t>BHA37N02006</t>
  </si>
  <si>
    <t>BHA37N02007</t>
  </si>
  <si>
    <t>BHA37N02008</t>
  </si>
  <si>
    <t>BHA37N02009</t>
  </si>
  <si>
    <t>BHA37N02011</t>
  </si>
  <si>
    <t>BHA37N02012</t>
  </si>
  <si>
    <t>BHA37N02013</t>
  </si>
  <si>
    <t>BHA37N02014</t>
  </si>
  <si>
    <t>BHA37N02015</t>
  </si>
  <si>
    <t>BHA37N02016</t>
  </si>
  <si>
    <t>BHA37N02017</t>
  </si>
  <si>
    <t>BHA37N02018</t>
  </si>
  <si>
    <t>BHA37N02019</t>
  </si>
  <si>
    <t>BHA37N02021</t>
  </si>
  <si>
    <t>BHA37N02022</t>
  </si>
  <si>
    <t>BHA37N02023</t>
  </si>
  <si>
    <t>BHA37N02024</t>
  </si>
  <si>
    <t>BHA37N02025</t>
  </si>
  <si>
    <t>BHA37N02026</t>
  </si>
  <si>
    <t>legenda ploch místností - AVVA (zelená) - pavilon A36  3.np</t>
  </si>
  <si>
    <t>BHA37N03001</t>
  </si>
  <si>
    <t>BHA37N03003</t>
  </si>
  <si>
    <t>BHA37N03004</t>
  </si>
  <si>
    <t>BHA37N03005</t>
  </si>
  <si>
    <t>BHA37N03006</t>
  </si>
  <si>
    <t>BHA37N03007</t>
  </si>
  <si>
    <t>BHA37N03008</t>
  </si>
  <si>
    <t>BHA37N03009</t>
  </si>
  <si>
    <t>BHA37N03011</t>
  </si>
  <si>
    <t>BHA37N03012</t>
  </si>
  <si>
    <t>BHA37N03013</t>
  </si>
  <si>
    <t>BHA37N03014</t>
  </si>
  <si>
    <t>BHA37N03015</t>
  </si>
  <si>
    <t>BHA37N03016</t>
  </si>
  <si>
    <t>BHA37N03017</t>
  </si>
  <si>
    <t>BHA37N03018</t>
  </si>
  <si>
    <t>BHA37N03019</t>
  </si>
  <si>
    <t>BHA37N03021</t>
  </si>
  <si>
    <t>BHA37N03022</t>
  </si>
  <si>
    <t>BHA37N03023</t>
  </si>
  <si>
    <t>BHA37N03024</t>
  </si>
  <si>
    <t>BHA37N03025</t>
  </si>
  <si>
    <t>BHA37N03026</t>
  </si>
  <si>
    <t>BHA37N03027</t>
  </si>
  <si>
    <t>BHA37N03028</t>
  </si>
  <si>
    <t>BHA37N03029</t>
  </si>
  <si>
    <t>BHA37N03031</t>
  </si>
  <si>
    <t>BHA37N03032</t>
  </si>
  <si>
    <t>BHA37N03033</t>
  </si>
  <si>
    <t>BHA37N03034</t>
  </si>
  <si>
    <t>BHA37N03035</t>
  </si>
  <si>
    <t>BHA37N03036</t>
  </si>
  <si>
    <t>BHA37N03037</t>
  </si>
  <si>
    <t>BHA37N03038</t>
  </si>
  <si>
    <t>BHA37N03039</t>
  </si>
  <si>
    <t>BHA37N03041</t>
  </si>
  <si>
    <t>BHA37N03042</t>
  </si>
  <si>
    <t>BHA37N03043</t>
  </si>
  <si>
    <t>BHA37N03044</t>
  </si>
  <si>
    <t>BHA37N03045</t>
  </si>
  <si>
    <t>BHA37N03046</t>
  </si>
  <si>
    <t>BHA37N03047</t>
  </si>
  <si>
    <t>BHA37N03048</t>
  </si>
  <si>
    <t>BHA37N03049</t>
  </si>
  <si>
    <t>BHA37N03051</t>
  </si>
  <si>
    <t>351</t>
  </si>
  <si>
    <t>legenda ploch místností - AVVA (zelená) - pavilon A26  1.pp</t>
  </si>
  <si>
    <t>BHA27P01001</t>
  </si>
  <si>
    <t>BHA27P01002</t>
  </si>
  <si>
    <t>BHA27P01003</t>
  </si>
  <si>
    <t>BHA27P01004</t>
  </si>
  <si>
    <t>BHA27P01005</t>
  </si>
  <si>
    <t>BHA27P01006</t>
  </si>
  <si>
    <t>BHA27P01008</t>
  </si>
  <si>
    <t>BHA27P01009</t>
  </si>
  <si>
    <t>fytotrony</t>
  </si>
  <si>
    <t>BHA27P01010</t>
  </si>
  <si>
    <t>BHA27P01011</t>
  </si>
  <si>
    <t>BHA27P01012</t>
  </si>
  <si>
    <t>BHA27P01014</t>
  </si>
  <si>
    <t>BHA27P01015</t>
  </si>
  <si>
    <t>BHA27P01016</t>
  </si>
  <si>
    <t>BHA27P01016a</t>
  </si>
  <si>
    <t>1S16a</t>
  </si>
  <si>
    <t>BHA27P01017</t>
  </si>
  <si>
    <t>BHA27P01018</t>
  </si>
  <si>
    <t>BHA27P01021</t>
  </si>
  <si>
    <t>BHA27P01022</t>
  </si>
  <si>
    <t>BHA27P01023</t>
  </si>
  <si>
    <t>BHA27P01024</t>
  </si>
  <si>
    <t>BHA27P01025</t>
  </si>
  <si>
    <t>BHA27P01026</t>
  </si>
  <si>
    <t>BHA27P01027</t>
  </si>
  <si>
    <t>BHA27P01028</t>
  </si>
  <si>
    <t>BHA27P01029</t>
  </si>
  <si>
    <t>BHA27P01031</t>
  </si>
  <si>
    <t>autoklávy</t>
  </si>
  <si>
    <t>BHA27P01032</t>
  </si>
  <si>
    <t>BHA27P01033</t>
  </si>
  <si>
    <t>BHA27P01034</t>
  </si>
  <si>
    <t xml:space="preserve">WC </t>
  </si>
  <si>
    <t>BHA27P01035</t>
  </si>
  <si>
    <t>BHA27P01036</t>
  </si>
  <si>
    <t>BHA27P01037</t>
  </si>
  <si>
    <t>BHA27P01038</t>
  </si>
  <si>
    <t>BHA27P01039</t>
  </si>
  <si>
    <t>legenda ploch místností - AVVA (zelená) - pavilon A26  1.np</t>
  </si>
  <si>
    <t>BHA27N01001</t>
  </si>
  <si>
    <t>BHA27N01002</t>
  </si>
  <si>
    <t>BHA27N01003</t>
  </si>
  <si>
    <t>BHA27N01004</t>
  </si>
  <si>
    <t>WC muži + úklid</t>
  </si>
  <si>
    <t>BHA27N01004a</t>
  </si>
  <si>
    <t>WC muži - kabinky</t>
  </si>
  <si>
    <t>BHA27N01005</t>
  </si>
  <si>
    <t>WC muži imobil. + sprcha</t>
  </si>
  <si>
    <t>BHA27N01006</t>
  </si>
  <si>
    <t>BHA27N01007a</t>
  </si>
  <si>
    <t>BHA27N01008</t>
  </si>
  <si>
    <t>BHA27N01009</t>
  </si>
  <si>
    <t>MS laboratoř</t>
  </si>
  <si>
    <t>BHA27N01011</t>
  </si>
  <si>
    <t>obslužná laboratoř kompresory</t>
  </si>
  <si>
    <t>BHA27N01012</t>
  </si>
  <si>
    <t>MS laboratoř II.</t>
  </si>
  <si>
    <t>BHA27N01013</t>
  </si>
  <si>
    <t>BHA27N01013a</t>
  </si>
  <si>
    <t>113a</t>
  </si>
  <si>
    <t>BHA27N01014</t>
  </si>
  <si>
    <t>laboratoř ELFO - digesce</t>
  </si>
  <si>
    <t>BHA27N01015</t>
  </si>
  <si>
    <t>obslužná laboratoř - ELFO</t>
  </si>
  <si>
    <t>BHA27N01016</t>
  </si>
  <si>
    <t>obslužná laboratoř - příprava vzorků</t>
  </si>
  <si>
    <t>BHA27N01017</t>
  </si>
  <si>
    <t>obslužná laboratoř - LC</t>
  </si>
  <si>
    <t>BHA27N01018</t>
  </si>
  <si>
    <t>BHA27N01019</t>
  </si>
  <si>
    <t>BHA27N01021</t>
  </si>
  <si>
    <t>pracovna studentů/zákazníků</t>
  </si>
  <si>
    <t>BHA27N01022</t>
  </si>
  <si>
    <t>BHA27N01023</t>
  </si>
  <si>
    <t>BHA27N01023a</t>
  </si>
  <si>
    <t>123a</t>
  </si>
  <si>
    <t>WC ženy - kabinky</t>
  </si>
  <si>
    <t>BHA27N01024</t>
  </si>
  <si>
    <t>WC ženy imobil + sprcha</t>
  </si>
  <si>
    <t>legenda ploch místností - AVVA (zelená) - pavilon A26  2.np</t>
  </si>
  <si>
    <t>BHA27N02001</t>
  </si>
  <si>
    <t>Chodba</t>
  </si>
  <si>
    <t>BHA27N02002</t>
  </si>
  <si>
    <t>BHA27N02003</t>
  </si>
  <si>
    <t>BHA27N02004</t>
  </si>
  <si>
    <t>BHA27N02004a</t>
  </si>
  <si>
    <t>BHA27N02005</t>
  </si>
  <si>
    <t>BHA27N02006</t>
  </si>
  <si>
    <t>Mikroskopická laboratoř</t>
  </si>
  <si>
    <t>BHA27N02007</t>
  </si>
  <si>
    <t>Pracovna</t>
  </si>
  <si>
    <t>BHA27N02008</t>
  </si>
  <si>
    <t>Laboratoř immuno in</t>
  </si>
  <si>
    <t>BHA27N02009</t>
  </si>
  <si>
    <t>Pracovna vedoucího</t>
  </si>
  <si>
    <t>BHA27N02011</t>
  </si>
  <si>
    <t>Váhovna</t>
  </si>
  <si>
    <t>BHA27N02012</t>
  </si>
  <si>
    <t>Přístrojová laboratoř</t>
  </si>
  <si>
    <t>BHA27N02013</t>
  </si>
  <si>
    <t>BHA27N02014</t>
  </si>
  <si>
    <t>Laboratoř s pracovním zázemím</t>
  </si>
  <si>
    <t>BHA27N02015</t>
  </si>
  <si>
    <t>BHA27N02016</t>
  </si>
  <si>
    <t>BHA27N02017</t>
  </si>
  <si>
    <t>BHA27N02018</t>
  </si>
  <si>
    <t>Laboratoř PCR</t>
  </si>
  <si>
    <t>BHA27N02019</t>
  </si>
  <si>
    <t>Laboratoř elektrofrézy</t>
  </si>
  <si>
    <t>BHA27N02021</t>
  </si>
  <si>
    <t>Laboratoř pomocná</t>
  </si>
  <si>
    <t>BHA27N02022</t>
  </si>
  <si>
    <t>Zasedací místnost</t>
  </si>
  <si>
    <t>BHA27N02023</t>
  </si>
  <si>
    <t>BHA27N02024</t>
  </si>
  <si>
    <t>BHA27N02024a</t>
  </si>
  <si>
    <t>224a</t>
  </si>
  <si>
    <t>BHA27N02025</t>
  </si>
  <si>
    <t>WC ženy imobil. + sprcha</t>
  </si>
  <si>
    <t>legenda ploch místností - AVVA (zelená) - pavilon A26  3.np</t>
  </si>
  <si>
    <t>BHA27N03001</t>
  </si>
  <si>
    <t>BHA27N03002</t>
  </si>
  <si>
    <t>BHA27N03003</t>
  </si>
  <si>
    <t>BHA27N03004</t>
  </si>
  <si>
    <t>BHA27N03004a</t>
  </si>
  <si>
    <t>BHA27N03005</t>
  </si>
  <si>
    <t>BHA27N03006</t>
  </si>
  <si>
    <t>BHA27N03007</t>
  </si>
  <si>
    <t>BHA27N03008</t>
  </si>
  <si>
    <t>BHA27N03009</t>
  </si>
  <si>
    <t>BHA27N03011</t>
  </si>
  <si>
    <t>BHA27N03012</t>
  </si>
  <si>
    <t>BHA27N03013</t>
  </si>
  <si>
    <t>BHA27N03014</t>
  </si>
  <si>
    <t>BHA27N03015</t>
  </si>
  <si>
    <t>BHA27N03016</t>
  </si>
  <si>
    <t>BHA27N03017</t>
  </si>
  <si>
    <t>BHA27N03018</t>
  </si>
  <si>
    <t>BHA27N03018a</t>
  </si>
  <si>
    <t>318a</t>
  </si>
  <si>
    <t>BHA27N03019</t>
  </si>
  <si>
    <t>BHA27N03021</t>
  </si>
  <si>
    <t>BHA27N03022</t>
  </si>
  <si>
    <t>BHA27N03023</t>
  </si>
  <si>
    <t>pomocné pracoviště</t>
  </si>
  <si>
    <t>BHA27N03024</t>
  </si>
  <si>
    <t>BHA27N03025</t>
  </si>
  <si>
    <t>BHA27N03026</t>
  </si>
  <si>
    <t>BHA27N03027</t>
  </si>
  <si>
    <t>BHA27N03028</t>
  </si>
  <si>
    <t>BHA27N03029</t>
  </si>
  <si>
    <t>BHA27N03031</t>
  </si>
  <si>
    <t>BHA27N03032</t>
  </si>
  <si>
    <t>BHA27N03032a</t>
  </si>
  <si>
    <t>332a</t>
  </si>
  <si>
    <t>BHA27N03033</t>
  </si>
  <si>
    <t>legenda ploch místností - AVVA (zelená) - pavilon A35  3.pp</t>
  </si>
  <si>
    <t>legenda ploch místností - AVVA (zelená) - pavilon A35  2.pp</t>
  </si>
  <si>
    <t>legenda ploch místností - AVVA (zelená) - pavilon A35  1.pp</t>
  </si>
  <si>
    <t>legenda ploch místností - AVVA (zelená) - pavilon A35  1.np</t>
  </si>
  <si>
    <t>BHA36N01001</t>
  </si>
  <si>
    <t>BHA36N01002</t>
  </si>
  <si>
    <t>BHA36N01003</t>
  </si>
  <si>
    <t>BHA36N01004</t>
  </si>
  <si>
    <t>BHA36N01005</t>
  </si>
  <si>
    <t>BHA36N01006</t>
  </si>
  <si>
    <t>BHA36N01007</t>
  </si>
  <si>
    <t>BHA36N01008</t>
  </si>
  <si>
    <t>BHA36N01009</t>
  </si>
  <si>
    <t>BHA36N01010</t>
  </si>
  <si>
    <t>BHA36N01011</t>
  </si>
  <si>
    <t>BHA36N01012</t>
  </si>
  <si>
    <t>materiálová propust</t>
  </si>
  <si>
    <t>BHA36N01013</t>
  </si>
  <si>
    <t>BHA36N01014</t>
  </si>
  <si>
    <t>BHA36N01015</t>
  </si>
  <si>
    <t>BHA36N01016</t>
  </si>
  <si>
    <t>BHA36N01017</t>
  </si>
  <si>
    <t>BHA36N01018</t>
  </si>
  <si>
    <t>BHA36N01019</t>
  </si>
  <si>
    <t>BHA36N01020</t>
  </si>
  <si>
    <t>BHA36N01021</t>
  </si>
  <si>
    <t>BHA36N01022</t>
  </si>
  <si>
    <t>BHA36N01023</t>
  </si>
  <si>
    <t>BHA36N01024</t>
  </si>
  <si>
    <t>BHA36N01025</t>
  </si>
  <si>
    <t>BHA36N01026</t>
  </si>
  <si>
    <t>pracovna cemu</t>
  </si>
  <si>
    <t>BHA36N01027</t>
  </si>
  <si>
    <t>pracovna personální</t>
  </si>
  <si>
    <t>BHA36N01028</t>
  </si>
  <si>
    <t>pracovna hosté</t>
  </si>
  <si>
    <t>BHA36N01029</t>
  </si>
  <si>
    <t>BHA36N01031</t>
  </si>
  <si>
    <t>BHA36N01032</t>
  </si>
  <si>
    <t>BHA36N01033</t>
  </si>
  <si>
    <t>BHA36N01034</t>
  </si>
  <si>
    <t>BHA36N01035</t>
  </si>
  <si>
    <t>BHA36N01036</t>
  </si>
  <si>
    <t>BHA36N01037</t>
  </si>
  <si>
    <t>BHA36N01038</t>
  </si>
  <si>
    <t>sklad mikrobiologie</t>
  </si>
  <si>
    <t>BHA36N01039</t>
  </si>
  <si>
    <t>BHA36N01041</t>
  </si>
  <si>
    <t>BHA36N01042</t>
  </si>
  <si>
    <t>BHA36N01043</t>
  </si>
  <si>
    <t>BHA36N01044</t>
  </si>
  <si>
    <t>BHA36N01046</t>
  </si>
  <si>
    <t>BHA36N01047</t>
  </si>
  <si>
    <t>BHA36N01048</t>
  </si>
  <si>
    <t>BHA36N01049</t>
  </si>
  <si>
    <t>BHA36N01051</t>
  </si>
  <si>
    <t>BHA36N01052</t>
  </si>
  <si>
    <t>BHA36N01053</t>
  </si>
  <si>
    <t>BHA36N01054</t>
  </si>
  <si>
    <t>BHA36N01055</t>
  </si>
  <si>
    <t>BHA36N01056</t>
  </si>
  <si>
    <t>BHA36N01057</t>
  </si>
  <si>
    <t>BHA36N01058</t>
  </si>
  <si>
    <t>BHA36N01059</t>
  </si>
  <si>
    <t>BHA36N01062</t>
  </si>
  <si>
    <t>BHA36N01063</t>
  </si>
  <si>
    <t>BHA36N01064</t>
  </si>
  <si>
    <t>BHA36N01065</t>
  </si>
  <si>
    <t>BHA36N01066</t>
  </si>
  <si>
    <t>pracovna ředitel</t>
  </si>
  <si>
    <t>BHA36N01067</t>
  </si>
  <si>
    <t>BHA36N01068</t>
  </si>
  <si>
    <t>BHA36N01069</t>
  </si>
  <si>
    <t>BHA36N01071</t>
  </si>
  <si>
    <t>BHA36N01072</t>
  </si>
  <si>
    <t>BHA36N01073</t>
  </si>
  <si>
    <t>BHA36N01074</t>
  </si>
  <si>
    <t>BHA36N01075</t>
  </si>
  <si>
    <t>BHA36N01076</t>
  </si>
  <si>
    <t>BHA36N01077</t>
  </si>
  <si>
    <t>BHA36N01078</t>
  </si>
  <si>
    <t>BHA36N01079</t>
  </si>
  <si>
    <t>BHA36N01081</t>
  </si>
  <si>
    <t>BHA36N01082</t>
  </si>
  <si>
    <t>BHA36N01083</t>
  </si>
  <si>
    <t>BHA36N01084</t>
  </si>
  <si>
    <t>BHA36N01085</t>
  </si>
  <si>
    <t>BHA36N01086</t>
  </si>
  <si>
    <t>legenda ploch místností - AVVA (zelená) - pavilon A35  2.np</t>
  </si>
  <si>
    <t>BHA36N02001</t>
  </si>
  <si>
    <t>BHA36N02003</t>
  </si>
  <si>
    <t>BHA36N02005</t>
  </si>
  <si>
    <t>lávka</t>
  </si>
  <si>
    <t>BHA36N02006</t>
  </si>
  <si>
    <t>BHA36N02007</t>
  </si>
  <si>
    <t>BHA36N02008</t>
  </si>
  <si>
    <t>BHA36N02009</t>
  </si>
  <si>
    <t>BHA36N02010</t>
  </si>
  <si>
    <t>BHA36N02011</t>
  </si>
  <si>
    <t>BHA36N02012</t>
  </si>
  <si>
    <t>BHA36N02013</t>
  </si>
  <si>
    <t>BHA36N02014</t>
  </si>
  <si>
    <t>BHA36N02015</t>
  </si>
  <si>
    <t>BHA36N02016</t>
  </si>
  <si>
    <t>BHA36N02017</t>
  </si>
  <si>
    <t>BHA36N02018</t>
  </si>
  <si>
    <t>BHA36N02019</t>
  </si>
  <si>
    <t>BHA36N02020</t>
  </si>
  <si>
    <t>BHA36N02021</t>
  </si>
  <si>
    <t>BHA36N02022</t>
  </si>
  <si>
    <t>BHA36N02023</t>
  </si>
  <si>
    <t>BHA36N02024</t>
  </si>
  <si>
    <t>pracovna vedoucí</t>
  </si>
  <si>
    <t>BHA36N02025</t>
  </si>
  <si>
    <t>BHA36N02026</t>
  </si>
  <si>
    <t>BHA36N02027</t>
  </si>
  <si>
    <t>BHA36N02028</t>
  </si>
  <si>
    <t>BHA36N02029</t>
  </si>
  <si>
    <t>BHA36N02031</t>
  </si>
  <si>
    <t>BHA36N02032</t>
  </si>
  <si>
    <t>BHA36N02033</t>
  </si>
  <si>
    <t>BHA36N02034</t>
  </si>
  <si>
    <t>BHA36N02035</t>
  </si>
  <si>
    <t>BHA36N02036</t>
  </si>
  <si>
    <t>BHA36N02037</t>
  </si>
  <si>
    <t>BHA36N02038</t>
  </si>
  <si>
    <t>BHA36N02039</t>
  </si>
  <si>
    <t>BHA36N02041</t>
  </si>
  <si>
    <t>BHA36N02042</t>
  </si>
  <si>
    <t>BHA36N02043</t>
  </si>
  <si>
    <t>BHA36N02044</t>
  </si>
  <si>
    <t>BHA36N02045</t>
  </si>
  <si>
    <t>BHA36N02046</t>
  </si>
  <si>
    <t>BHA36N02047</t>
  </si>
  <si>
    <t>BHA36N02048</t>
  </si>
  <si>
    <t>BHA36N02049</t>
  </si>
  <si>
    <t>ELFO</t>
  </si>
  <si>
    <t>BHA36N02051</t>
  </si>
  <si>
    <t>BHA36N02052</t>
  </si>
  <si>
    <t>BHA36N02053</t>
  </si>
  <si>
    <t>BHA36N02054</t>
  </si>
  <si>
    <t>BHA36N02055</t>
  </si>
  <si>
    <t>BHA36N02056</t>
  </si>
  <si>
    <t>BHA36N02057</t>
  </si>
  <si>
    <t>BHA36N02058</t>
  </si>
  <si>
    <t>BHA36N02059</t>
  </si>
  <si>
    <t>BHA36N02061</t>
  </si>
  <si>
    <t>BHA36N02062</t>
  </si>
  <si>
    <t>BHA36N02063</t>
  </si>
  <si>
    <t>BHA36N02064</t>
  </si>
  <si>
    <t>BHA36N02065</t>
  </si>
  <si>
    <t>BHA36N02066</t>
  </si>
  <si>
    <t>BHA36N02067</t>
  </si>
  <si>
    <t>BHA36N02068</t>
  </si>
  <si>
    <t>BHA36N02069</t>
  </si>
  <si>
    <t>BHA36N02071</t>
  </si>
  <si>
    <t>BHA36N02072</t>
  </si>
  <si>
    <t>BHA36N02073</t>
  </si>
  <si>
    <t>BHA36N02074</t>
  </si>
  <si>
    <t>BHA36N02075</t>
  </si>
  <si>
    <t>BHA36N02076</t>
  </si>
  <si>
    <t>BHA36N02077</t>
  </si>
  <si>
    <t>BHA36N02078</t>
  </si>
  <si>
    <t>BHA36N02079</t>
  </si>
  <si>
    <t>BHA36N02081</t>
  </si>
  <si>
    <t>BHA36N02082</t>
  </si>
  <si>
    <t>BHA36N02083</t>
  </si>
  <si>
    <t>BHA36N02084</t>
  </si>
  <si>
    <t>BHA36N02085</t>
  </si>
  <si>
    <t>BHA36N02086</t>
  </si>
  <si>
    <t>BHA36N02087</t>
  </si>
  <si>
    <t>BHA36N02088</t>
  </si>
  <si>
    <t>BHA36N02089</t>
  </si>
  <si>
    <t>BHA36N02091</t>
  </si>
  <si>
    <t>BHA36N02092</t>
  </si>
  <si>
    <t>BHA36N02093</t>
  </si>
  <si>
    <t>BHA36N02094</t>
  </si>
  <si>
    <t>BHA36N02095</t>
  </si>
  <si>
    <t>BHA36N02096</t>
  </si>
  <si>
    <t>legenda ploch místností - koridor sever 1.pp</t>
  </si>
  <si>
    <t>BHA49P01001</t>
  </si>
  <si>
    <t>koridor UKB sever 1.PP</t>
  </si>
  <si>
    <t>BHA49P01003</t>
  </si>
  <si>
    <t>parkovací stání - garáž</t>
  </si>
  <si>
    <t>BHA49P01005</t>
  </si>
  <si>
    <t>koridor UKB sever - INBIT - 1.PP</t>
  </si>
  <si>
    <t>BHA49P01047</t>
  </si>
  <si>
    <t>BHA49P01048</t>
  </si>
  <si>
    <t>BHA49P01049</t>
  </si>
  <si>
    <t>legenda ploch místností - koridor sever 2.np</t>
  </si>
  <si>
    <t>BHA49N02001</t>
  </si>
  <si>
    <t>koridor UKB sever - CETOCOEN - 2. NP</t>
  </si>
  <si>
    <t>BHA49N02002</t>
  </si>
  <si>
    <t>schodiště do 3. NP</t>
  </si>
  <si>
    <t>BHA49N02003</t>
  </si>
  <si>
    <t>koridor UKB sever - CESEB - 2. NP</t>
  </si>
  <si>
    <t>BHA49N02004</t>
  </si>
  <si>
    <t>koridor UKB sever - FSPS - 2. NP</t>
  </si>
  <si>
    <t>BHA49N02005</t>
  </si>
  <si>
    <t>koridor UKB sever - INBIT - 2. NP</t>
  </si>
  <si>
    <t>legenda ploch místností - koridor sever 3.np</t>
  </si>
  <si>
    <t>koridor UKB sever - CETOCOEN - 3. NP</t>
  </si>
  <si>
    <t>koridor UKB sever - CESEB - 3. NP</t>
  </si>
  <si>
    <t>koridor UKB sever - FSPS - 3. NP</t>
  </si>
  <si>
    <t>koridor UKB sever - INBIT - 3. NP</t>
  </si>
  <si>
    <t>BHA49N03001</t>
  </si>
  <si>
    <t>BHA49N03003</t>
  </si>
  <si>
    <t>BHA49N03004</t>
  </si>
  <si>
    <t>BHA49N03005</t>
  </si>
  <si>
    <t>BHA36P03001</t>
  </si>
  <si>
    <t>3S001</t>
  </si>
  <si>
    <t>BHA36P03002</t>
  </si>
  <si>
    <t>3S002</t>
  </si>
  <si>
    <t>BHA36P03003</t>
  </si>
  <si>
    <t>3S003</t>
  </si>
  <si>
    <t>BHA36P03004</t>
  </si>
  <si>
    <t>3S004</t>
  </si>
  <si>
    <t>BHA36P03005</t>
  </si>
  <si>
    <t>3S005</t>
  </si>
  <si>
    <t>BHA36P03006</t>
  </si>
  <si>
    <t>3S006</t>
  </si>
  <si>
    <t>BHA36P03007</t>
  </si>
  <si>
    <t>3S007</t>
  </si>
  <si>
    <t>BHA36P03008</t>
  </si>
  <si>
    <t>3S008</t>
  </si>
  <si>
    <t>BHA36P03009</t>
  </si>
  <si>
    <t>3S009</t>
  </si>
  <si>
    <t>kanál VZT</t>
  </si>
  <si>
    <t>BHA36P03010</t>
  </si>
  <si>
    <t>3S010</t>
  </si>
  <si>
    <t>BHA36P03011</t>
  </si>
  <si>
    <t>3S011</t>
  </si>
  <si>
    <t>BHA36P03012</t>
  </si>
  <si>
    <t>3S012</t>
  </si>
  <si>
    <t>BHA36P03013</t>
  </si>
  <si>
    <t>3S013</t>
  </si>
  <si>
    <t>BHA36P03014</t>
  </si>
  <si>
    <t>3S014</t>
  </si>
  <si>
    <t>BHA36P03015</t>
  </si>
  <si>
    <t>3S015</t>
  </si>
  <si>
    <t>BHA36P02001</t>
  </si>
  <si>
    <t>2S001</t>
  </si>
  <si>
    <t>BHA36P02002</t>
  </si>
  <si>
    <t>2S002</t>
  </si>
  <si>
    <t>BHA36P02003</t>
  </si>
  <si>
    <t>2S003</t>
  </si>
  <si>
    <t>BHA36P02004</t>
  </si>
  <si>
    <t>2S004</t>
  </si>
  <si>
    <t>BHA36P02005</t>
  </si>
  <si>
    <t>2S005</t>
  </si>
  <si>
    <t>BHA36P02007</t>
  </si>
  <si>
    <t>2S007</t>
  </si>
  <si>
    <t>BHA36P02008</t>
  </si>
  <si>
    <t>2S008</t>
  </si>
  <si>
    <t>BHA36P02009</t>
  </si>
  <si>
    <t>2S009</t>
  </si>
  <si>
    <t>BHA36P02010</t>
  </si>
  <si>
    <t>2S010</t>
  </si>
  <si>
    <t>BHA36P02011</t>
  </si>
  <si>
    <t>2S011</t>
  </si>
  <si>
    <t>BHA36P02012</t>
  </si>
  <si>
    <t>2S012</t>
  </si>
  <si>
    <t>BHA36P02013</t>
  </si>
  <si>
    <t>2S013</t>
  </si>
  <si>
    <t>BHA36P02014</t>
  </si>
  <si>
    <t>2S014</t>
  </si>
  <si>
    <t>BHA36P02015</t>
  </si>
  <si>
    <t>2S015</t>
  </si>
  <si>
    <t>BHA36P02016</t>
  </si>
  <si>
    <t>2S016</t>
  </si>
  <si>
    <t>BHA36P02017</t>
  </si>
  <si>
    <t>2S017</t>
  </si>
  <si>
    <t>BHA36P02019</t>
  </si>
  <si>
    <t>2S019</t>
  </si>
  <si>
    <t>BHA36P02020</t>
  </si>
  <si>
    <t>2S020</t>
  </si>
  <si>
    <t>BHA36P02021</t>
  </si>
  <si>
    <t>2S021</t>
  </si>
  <si>
    <t>BHA36P02022</t>
  </si>
  <si>
    <t>2S022</t>
  </si>
  <si>
    <t>BHA36P02023a</t>
  </si>
  <si>
    <t>2S023a</t>
  </si>
  <si>
    <t>BHA36P02023b</t>
  </si>
  <si>
    <t>2S023b</t>
  </si>
  <si>
    <t>BHA36P02024</t>
  </si>
  <si>
    <t>2S024</t>
  </si>
  <si>
    <t>BHA36P02025</t>
  </si>
  <si>
    <t>2S025</t>
  </si>
  <si>
    <t>BHA36P02026</t>
  </si>
  <si>
    <t>2S026</t>
  </si>
  <si>
    <t>pracovna IT</t>
  </si>
  <si>
    <t>BHA36P02027</t>
  </si>
  <si>
    <t>2S027</t>
  </si>
  <si>
    <t>serverovna IT</t>
  </si>
  <si>
    <t>BHA36P02028</t>
  </si>
  <si>
    <t>2S028</t>
  </si>
  <si>
    <t>BHA36P02029</t>
  </si>
  <si>
    <t>2S029</t>
  </si>
  <si>
    <t>BHA36P02030</t>
  </si>
  <si>
    <t>2S030</t>
  </si>
  <si>
    <t>BHA36P02031</t>
  </si>
  <si>
    <t>2S031</t>
  </si>
  <si>
    <t>BHA36P02032</t>
  </si>
  <si>
    <t>2S032</t>
  </si>
  <si>
    <t>BHA36P02034</t>
  </si>
  <si>
    <t>2S034</t>
  </si>
  <si>
    <t>BHA36P02035</t>
  </si>
  <si>
    <t>2S035</t>
  </si>
  <si>
    <t>BHA36P02036</t>
  </si>
  <si>
    <t>2S036</t>
  </si>
  <si>
    <t>BHA36P02037</t>
  </si>
  <si>
    <t>2S037</t>
  </si>
  <si>
    <t>BHA36P02038</t>
  </si>
  <si>
    <t>2S038</t>
  </si>
  <si>
    <t>BHA36P02039</t>
  </si>
  <si>
    <t>2S039</t>
  </si>
  <si>
    <t>místnost pro techniky</t>
  </si>
  <si>
    <t>BHA36P02041</t>
  </si>
  <si>
    <t>2S041</t>
  </si>
  <si>
    <t>vyšetřovna</t>
  </si>
  <si>
    <t>BHA36P02042</t>
  </si>
  <si>
    <t>2S042</t>
  </si>
  <si>
    <t>BHA36P02043</t>
  </si>
  <si>
    <t>2S043</t>
  </si>
  <si>
    <t>BHA36P02044</t>
  </si>
  <si>
    <t>2S044</t>
  </si>
  <si>
    <t>BHA36P02045</t>
  </si>
  <si>
    <t>2S045</t>
  </si>
  <si>
    <t>BHA36P02046</t>
  </si>
  <si>
    <t>2S046</t>
  </si>
  <si>
    <t>BHA36P02047</t>
  </si>
  <si>
    <t>2S047</t>
  </si>
  <si>
    <t>BHA36P02048</t>
  </si>
  <si>
    <t>2S048</t>
  </si>
  <si>
    <t>BHA36P02049</t>
  </si>
  <si>
    <t>2S049</t>
  </si>
  <si>
    <t>BHA36P02052</t>
  </si>
  <si>
    <t>2S052</t>
  </si>
  <si>
    <t>BHA36P02054</t>
  </si>
  <si>
    <t>2S054</t>
  </si>
  <si>
    <t>BHA36P02056</t>
  </si>
  <si>
    <t>2S056</t>
  </si>
  <si>
    <t>BHA36P02057</t>
  </si>
  <si>
    <t>2S057</t>
  </si>
  <si>
    <t>BHA36P02058</t>
  </si>
  <si>
    <t>2S058</t>
  </si>
  <si>
    <t>BHA36P02059</t>
  </si>
  <si>
    <t>2S059</t>
  </si>
  <si>
    <t>BHA36P02061</t>
  </si>
  <si>
    <t>2S061</t>
  </si>
  <si>
    <t>BHA36P02062</t>
  </si>
  <si>
    <t>2S062</t>
  </si>
  <si>
    <t>BHA36P02063</t>
  </si>
  <si>
    <t>2S063</t>
  </si>
  <si>
    <t>BHA36P02064</t>
  </si>
  <si>
    <t>2S064</t>
  </si>
  <si>
    <t>BHA36P02065</t>
  </si>
  <si>
    <t>2S065</t>
  </si>
  <si>
    <t>BHA36P02066</t>
  </si>
  <si>
    <t>2S066</t>
  </si>
  <si>
    <t>BHA36P02067</t>
  </si>
  <si>
    <t>2S067</t>
  </si>
  <si>
    <t>BHA36P02068</t>
  </si>
  <si>
    <t>2S068</t>
  </si>
  <si>
    <t>BHA36P02069</t>
  </si>
  <si>
    <t>2S069</t>
  </si>
  <si>
    <t>BHA36P02071</t>
  </si>
  <si>
    <t>2S071</t>
  </si>
  <si>
    <t>BHA36P02072</t>
  </si>
  <si>
    <t>2S072</t>
  </si>
  <si>
    <t>BHA36P02073</t>
  </si>
  <si>
    <t>2S073</t>
  </si>
  <si>
    <t>BHA36P02074</t>
  </si>
  <si>
    <t>2S074</t>
  </si>
  <si>
    <t>BHA36P02075</t>
  </si>
  <si>
    <t>2S075</t>
  </si>
  <si>
    <t>BHA36P02076</t>
  </si>
  <si>
    <t>2S076</t>
  </si>
  <si>
    <t>BHA36P02077</t>
  </si>
  <si>
    <t>2S077</t>
  </si>
  <si>
    <t>BHA36P02078</t>
  </si>
  <si>
    <t>2S078</t>
  </si>
  <si>
    <t>BHA36P02079</t>
  </si>
  <si>
    <t>2S079</t>
  </si>
  <si>
    <t>BHA36P02081</t>
  </si>
  <si>
    <t>2S081</t>
  </si>
  <si>
    <t>BHA36P02082</t>
  </si>
  <si>
    <t>2S082</t>
  </si>
  <si>
    <t>BHA36P02083</t>
  </si>
  <si>
    <t>2S083</t>
  </si>
  <si>
    <t>BHA36P02084</t>
  </si>
  <si>
    <t>2S084</t>
  </si>
  <si>
    <t>BHA36P02085</t>
  </si>
  <si>
    <t>2S085</t>
  </si>
  <si>
    <t>BHA36P02086</t>
  </si>
  <si>
    <t>2S086</t>
  </si>
  <si>
    <t>BHA36P02087</t>
  </si>
  <si>
    <t>2S087</t>
  </si>
  <si>
    <t>BHA36P02091</t>
  </si>
  <si>
    <t>2S091</t>
  </si>
  <si>
    <t>BHA36P02092</t>
  </si>
  <si>
    <t>2S092</t>
  </si>
  <si>
    <t>BHA36P02093</t>
  </si>
  <si>
    <t>2S093</t>
  </si>
  <si>
    <t>BHA36P02094</t>
  </si>
  <si>
    <t>2S094</t>
  </si>
  <si>
    <t>BHA36P02095</t>
  </si>
  <si>
    <t>2S095</t>
  </si>
  <si>
    <t>BHA36P02096</t>
  </si>
  <si>
    <t>2S096</t>
  </si>
  <si>
    <t>BHA36P02103</t>
  </si>
  <si>
    <t>2S103</t>
  </si>
  <si>
    <t>BHA36P02104</t>
  </si>
  <si>
    <t>2S104</t>
  </si>
  <si>
    <t>BHA36P02105</t>
  </si>
  <si>
    <t>2S105</t>
  </si>
  <si>
    <t>BHA36P02106</t>
  </si>
  <si>
    <t>2S106</t>
  </si>
  <si>
    <t>BHA36P02107</t>
  </si>
  <si>
    <t>2S107</t>
  </si>
  <si>
    <t>BHA36P02108</t>
  </si>
  <si>
    <t>2S108</t>
  </si>
  <si>
    <t>BHA36P02109</t>
  </si>
  <si>
    <t>2S109</t>
  </si>
  <si>
    <t>BHA36P02111</t>
  </si>
  <si>
    <t>2S111</t>
  </si>
  <si>
    <t>místnost pro personál</t>
  </si>
  <si>
    <t>BHA36P02112</t>
  </si>
  <si>
    <t>2S112</t>
  </si>
  <si>
    <t>BHA36P02113</t>
  </si>
  <si>
    <t>2S113</t>
  </si>
  <si>
    <t>BHA36P02114</t>
  </si>
  <si>
    <t>2S114</t>
  </si>
  <si>
    <t>BHA36P02115</t>
  </si>
  <si>
    <t>2S115</t>
  </si>
  <si>
    <t>BHA36P02116</t>
  </si>
  <si>
    <t>2S116</t>
  </si>
  <si>
    <t>BHA36P02117</t>
  </si>
  <si>
    <t>2S117</t>
  </si>
  <si>
    <t>BHA36P02118</t>
  </si>
  <si>
    <t>2S118</t>
  </si>
  <si>
    <t>kabina</t>
  </si>
  <si>
    <t>BHA36P02119</t>
  </si>
  <si>
    <t>2S119</t>
  </si>
  <si>
    <t>BHA36P02121</t>
  </si>
  <si>
    <t>2S121</t>
  </si>
  <si>
    <t>BHA36P02122</t>
  </si>
  <si>
    <t>2S122</t>
  </si>
  <si>
    <t>ovladovna</t>
  </si>
  <si>
    <t>BHA36P02123</t>
  </si>
  <si>
    <t>2S123</t>
  </si>
  <si>
    <t>BHA36P02124</t>
  </si>
  <si>
    <t>2S124</t>
  </si>
  <si>
    <t>BHA36P02126</t>
  </si>
  <si>
    <t>2S126</t>
  </si>
  <si>
    <t>BHA36P02127</t>
  </si>
  <si>
    <t>2S127</t>
  </si>
  <si>
    <t>BHA36P02128</t>
  </si>
  <si>
    <t>2S128</t>
  </si>
  <si>
    <t>BHA36P02129</t>
  </si>
  <si>
    <t>2S129</t>
  </si>
  <si>
    <t>BHA36P02131</t>
  </si>
  <si>
    <t>2S131</t>
  </si>
  <si>
    <t>BHA36P02132</t>
  </si>
  <si>
    <t>2S132</t>
  </si>
  <si>
    <t>BHA36P02133</t>
  </si>
  <si>
    <t>2S133</t>
  </si>
  <si>
    <t>BHA36P01001</t>
  </si>
  <si>
    <t>1S001</t>
  </si>
  <si>
    <t>BHA36P01002</t>
  </si>
  <si>
    <t>1S002</t>
  </si>
  <si>
    <t>BHA36P01003</t>
  </si>
  <si>
    <t>1S003</t>
  </si>
  <si>
    <t>BHA36P01004</t>
  </si>
  <si>
    <t>1S004</t>
  </si>
  <si>
    <t>BHA36P01005</t>
  </si>
  <si>
    <t>1S005</t>
  </si>
  <si>
    <t>BHA36P01006</t>
  </si>
  <si>
    <t>1S006</t>
  </si>
  <si>
    <t>BHA36P01007</t>
  </si>
  <si>
    <t>1S007</t>
  </si>
  <si>
    <t>BHA36P01008</t>
  </si>
  <si>
    <t>1S008</t>
  </si>
  <si>
    <t>BHA36P01009</t>
  </si>
  <si>
    <t>1S009</t>
  </si>
  <si>
    <t>BHA36P01010</t>
  </si>
  <si>
    <t>1S010</t>
  </si>
  <si>
    <t>BHA36P01011</t>
  </si>
  <si>
    <t>1S011</t>
  </si>
  <si>
    <t>BHA36P01012</t>
  </si>
  <si>
    <t>1S012</t>
  </si>
  <si>
    <t>BHA36P01013</t>
  </si>
  <si>
    <t>1S013</t>
  </si>
  <si>
    <t>přepážka</t>
  </si>
  <si>
    <t>BHA36P01014</t>
  </si>
  <si>
    <t>1S014</t>
  </si>
  <si>
    <t>BHA36P01015</t>
  </si>
  <si>
    <t>1S015</t>
  </si>
  <si>
    <t>ekonom. oddělení</t>
  </si>
  <si>
    <t>BHA36P01016</t>
  </si>
  <si>
    <t>1S016</t>
  </si>
  <si>
    <t>BHA36P01017</t>
  </si>
  <si>
    <t>1S017</t>
  </si>
  <si>
    <t>BHA36P01018</t>
  </si>
  <si>
    <t>1S018</t>
  </si>
  <si>
    <t>BHA36P01019</t>
  </si>
  <si>
    <t>1S019</t>
  </si>
  <si>
    <t>BHA36P01020</t>
  </si>
  <si>
    <t>1S020</t>
  </si>
  <si>
    <t>BHA36P01021</t>
  </si>
  <si>
    <t>1S021</t>
  </si>
  <si>
    <t>BHA36P01022</t>
  </si>
  <si>
    <t>1S022</t>
  </si>
  <si>
    <t>BHA36P01023</t>
  </si>
  <si>
    <t>1S023</t>
  </si>
  <si>
    <t>BHA36P01024</t>
  </si>
  <si>
    <t>1S024</t>
  </si>
  <si>
    <t>BHA36P01025</t>
  </si>
  <si>
    <t>1S025</t>
  </si>
  <si>
    <t>BHA36P01026</t>
  </si>
  <si>
    <t>1S026</t>
  </si>
  <si>
    <t>BHA36P01027</t>
  </si>
  <si>
    <t>1S027</t>
  </si>
  <si>
    <t>BHA36P01028</t>
  </si>
  <si>
    <t>1S028</t>
  </si>
  <si>
    <t>BHA36P01029</t>
  </si>
  <si>
    <t>1S029</t>
  </si>
  <si>
    <t>BHA36P01031</t>
  </si>
  <si>
    <t>1S031</t>
  </si>
  <si>
    <t>BHA36P01032</t>
  </si>
  <si>
    <t>1S032</t>
  </si>
  <si>
    <t>BHA36P01033</t>
  </si>
  <si>
    <t>1S033</t>
  </si>
  <si>
    <t>BHA36P01034</t>
  </si>
  <si>
    <t>1S034</t>
  </si>
  <si>
    <t>pracova doktorandi</t>
  </si>
  <si>
    <t>BHA36P01035</t>
  </si>
  <si>
    <t>1S035</t>
  </si>
  <si>
    <t>BHA36P01036</t>
  </si>
  <si>
    <t>1S036</t>
  </si>
  <si>
    <t>BHA36P01037</t>
  </si>
  <si>
    <t>1S037</t>
  </si>
  <si>
    <t>BHA36P01038</t>
  </si>
  <si>
    <t>1S038</t>
  </si>
  <si>
    <t>BHA36P01039a</t>
  </si>
  <si>
    <t>1S039a</t>
  </si>
  <si>
    <t>BHA36P01039b</t>
  </si>
  <si>
    <t>1S039b</t>
  </si>
  <si>
    <t>BHA36P01041</t>
  </si>
  <si>
    <t>1S041</t>
  </si>
  <si>
    <t>BHA36P01042</t>
  </si>
  <si>
    <t>1S042</t>
  </si>
  <si>
    <t>BHA36P01043</t>
  </si>
  <si>
    <t>1S043</t>
  </si>
  <si>
    <t>BHA36P01044</t>
  </si>
  <si>
    <t>1S044</t>
  </si>
  <si>
    <t>BHA36P01045</t>
  </si>
  <si>
    <t>1S045</t>
  </si>
  <si>
    <t>BHA36P01046</t>
  </si>
  <si>
    <t>1S046</t>
  </si>
  <si>
    <t>BHA36P01047</t>
  </si>
  <si>
    <t>1S047</t>
  </si>
  <si>
    <t>BHA36P01048</t>
  </si>
  <si>
    <t>1S048</t>
  </si>
  <si>
    <t>BHA36P01049</t>
  </si>
  <si>
    <t>1S049</t>
  </si>
  <si>
    <t>BHA36P01051</t>
  </si>
  <si>
    <t>1S051</t>
  </si>
  <si>
    <t>BHA36P01052</t>
  </si>
  <si>
    <t>1S052</t>
  </si>
  <si>
    <t>BHA36P01053</t>
  </si>
  <si>
    <t>1S053</t>
  </si>
  <si>
    <t>BHA36P01054</t>
  </si>
  <si>
    <t>1S054</t>
  </si>
  <si>
    <t>BHA36P01055</t>
  </si>
  <si>
    <t>1S055</t>
  </si>
  <si>
    <t>BHA36P01056</t>
  </si>
  <si>
    <t>1S056</t>
  </si>
  <si>
    <t>BHA36P01057</t>
  </si>
  <si>
    <t>1S057</t>
  </si>
  <si>
    <t>BHA36P01058</t>
  </si>
  <si>
    <t>1S058</t>
  </si>
  <si>
    <t>BHA36P01059</t>
  </si>
  <si>
    <t>1S059</t>
  </si>
  <si>
    <t>BHA36P01061</t>
  </si>
  <si>
    <t>1S061</t>
  </si>
  <si>
    <t>pracovna pro administrativu</t>
  </si>
  <si>
    <t>BHA36P01062</t>
  </si>
  <si>
    <t>1S062</t>
  </si>
  <si>
    <t>BHA36P01063</t>
  </si>
  <si>
    <t>1S063</t>
  </si>
  <si>
    <t>BHA36P01064</t>
  </si>
  <si>
    <t>1S064</t>
  </si>
  <si>
    <t>BHA36P01065</t>
  </si>
  <si>
    <t>1S065</t>
  </si>
  <si>
    <t>BHA36P01066</t>
  </si>
  <si>
    <t>1S066</t>
  </si>
  <si>
    <t>BHA36P01067</t>
  </si>
  <si>
    <t>1S067</t>
  </si>
  <si>
    <t>BHA36P01068</t>
  </si>
  <si>
    <t>1S068</t>
  </si>
  <si>
    <t>BHA36P01069</t>
  </si>
  <si>
    <t>1S069</t>
  </si>
  <si>
    <t>BHA36P01071</t>
  </si>
  <si>
    <t>1S071</t>
  </si>
  <si>
    <t>BHA36P01072</t>
  </si>
  <si>
    <t>1S072</t>
  </si>
  <si>
    <t>BHA36P01073</t>
  </si>
  <si>
    <t>1S073</t>
  </si>
  <si>
    <t>BHA36P01074</t>
  </si>
  <si>
    <t>1S074</t>
  </si>
  <si>
    <t>BHA36P01075</t>
  </si>
  <si>
    <t>1S075</t>
  </si>
  <si>
    <t>BHA36P01076</t>
  </si>
  <si>
    <t>1S076</t>
  </si>
  <si>
    <t>BHA36P01077</t>
  </si>
  <si>
    <t>1S077</t>
  </si>
  <si>
    <t>BHA36P01078</t>
  </si>
  <si>
    <t>1S078</t>
  </si>
  <si>
    <t>BHA36P01079</t>
  </si>
  <si>
    <t>1S079</t>
  </si>
  <si>
    <t>BHA36P01081</t>
  </si>
  <si>
    <t>1S081</t>
  </si>
  <si>
    <t>BHA36P01082</t>
  </si>
  <si>
    <t>1S082</t>
  </si>
  <si>
    <t>BHA36P01083</t>
  </si>
  <si>
    <t>1S083</t>
  </si>
  <si>
    <t>BHA36P01084</t>
  </si>
  <si>
    <t>1S084</t>
  </si>
  <si>
    <t>BHA36P01085</t>
  </si>
  <si>
    <t>1S085</t>
  </si>
  <si>
    <t>BHA36P01086</t>
  </si>
  <si>
    <t>1S086</t>
  </si>
  <si>
    <t>BHA36P01087</t>
  </si>
  <si>
    <t>1S087</t>
  </si>
  <si>
    <t>BHA36P01088</t>
  </si>
  <si>
    <t>1S088</t>
  </si>
  <si>
    <t>BHA36P01089</t>
  </si>
  <si>
    <t>1S089</t>
  </si>
  <si>
    <t>BHA36P01091</t>
  </si>
  <si>
    <t>1S091</t>
  </si>
  <si>
    <t>BHA36P01092</t>
  </si>
  <si>
    <t>1S092</t>
  </si>
  <si>
    <t>BHA36P01093</t>
  </si>
  <si>
    <t>1S093</t>
  </si>
  <si>
    <t>BHA36P01094</t>
  </si>
  <si>
    <t>1S094</t>
  </si>
  <si>
    <t>BHA36P01095</t>
  </si>
  <si>
    <t>1S095</t>
  </si>
  <si>
    <t>BHA36P01096</t>
  </si>
  <si>
    <t>1S096</t>
  </si>
  <si>
    <t>BHA36P01097</t>
  </si>
  <si>
    <t>1S097</t>
  </si>
  <si>
    <t>BHA36P01098</t>
  </si>
  <si>
    <t>1S098</t>
  </si>
  <si>
    <t>BHA36P01099</t>
  </si>
  <si>
    <t>1S099</t>
  </si>
  <si>
    <t>BHA36P01101</t>
  </si>
  <si>
    <t>BHA36P01102</t>
  </si>
  <si>
    <t>BHA36P01103</t>
  </si>
  <si>
    <t>BHA36P01103a</t>
  </si>
  <si>
    <t>1S103a</t>
  </si>
  <si>
    <t>BHA36P01105</t>
  </si>
  <si>
    <t>přípojková místnost</t>
  </si>
  <si>
    <t>BHA36P01106</t>
  </si>
  <si>
    <t>BHA36P01107</t>
  </si>
  <si>
    <t>1S107</t>
  </si>
  <si>
    <t>BHA36P01108</t>
  </si>
  <si>
    <t>1S108</t>
  </si>
  <si>
    <t>BHA36P01109</t>
  </si>
  <si>
    <t>1S109</t>
  </si>
  <si>
    <t>BHA36P01111</t>
  </si>
  <si>
    <t>1S111</t>
  </si>
  <si>
    <t>BHA36P01112</t>
  </si>
  <si>
    <t>1S112</t>
  </si>
  <si>
    <t>BHA36P01113</t>
  </si>
  <si>
    <t>1S113</t>
  </si>
  <si>
    <t>BHA36P01114</t>
  </si>
  <si>
    <t>1S114</t>
  </si>
  <si>
    <t>technická místnost elm.</t>
  </si>
  <si>
    <t>BHA36P01115</t>
  </si>
  <si>
    <t>1S115</t>
  </si>
  <si>
    <t>BHA36P01116</t>
  </si>
  <si>
    <t>1S116</t>
  </si>
  <si>
    <t>BHA36P01117</t>
  </si>
  <si>
    <t>1S117</t>
  </si>
  <si>
    <t>BHA36P01118</t>
  </si>
  <si>
    <t>1S118</t>
  </si>
  <si>
    <t>BHA36P01119</t>
  </si>
  <si>
    <t>1S119</t>
  </si>
  <si>
    <t>BHA36P01121</t>
  </si>
  <si>
    <t>1S121</t>
  </si>
  <si>
    <t>BHA36P01122</t>
  </si>
  <si>
    <t>1S122</t>
  </si>
  <si>
    <t>BHA36P01123</t>
  </si>
  <si>
    <t>1S123</t>
  </si>
  <si>
    <t>BHA36P01124</t>
  </si>
  <si>
    <t>1S124</t>
  </si>
  <si>
    <t>BHA36P01125</t>
  </si>
  <si>
    <t>1S125</t>
  </si>
  <si>
    <t>BHA36P01126</t>
  </si>
  <si>
    <t>1S126</t>
  </si>
  <si>
    <t>BHA36P01127</t>
  </si>
  <si>
    <t>1S127</t>
  </si>
  <si>
    <t>BHA36P01128</t>
  </si>
  <si>
    <t>1S128</t>
  </si>
  <si>
    <t>BHA36P01129</t>
  </si>
  <si>
    <t>1S129</t>
  </si>
  <si>
    <t>BHA36P01131</t>
  </si>
  <si>
    <t>1S131</t>
  </si>
  <si>
    <t>BHA36P01132</t>
  </si>
  <si>
    <t>1S132</t>
  </si>
  <si>
    <t>speciální vyšetřovna</t>
  </si>
  <si>
    <t>BHA36P01133a</t>
  </si>
  <si>
    <t>1S133a</t>
  </si>
  <si>
    <t>BHA36P01133b</t>
  </si>
  <si>
    <t>1S133b</t>
  </si>
  <si>
    <t>BHA36P01134</t>
  </si>
  <si>
    <t>1S134</t>
  </si>
  <si>
    <t>BHA36P01135</t>
  </si>
  <si>
    <t>1S135</t>
  </si>
  <si>
    <t>BHA36P01136</t>
  </si>
  <si>
    <t>1S136</t>
  </si>
  <si>
    <t>BHA36P01137</t>
  </si>
  <si>
    <t>1S137</t>
  </si>
  <si>
    <t>BHA36P01138</t>
  </si>
  <si>
    <t>1S138</t>
  </si>
  <si>
    <t>BHA36P01139</t>
  </si>
  <si>
    <t>1S139</t>
  </si>
  <si>
    <t>BHA36P01141</t>
  </si>
  <si>
    <t>1S141</t>
  </si>
  <si>
    <t>BHA36P01142</t>
  </si>
  <si>
    <t>1S142</t>
  </si>
  <si>
    <t>BHA36P01143</t>
  </si>
  <si>
    <t>1S143</t>
  </si>
  <si>
    <t>BHA36P01144</t>
  </si>
  <si>
    <t>1S144</t>
  </si>
  <si>
    <t>BHA36P01145</t>
  </si>
  <si>
    <t>1S145</t>
  </si>
  <si>
    <t>BHA36P01146</t>
  </si>
  <si>
    <t>1S146</t>
  </si>
  <si>
    <t>BHA36P01147</t>
  </si>
  <si>
    <t>1S147</t>
  </si>
  <si>
    <t>BHA36P01149</t>
  </si>
  <si>
    <t>1S149</t>
  </si>
  <si>
    <t>BHA36P01151</t>
  </si>
  <si>
    <t>1S151</t>
  </si>
  <si>
    <t>BHA36P01152</t>
  </si>
  <si>
    <t>1S152</t>
  </si>
  <si>
    <t>BHA36P01153</t>
  </si>
  <si>
    <t>1S153</t>
  </si>
  <si>
    <t>BHA36P01154</t>
  </si>
  <si>
    <t>1S154</t>
  </si>
  <si>
    <t>BHA36P01155</t>
  </si>
  <si>
    <t>1S155</t>
  </si>
  <si>
    <t>legenda ploch místností - AVVA (žlutá) - pavilon a34  3.np</t>
  </si>
  <si>
    <t>BHA02N03008a</t>
  </si>
  <si>
    <t>BHA02P02002a</t>
  </si>
  <si>
    <t>BHA02P02034a</t>
  </si>
  <si>
    <t>BHA02P02034b</t>
  </si>
  <si>
    <t>rampa vyrovnávací</t>
  </si>
  <si>
    <t>Venkovní únikové schoduště</t>
  </si>
  <si>
    <t>anglický dvorek</t>
  </si>
  <si>
    <t>anglický dvorek 2</t>
  </si>
  <si>
    <t>BHA08P01004</t>
  </si>
  <si>
    <t>BHA08P01004a</t>
  </si>
  <si>
    <t>1S07a</t>
  </si>
  <si>
    <t>BHA10M02010</t>
  </si>
  <si>
    <t>BHA10M02011</t>
  </si>
  <si>
    <t>legenda ploch místností - AVVA (zelená) - pavilon A11  4.np - střecha</t>
  </si>
  <si>
    <t>BHA12S01001</t>
  </si>
  <si>
    <t>BHA12S01003</t>
  </si>
  <si>
    <t>BHA12S01004</t>
  </si>
  <si>
    <t>střecha I.</t>
  </si>
  <si>
    <t>BHA12S01005</t>
  </si>
  <si>
    <t>střecha II.</t>
  </si>
  <si>
    <t>BHA12S01006</t>
  </si>
  <si>
    <t>prostor pro zdroje chladu</t>
  </si>
  <si>
    <t>BHA12S02001</t>
  </si>
  <si>
    <t>501</t>
  </si>
  <si>
    <t>střecha</t>
  </si>
  <si>
    <t>BHA14P01022</t>
  </si>
  <si>
    <t>BHA14P01023</t>
  </si>
  <si>
    <t>BHA14S01002</t>
  </si>
  <si>
    <t>BHA14S01010</t>
  </si>
  <si>
    <t>BHA15P01016</t>
  </si>
  <si>
    <t>BHA15P01017</t>
  </si>
  <si>
    <t>BHA15P01018</t>
  </si>
  <si>
    <t>BHA15S01000</t>
  </si>
  <si>
    <t>BHA15S01002</t>
  </si>
  <si>
    <t>BHA15S01010</t>
  </si>
  <si>
    <t>BHA16P01007</t>
  </si>
  <si>
    <t>BHA16P01008</t>
  </si>
  <si>
    <t>BHA16P01009</t>
  </si>
  <si>
    <t>Technický prostor</t>
  </si>
  <si>
    <t>BHA16S01001</t>
  </si>
  <si>
    <t>BHA16S01010</t>
  </si>
  <si>
    <t>zádveří / podesta</t>
  </si>
  <si>
    <t>BHA16N02028c</t>
  </si>
  <si>
    <t>228c</t>
  </si>
  <si>
    <t>BHA16N01022c</t>
  </si>
  <si>
    <t>BHA18S01001</t>
  </si>
  <si>
    <t>BHA20N01000a</t>
  </si>
  <si>
    <t>BHA20N01000b</t>
  </si>
  <si>
    <t>hydrant</t>
  </si>
  <si>
    <t>BHA21P01022</t>
  </si>
  <si>
    <t>nevyužívané prostory</t>
  </si>
  <si>
    <t>BHA21S01002</t>
  </si>
  <si>
    <t>BHA21S01010</t>
  </si>
  <si>
    <t>podesta únikového schodiště</t>
  </si>
  <si>
    <t>BHA22S01001</t>
  </si>
  <si>
    <t>BHA22S01010</t>
  </si>
  <si>
    <t>BHA23P01006</t>
  </si>
  <si>
    <t>BHA23P01007</t>
  </si>
  <si>
    <t>Strojovna vodního prvku</t>
  </si>
  <si>
    <t>Vodní nádrž</t>
  </si>
  <si>
    <t>BHA23S01001</t>
  </si>
  <si>
    <t>BHA23S01002</t>
  </si>
  <si>
    <t>Střecha sever</t>
  </si>
  <si>
    <t>Střecha jih</t>
  </si>
  <si>
    <t>BHA35N02018</t>
  </si>
  <si>
    <t>zvedací plošina</t>
  </si>
  <si>
    <t>BHA35N03029</t>
  </si>
  <si>
    <t>venkovní atrium</t>
  </si>
  <si>
    <t>BHA30P01007a</t>
  </si>
  <si>
    <t>rozvodna SLP - klec</t>
  </si>
  <si>
    <t>BHA30P02011</t>
  </si>
  <si>
    <t>rampa do P02</t>
  </si>
  <si>
    <t>BHA30S01020</t>
  </si>
  <si>
    <t>BHA30S01030</t>
  </si>
  <si>
    <t>430</t>
  </si>
  <si>
    <t>BHA30S02001</t>
  </si>
  <si>
    <t>BHA26S01001</t>
  </si>
  <si>
    <t>BHA26S01010</t>
  </si>
  <si>
    <t>schodiště venkovní</t>
  </si>
  <si>
    <t>BHA32S01001</t>
  </si>
  <si>
    <t>BHA32S01010</t>
  </si>
  <si>
    <t>BHA33S01001</t>
  </si>
  <si>
    <t>BHA33S01010</t>
  </si>
  <si>
    <t>BHA27P02001</t>
  </si>
  <si>
    <t>technické zázemí skleníku</t>
  </si>
  <si>
    <t>BHA27N01010</t>
  </si>
  <si>
    <t>BHA27N02010</t>
  </si>
  <si>
    <t>kultivace bakterií</t>
  </si>
  <si>
    <t>TZB</t>
  </si>
  <si>
    <t>sklad PHM</t>
  </si>
  <si>
    <t>NZ</t>
  </si>
  <si>
    <t>temperovaná místnost 22C</t>
  </si>
  <si>
    <t>temperovaná místnost 4C</t>
  </si>
  <si>
    <t>zasedačka</t>
  </si>
  <si>
    <t>strojovna VZT a chlzení</t>
  </si>
  <si>
    <t>vstupní hala s recepcí</t>
  </si>
  <si>
    <t>sklad úklidu</t>
  </si>
  <si>
    <t>předíň WC</t>
  </si>
  <si>
    <t>sklad na tekutý dusík</t>
  </si>
  <si>
    <t>centrifugy, třepačky, mrazící boxy</t>
  </si>
  <si>
    <t>mycí centrum</t>
  </si>
  <si>
    <t>sklad materiálu ZZ</t>
  </si>
  <si>
    <t>kartotéka, evidence ZZ</t>
  </si>
  <si>
    <t>přípravna tkáňových kultur</t>
  </si>
  <si>
    <t>galerie</t>
  </si>
  <si>
    <t>sklad chemie</t>
  </si>
  <si>
    <t>chladící místnost 4C</t>
  </si>
  <si>
    <t>sklad tekutý dusík</t>
  </si>
  <si>
    <t>sklad hlubokomrazící boxy</t>
  </si>
  <si>
    <t>BHA37P01101</t>
  </si>
  <si>
    <t>přípravna substrátů</t>
  </si>
  <si>
    <t>BHA37P01102</t>
  </si>
  <si>
    <t>BHA37P01103</t>
  </si>
  <si>
    <t>řídící jednotka</t>
  </si>
  <si>
    <t>BHA37P01104</t>
  </si>
  <si>
    <t>BHA37P01105</t>
  </si>
  <si>
    <t>BHA37P01106</t>
  </si>
  <si>
    <t>BHA37P01107</t>
  </si>
  <si>
    <t>BHA37P01108</t>
  </si>
  <si>
    <t>přípravna čistá</t>
  </si>
  <si>
    <t>BHA37P01109</t>
  </si>
  <si>
    <t>skleník 1</t>
  </si>
  <si>
    <t>BHA37P01111</t>
  </si>
  <si>
    <t>skleník 2</t>
  </si>
  <si>
    <t>BHA37P01112</t>
  </si>
  <si>
    <t>skleník 3</t>
  </si>
  <si>
    <t>BHA37P01113</t>
  </si>
  <si>
    <t>skleník 4</t>
  </si>
  <si>
    <t>BHA37P01114</t>
  </si>
  <si>
    <t>skleník 5</t>
  </si>
  <si>
    <t>BHA37P01115</t>
  </si>
  <si>
    <t>skleník 6</t>
  </si>
  <si>
    <t>sklad - půdy + sedimenty</t>
  </si>
  <si>
    <t>sklad - mražené vzorky</t>
  </si>
  <si>
    <t>spisovna (BF)</t>
  </si>
  <si>
    <t>172</t>
  </si>
  <si>
    <t>spisovna (EM)</t>
  </si>
  <si>
    <t>místnost pro xerox. vazbu 9,51</t>
  </si>
  <si>
    <t>spisovna  anatomického ústavu</t>
  </si>
  <si>
    <t>sklad dokumentace</t>
  </si>
  <si>
    <t>spisovna sekretariátu</t>
  </si>
  <si>
    <t>příruční spisovna</t>
  </si>
  <si>
    <t>sklad výukových pomůcek</t>
  </si>
  <si>
    <t>spisovna, kopírka</t>
  </si>
  <si>
    <t>knihovna, sklad dokumentace</t>
  </si>
  <si>
    <t>184</t>
  </si>
  <si>
    <t>spisovna a sklad (G)</t>
  </si>
  <si>
    <t>vrátnice / informační centrum</t>
  </si>
  <si>
    <t>velká posluchárna</t>
  </si>
  <si>
    <t>zrušeno</t>
  </si>
  <si>
    <t>předsíň wc ženy</t>
  </si>
  <si>
    <t>wc ženy</t>
  </si>
  <si>
    <t>přístrojová místnost</t>
  </si>
  <si>
    <t>laboratoř molekulární biologie</t>
  </si>
  <si>
    <t>sklad (centrifuga. krájení)</t>
  </si>
  <si>
    <t>izotopy</t>
  </si>
  <si>
    <t>umývárna. autoklávy</t>
  </si>
  <si>
    <t>strojovna VZT a chlazení</t>
  </si>
  <si>
    <t>etofyziologie</t>
  </si>
  <si>
    <t>chov hmyzu</t>
  </si>
  <si>
    <t>předsíň wc muži</t>
  </si>
  <si>
    <t>wc muži</t>
  </si>
  <si>
    <t>BHA01V01001</t>
  </si>
  <si>
    <t>rozvaděče</t>
  </si>
  <si>
    <t>chodba ke koridoru</t>
  </si>
  <si>
    <t>BHA45N01001</t>
  </si>
  <si>
    <t>BHA45N02002</t>
  </si>
  <si>
    <t>BHA35N01001b</t>
  </si>
  <si>
    <t>BHA35N01056a</t>
  </si>
  <si>
    <t>BHA35N01055a</t>
  </si>
  <si>
    <t>BHA27N03010</t>
  </si>
  <si>
    <t>BHA27S01001</t>
  </si>
  <si>
    <t>BHA27S01010</t>
  </si>
  <si>
    <t>BHA36N01045a</t>
  </si>
  <si>
    <t>145a</t>
  </si>
  <si>
    <t>BHA36N01045b</t>
  </si>
  <si>
    <t>BHA36P01104a</t>
  </si>
  <si>
    <t>1S104a</t>
  </si>
  <si>
    <t>skladovací kóje</t>
  </si>
  <si>
    <t>BHA36P01104b</t>
  </si>
  <si>
    <t>1S104b</t>
  </si>
  <si>
    <t>BHA36P01104c</t>
  </si>
  <si>
    <t>1S104c</t>
  </si>
  <si>
    <t>BHA36P02010a</t>
  </si>
  <si>
    <t>2S010a</t>
  </si>
  <si>
    <t>BHA36P02020a</t>
  </si>
  <si>
    <t>2S020a</t>
  </si>
  <si>
    <t>BHA36P02030a</t>
  </si>
  <si>
    <t>2S030a</t>
  </si>
  <si>
    <t>přístup do P02</t>
  </si>
  <si>
    <t>BHA36P02092a</t>
  </si>
  <si>
    <t>2S092a</t>
  </si>
  <si>
    <t>BHA36P02093a</t>
  </si>
  <si>
    <t>2S093a</t>
  </si>
  <si>
    <t>přístupová chodba</t>
  </si>
  <si>
    <t>BHA37P01106a</t>
  </si>
  <si>
    <t>1S106a</t>
  </si>
  <si>
    <t>schodiště ven</t>
  </si>
  <si>
    <t>101b</t>
  </si>
  <si>
    <t>technická mísnost</t>
  </si>
  <si>
    <t>BHA27N02015a</t>
  </si>
  <si>
    <t>BHA27P01040</t>
  </si>
  <si>
    <t>BHA27P01013f</t>
  </si>
  <si>
    <t>1S13f</t>
  </si>
  <si>
    <t>BHA27P01013e</t>
  </si>
  <si>
    <t>1S13e</t>
  </si>
  <si>
    <t>BHA27P01013d</t>
  </si>
  <si>
    <t>1S13d</t>
  </si>
  <si>
    <t>BHA27P01013c</t>
  </si>
  <si>
    <t>1S13c</t>
  </si>
  <si>
    <t>BHA27P01013b</t>
  </si>
  <si>
    <t>1S13b</t>
  </si>
  <si>
    <t>BHA27P01013a</t>
  </si>
  <si>
    <t>1S13a</t>
  </si>
  <si>
    <t>BHA27P02002</t>
  </si>
  <si>
    <t>BHA27S01003</t>
  </si>
  <si>
    <t>technický prostor-VZT</t>
  </si>
  <si>
    <t>BHA27S01002</t>
  </si>
  <si>
    <t>BHA36P03003a</t>
  </si>
  <si>
    <t>3S003a</t>
  </si>
  <si>
    <t>BHA36P03003b</t>
  </si>
  <si>
    <t>3S003b</t>
  </si>
  <si>
    <t>BHA36P03010a</t>
  </si>
  <si>
    <t>3S010a</t>
  </si>
  <si>
    <t>BHA36P03010b</t>
  </si>
  <si>
    <t>3S010b</t>
  </si>
  <si>
    <t>BHA36P03016</t>
  </si>
  <si>
    <t>3S016</t>
  </si>
  <si>
    <t>BHA36P03017</t>
  </si>
  <si>
    <t>3S017</t>
  </si>
  <si>
    <t>BHA36P03017a</t>
  </si>
  <si>
    <t>3S017a</t>
  </si>
  <si>
    <t>schodiště vyrovnávací</t>
  </si>
  <si>
    <t>BHA46N02004</t>
  </si>
  <si>
    <t>BHA46N02005</t>
  </si>
  <si>
    <t>BHA46N03004</t>
  </si>
  <si>
    <t>BHA46N03005</t>
  </si>
  <si>
    <t>BHA46P01004</t>
  </si>
  <si>
    <t>BHA47N02004</t>
  </si>
  <si>
    <t>BHA47N02005</t>
  </si>
  <si>
    <t>BHA47N02006</t>
  </si>
  <si>
    <t>BHA47N03004</t>
  </si>
  <si>
    <t>BHA47N03005</t>
  </si>
  <si>
    <t>BHA47P01020</t>
  </si>
  <si>
    <t>BHA47P01010</t>
  </si>
  <si>
    <t>BHA49N02046</t>
  </si>
  <si>
    <t>BHA49N02043</t>
  </si>
  <si>
    <t>BHA49N02044</t>
  </si>
  <si>
    <t>BHA49N02045</t>
  </si>
  <si>
    <t>BHA49N02047</t>
  </si>
  <si>
    <t>BHA49N02048</t>
  </si>
  <si>
    <t>BHA49N02049</t>
  </si>
  <si>
    <t>BHA49N02051</t>
  </si>
  <si>
    <t>BHA49N02054</t>
  </si>
  <si>
    <t>BHA49N03038</t>
  </si>
  <si>
    <t>BHA49N03039</t>
  </si>
  <si>
    <t>BHA49N03041</t>
  </si>
  <si>
    <t>BHA49N03042</t>
  </si>
  <si>
    <t>BHA49N03043</t>
  </si>
  <si>
    <t>BHA49N03044</t>
  </si>
  <si>
    <t>BHA49N03045</t>
  </si>
  <si>
    <t>BHA49N03046</t>
  </si>
  <si>
    <t>BHA49N03049</t>
  </si>
  <si>
    <t>BHA27N01007b</t>
  </si>
  <si>
    <t>BHA36P02005a</t>
  </si>
  <si>
    <t>BHA36P02007a</t>
  </si>
  <si>
    <t>BHA36P02042a</t>
  </si>
  <si>
    <t>Faradayova klec</t>
  </si>
  <si>
    <t>BHA36P03005a</t>
  </si>
  <si>
    <t>BHA36S01002</t>
  </si>
  <si>
    <t>BHA36S01010</t>
  </si>
  <si>
    <t>podesta u únikového schodiště</t>
  </si>
  <si>
    <t>BHA36S01001</t>
  </si>
  <si>
    <t>BHA36S01003</t>
  </si>
  <si>
    <t>střecha nad spojovacím krčkem</t>
  </si>
  <si>
    <t>BHA36S01020</t>
  </si>
  <si>
    <t>legenda ploch místností - lávka FN + lávka CAMPUS SQUARE</t>
  </si>
  <si>
    <t>lávka ke Campus Square</t>
  </si>
  <si>
    <t>legenda ploch místností - koridor AVVA modrá jih</t>
  </si>
  <si>
    <t>legenda ploch místností - koridor ILBIT jih</t>
  </si>
  <si>
    <t>legenda ploch místností - koridor ILBIT sever</t>
  </si>
  <si>
    <t>legenda ploch místností - koridor AVVA modrá sever</t>
  </si>
  <si>
    <t xml:space="preserve">spisovna </t>
  </si>
  <si>
    <t>BHA23N03001a</t>
  </si>
  <si>
    <t>Knihkupectví</t>
  </si>
  <si>
    <t>BHA05S01010</t>
  </si>
  <si>
    <t>BHA35N01001c</t>
  </si>
  <si>
    <t>BHA33P02014</t>
  </si>
  <si>
    <t>101c</t>
  </si>
  <si>
    <t>BHA35P01001b</t>
  </si>
  <si>
    <t>1S01b</t>
  </si>
  <si>
    <t>BHA35N01053a</t>
  </si>
  <si>
    <t>153a</t>
  </si>
  <si>
    <t>BHA02P01014c</t>
  </si>
  <si>
    <t>komora</t>
  </si>
  <si>
    <t>BHA03S01000</t>
  </si>
  <si>
    <t>střecha nad A2</t>
  </si>
  <si>
    <t>BHA04S01000</t>
  </si>
  <si>
    <t>střecha nad A3</t>
  </si>
  <si>
    <t>BHA05S01000</t>
  </si>
  <si>
    <t>střecha nad A4</t>
  </si>
  <si>
    <t>BHA42S01000</t>
  </si>
  <si>
    <t>střecha nad LK</t>
  </si>
  <si>
    <t>BHA06S01001</t>
  </si>
  <si>
    <t>BHA06S01000</t>
  </si>
  <si>
    <t>střecha nad A5</t>
  </si>
  <si>
    <t>BHA08S01001</t>
  </si>
  <si>
    <t>BHA08S01000</t>
  </si>
  <si>
    <t>střecha nad A7</t>
  </si>
  <si>
    <t>BHA09S01001</t>
  </si>
  <si>
    <t>BHA09S01000</t>
  </si>
  <si>
    <t>střecha nad A8</t>
  </si>
  <si>
    <t>BHA10S02001</t>
  </si>
  <si>
    <t>střecha nad A9 - západ</t>
  </si>
  <si>
    <t>BHA10S02002</t>
  </si>
  <si>
    <t>střecha nad A9 - východ</t>
  </si>
  <si>
    <t>BHA11S01000</t>
  </si>
  <si>
    <t>střecha nad A10</t>
  </si>
  <si>
    <t>BHA13S01001</t>
  </si>
  <si>
    <t>BHA13S01000</t>
  </si>
  <si>
    <t>střecha nad A12</t>
  </si>
  <si>
    <t>střecha nad A16</t>
  </si>
  <si>
    <t>BHA17S01000</t>
  </si>
  <si>
    <t>BHA19S01000</t>
  </si>
  <si>
    <t>střecha nad A18</t>
  </si>
  <si>
    <t>BHA19S01001</t>
  </si>
  <si>
    <t>BHA14S01000</t>
  </si>
  <si>
    <t>střecha nad A13</t>
  </si>
  <si>
    <t>BHA35S01000</t>
  </si>
  <si>
    <t>střecha nad A34</t>
  </si>
  <si>
    <t>BHA35S01001</t>
  </si>
  <si>
    <t>prostor VZT</t>
  </si>
  <si>
    <t>BHA16S01000</t>
  </si>
  <si>
    <t>střecha nad A15</t>
  </si>
  <si>
    <t>BHA20S01000</t>
  </si>
  <si>
    <t>střecha nad A19</t>
  </si>
  <si>
    <t>BHA22S01000</t>
  </si>
  <si>
    <t>střecha nad A21</t>
  </si>
  <si>
    <t>BHA46S01000</t>
  </si>
  <si>
    <t>střecha nad koridorem UKB jih</t>
  </si>
  <si>
    <t>BHA47S01000</t>
  </si>
  <si>
    <t>střecha nad koridorem UKB střed</t>
  </si>
  <si>
    <t>BHA49S01000</t>
  </si>
  <si>
    <t>střecha nad kor. UKB sever</t>
  </si>
  <si>
    <t>BHA26S01000</t>
  </si>
  <si>
    <t>střecha A25</t>
  </si>
  <si>
    <t>BHA27S01000</t>
  </si>
  <si>
    <t>střecha nad A26</t>
  </si>
  <si>
    <t>BHA32S01000</t>
  </si>
  <si>
    <t>střecha nad A31</t>
  </si>
  <si>
    <t>BHA33S01000</t>
  </si>
  <si>
    <t>střecha nad A32</t>
  </si>
  <si>
    <t>BHA36S01000</t>
  </si>
  <si>
    <t>střecha nad A35</t>
  </si>
  <si>
    <t>BHA37S01000</t>
  </si>
  <si>
    <t>střecha nad A36</t>
  </si>
  <si>
    <t>BHA02S01000</t>
  </si>
  <si>
    <t>střecha nad bud. 1 - východ</t>
  </si>
  <si>
    <t>BHA02S02000</t>
  </si>
  <si>
    <t>střecha nad bud. 1 - západ</t>
  </si>
  <si>
    <t>BHA02S03000</t>
  </si>
  <si>
    <t>střecha nad bud. 1 - střed</t>
  </si>
  <si>
    <t>střecha nad bud. 2</t>
  </si>
  <si>
    <t>střecha nad A17 - VZT</t>
  </si>
  <si>
    <t>BHA18S01000</t>
  </si>
  <si>
    <t>střecha nad A17</t>
  </si>
  <si>
    <t>BHA01S01000</t>
  </si>
  <si>
    <t>BHA07S01000</t>
  </si>
  <si>
    <t>střecha nad A6</t>
  </si>
  <si>
    <t>BHA34S01000</t>
  </si>
  <si>
    <t>střecha nad spojovací chodbou A33-A34</t>
  </si>
  <si>
    <t>BHA34S02000</t>
  </si>
  <si>
    <t>střecha nad A33</t>
  </si>
  <si>
    <t>ordinace praktického lékaře</t>
  </si>
  <si>
    <t>ordinace praktického lékaře - sesterna</t>
  </si>
  <si>
    <t>BHA41N01012</t>
  </si>
  <si>
    <t>BHA08P01004b</t>
  </si>
  <si>
    <t>1S07b</t>
  </si>
  <si>
    <t>kompresor + vak</t>
  </si>
  <si>
    <t>BHA21S01000</t>
  </si>
  <si>
    <t>střecha nad A20</t>
  </si>
  <si>
    <t>BHA02N02013a</t>
  </si>
  <si>
    <t>telefonní ústředna</t>
  </si>
  <si>
    <t>BHA10P01025a</t>
  </si>
  <si>
    <t>BHA09N01011b</t>
  </si>
  <si>
    <t>112b</t>
  </si>
  <si>
    <t>zpracování dat</t>
  </si>
  <si>
    <t>BHA09N01011c</t>
  </si>
  <si>
    <t>112c</t>
  </si>
  <si>
    <t>BHA20P01009</t>
  </si>
  <si>
    <t>plocha pod venkovním únikovým schodištěm</t>
  </si>
  <si>
    <t>BHA26P02020a</t>
  </si>
  <si>
    <t>BHA32P01010a</t>
  </si>
  <si>
    <t>BHA33P02010a</t>
  </si>
  <si>
    <t>BHA03N01018a</t>
  </si>
  <si>
    <t>BHA12N01022a</t>
  </si>
  <si>
    <t>118a</t>
  </si>
  <si>
    <t>prostory sukb</t>
  </si>
  <si>
    <t>úklidu</t>
  </si>
  <si>
    <t>Standard</t>
  </si>
  <si>
    <r>
      <t>plocha pro úklid dle standardu 4 [m</t>
    </r>
    <r>
      <rPr>
        <vertAlign val="superscript"/>
        <sz val="11"/>
        <rFont val="Franklin Gothic Medium"/>
        <family val="2"/>
      </rPr>
      <t>2</t>
    </r>
    <r>
      <rPr>
        <sz val="11"/>
        <rFont val="Franklin Gothic Medium"/>
        <family val="2"/>
      </rPr>
      <t>]</t>
    </r>
  </si>
  <si>
    <r>
      <t>celková plocha pavilonu [m</t>
    </r>
    <r>
      <rPr>
        <vertAlign val="superscript"/>
        <sz val="11"/>
        <rFont val="Franklin Gothic Medium"/>
        <family val="2"/>
      </rPr>
      <t>2</t>
    </r>
    <r>
      <rPr>
        <sz val="11"/>
        <rFont val="Franklin Gothic Medium"/>
        <family val="2"/>
      </rPr>
      <t>]</t>
    </r>
  </si>
  <si>
    <r>
      <t>celková plocha pro úklid [m</t>
    </r>
    <r>
      <rPr>
        <vertAlign val="superscript"/>
        <sz val="11"/>
        <rFont val="Franklin Gothic Medium"/>
        <family val="2"/>
      </rPr>
      <t>2</t>
    </r>
    <r>
      <rPr>
        <sz val="11"/>
        <rFont val="Franklin Gothic Medium"/>
        <family val="2"/>
      </rPr>
      <t>]</t>
    </r>
  </si>
  <si>
    <r>
      <t>plocha pro úklid dle standardu 1 [m</t>
    </r>
    <r>
      <rPr>
        <vertAlign val="superscript"/>
        <sz val="11"/>
        <rFont val="Franklin Gothic Medium"/>
        <family val="2"/>
      </rPr>
      <t>2</t>
    </r>
    <r>
      <rPr>
        <sz val="11"/>
        <rFont val="Franklin Gothic Medium"/>
        <family val="2"/>
      </rPr>
      <t>]</t>
    </r>
  </si>
  <si>
    <r>
      <t>plocha pro úklid dle standardu 2 [m</t>
    </r>
    <r>
      <rPr>
        <vertAlign val="superscript"/>
        <sz val="11"/>
        <rFont val="Franklin Gothic Medium"/>
        <family val="2"/>
      </rPr>
      <t>2</t>
    </r>
    <r>
      <rPr>
        <sz val="11"/>
        <rFont val="Franklin Gothic Medium"/>
        <family val="2"/>
      </rPr>
      <t>]</t>
    </r>
  </si>
  <si>
    <r>
      <t>plocha pro úklid dle standardu 3 [m</t>
    </r>
    <r>
      <rPr>
        <vertAlign val="superscript"/>
        <sz val="11"/>
        <rFont val="Franklin Gothic Medium"/>
        <family val="2"/>
      </rPr>
      <t>2</t>
    </r>
    <r>
      <rPr>
        <sz val="11"/>
        <rFont val="Franklin Gothic Medium"/>
        <family val="2"/>
      </rPr>
      <t>]</t>
    </r>
  </si>
  <si>
    <r>
      <t>plocha pro úklid dle standardu 5 [m</t>
    </r>
    <r>
      <rPr>
        <vertAlign val="superscript"/>
        <sz val="11"/>
        <rFont val="Franklin Gothic Medium"/>
        <family val="2"/>
      </rPr>
      <t>2</t>
    </r>
    <r>
      <rPr>
        <sz val="11"/>
        <rFont val="Franklin Gothic Medium"/>
        <family val="2"/>
      </rPr>
      <t>]</t>
    </r>
  </si>
  <si>
    <r>
      <t>plocha pro úklid dle standardu 6 [m</t>
    </r>
    <r>
      <rPr>
        <vertAlign val="superscript"/>
        <sz val="11"/>
        <rFont val="Franklin Gothic Medium"/>
        <family val="2"/>
      </rPr>
      <t>2</t>
    </r>
    <r>
      <rPr>
        <sz val="11"/>
        <rFont val="Franklin Gothic Medium"/>
        <family val="2"/>
      </rPr>
      <t>]</t>
    </r>
  </si>
  <si>
    <r>
      <t>plocha pro úklid dle standardu 7 [m</t>
    </r>
    <r>
      <rPr>
        <vertAlign val="superscript"/>
        <sz val="11"/>
        <rFont val="Franklin Gothic Medium"/>
        <family val="2"/>
      </rPr>
      <t>2</t>
    </r>
    <r>
      <rPr>
        <sz val="11"/>
        <rFont val="Franklin Gothic Medium"/>
        <family val="2"/>
      </rPr>
      <t>]</t>
    </r>
  </si>
  <si>
    <r>
      <t>plocha pro úklid dle standardu 8 [m</t>
    </r>
    <r>
      <rPr>
        <vertAlign val="superscript"/>
        <sz val="11"/>
        <rFont val="Franklin Gothic Medium"/>
        <family val="2"/>
      </rPr>
      <t>2</t>
    </r>
    <r>
      <rPr>
        <sz val="11"/>
        <rFont val="Franklin Gothic Medium"/>
        <family val="2"/>
      </rPr>
      <t>]</t>
    </r>
  </si>
  <si>
    <t>BHA02N06005a</t>
  </si>
  <si>
    <t>505a</t>
  </si>
  <si>
    <t>BHA02N06005b</t>
  </si>
  <si>
    <t>505b</t>
  </si>
  <si>
    <t>BHA02N06006a</t>
  </si>
  <si>
    <t>506a</t>
  </si>
  <si>
    <t>WC muži - pisoár</t>
  </si>
  <si>
    <t>BHA02N06006b</t>
  </si>
  <si>
    <t>506b</t>
  </si>
  <si>
    <t>BHA02N06006c</t>
  </si>
  <si>
    <t>506c</t>
  </si>
  <si>
    <t>BHA02N06008a</t>
  </si>
  <si>
    <t>508a</t>
  </si>
  <si>
    <t>zázemí - sklad</t>
  </si>
  <si>
    <t>BHA41N01008a</t>
  </si>
  <si>
    <t>108a</t>
  </si>
  <si>
    <t>posluchárna VIII. 54 sedaček + 3 imobilní</t>
  </si>
  <si>
    <t>BHA12N03035</t>
  </si>
  <si>
    <t>posluchárna XI 60 sedaček</t>
  </si>
  <si>
    <t>Pavilon</t>
  </si>
  <si>
    <t>VH1</t>
  </si>
  <si>
    <t>A1B1</t>
  </si>
  <si>
    <t>A1B2</t>
  </si>
  <si>
    <t>A2</t>
  </si>
  <si>
    <t>A3</t>
  </si>
  <si>
    <t>A4</t>
  </si>
  <si>
    <t>A6</t>
  </si>
  <si>
    <t>A5</t>
  </si>
  <si>
    <t>A7</t>
  </si>
  <si>
    <t>A8</t>
  </si>
  <si>
    <t>A9</t>
  </si>
  <si>
    <t>A10</t>
  </si>
  <si>
    <t>A12</t>
  </si>
  <si>
    <t>A16</t>
  </si>
  <si>
    <t>A18</t>
  </si>
  <si>
    <t>Z</t>
  </si>
  <si>
    <t>LK</t>
  </si>
  <si>
    <t>A33</t>
  </si>
  <si>
    <t>A34</t>
  </si>
  <si>
    <t>A11</t>
  </si>
  <si>
    <t>A13</t>
  </si>
  <si>
    <t>A14</t>
  </si>
  <si>
    <t>A15</t>
  </si>
  <si>
    <t>A17</t>
  </si>
  <si>
    <t>A19</t>
  </si>
  <si>
    <t>A20</t>
  </si>
  <si>
    <t>A21</t>
  </si>
  <si>
    <t>A22</t>
  </si>
  <si>
    <t>Koridory - JIH</t>
  </si>
  <si>
    <t>Koridory - STŘED</t>
  </si>
  <si>
    <t>Koridory - SEVER</t>
  </si>
  <si>
    <t>A25</t>
  </si>
  <si>
    <t>A31</t>
  </si>
  <si>
    <t>A32</t>
  </si>
  <si>
    <t>A36</t>
  </si>
  <si>
    <t>A26</t>
  </si>
  <si>
    <t>A35</t>
  </si>
  <si>
    <t>Celkem</t>
  </si>
  <si>
    <t>A29</t>
  </si>
  <si>
    <t>PLOCHA CELKEM  |  PLOCHA PRO ÚKLID</t>
  </si>
  <si>
    <r>
      <t>plocha pro úklid dle standardu 9 [m</t>
    </r>
    <r>
      <rPr>
        <vertAlign val="superscript"/>
        <sz val="11"/>
        <rFont val="Franklin Gothic Medium"/>
        <family val="2"/>
      </rPr>
      <t>2</t>
    </r>
    <r>
      <rPr>
        <sz val="11"/>
        <rFont val="Franklin Gothic Medium"/>
        <family val="2"/>
      </rPr>
      <t>]</t>
    </r>
  </si>
  <si>
    <r>
      <t>plocha pro úklid dle standardu 10 [m</t>
    </r>
    <r>
      <rPr>
        <vertAlign val="superscript"/>
        <sz val="11"/>
        <rFont val="Franklin Gothic Medium"/>
        <family val="2"/>
      </rPr>
      <t>2</t>
    </r>
    <r>
      <rPr>
        <sz val="11"/>
        <rFont val="Franklin Gothic Medium"/>
        <family val="2"/>
      </rPr>
      <t>]</t>
    </r>
  </si>
  <si>
    <t>pracovna vedoucího KUK</t>
  </si>
  <si>
    <t>vlastní desinfekce</t>
  </si>
  <si>
    <t>úklid dělá laborantka pracoviště</t>
  </si>
  <si>
    <r>
      <t>umývárna (lab.)</t>
    </r>
    <r>
      <rPr>
        <sz val="10"/>
        <color rgb="FF00B050"/>
        <rFont val="Franklin Gothic Medium"/>
        <family val="2"/>
      </rPr>
      <t xml:space="preserve"> Úklidová místnost</t>
    </r>
  </si>
  <si>
    <t>prostory pro úklidovou firmu - skladování prostředků, vozíku apod.</t>
  </si>
  <si>
    <r>
      <t xml:space="preserve">umývárna (lab.) - </t>
    </r>
    <r>
      <rPr>
        <sz val="10"/>
        <color rgb="FFFF0000"/>
        <rFont val="Franklin Gothic Medium"/>
        <family val="2"/>
      </rPr>
      <t>hyg.smyčka</t>
    </r>
  </si>
  <si>
    <t>neinfekční prostor</t>
  </si>
  <si>
    <t>specializovaná pracovna - depozitář patentových kultur</t>
  </si>
  <si>
    <t>specializovaná pracovna - depozitář lyofilizátů</t>
  </si>
  <si>
    <t>laboratoř (přístrojová)</t>
  </si>
  <si>
    <t>laboratoř (mikroskopické praktikum)</t>
  </si>
  <si>
    <t>laboratoř (základní praktikum)</t>
  </si>
  <si>
    <t>laboratoř (praktikum GMO)</t>
  </si>
  <si>
    <t>specializovaná pracovna (varna+sterilizace)</t>
  </si>
  <si>
    <r>
      <t xml:space="preserve">umývárna (lab.) - hyg.smyčka - </t>
    </r>
    <r>
      <rPr>
        <sz val="10"/>
        <color rgb="FF00B050"/>
        <rFont val="Franklin Gothic Medium"/>
        <family val="2"/>
      </rPr>
      <t>Úklidová místnost</t>
    </r>
  </si>
  <si>
    <t>laboratoř (praktikum molekulární biologie)</t>
  </si>
  <si>
    <t>přípravna (půdy)</t>
  </si>
  <si>
    <t>specializovaná pracovna (autoklávy)</t>
  </si>
  <si>
    <t>přípravna (váhovna, přípravna)</t>
  </si>
  <si>
    <t>laboratoř (separač.metod)</t>
  </si>
  <si>
    <t>laboratoř (molekulární biologie prokaryot)</t>
  </si>
  <si>
    <t>laboratoř (molekulární biologie - diplomanti)</t>
  </si>
  <si>
    <t>laboratoř (sklad - lamoratorní pomůcky)</t>
  </si>
  <si>
    <t>chladová místnost 4C</t>
  </si>
  <si>
    <t>chladová místnost</t>
  </si>
  <si>
    <r>
      <t>plocha pro úklid dle standardu 11 [m</t>
    </r>
    <r>
      <rPr>
        <vertAlign val="superscript"/>
        <sz val="11"/>
        <rFont val="Franklin Gothic Medium"/>
        <family val="2"/>
      </rPr>
      <t>2</t>
    </r>
    <r>
      <rPr>
        <sz val="11"/>
        <rFont val="Franklin Gothic Medium"/>
        <family val="2"/>
      </rPr>
      <t>]</t>
    </r>
  </si>
  <si>
    <t>Standard 1 [m2]</t>
  </si>
  <si>
    <t>Standard 2 [m2]</t>
  </si>
  <si>
    <t>Standard 3 [m2]</t>
  </si>
  <si>
    <t>Standard 4 [m2]</t>
  </si>
  <si>
    <t>Standard 5 [m2]</t>
  </si>
  <si>
    <t>Standard 6 [m2]</t>
  </si>
  <si>
    <t>Standard 7 [m2]</t>
  </si>
  <si>
    <t>Standard 8 [m2]</t>
  </si>
  <si>
    <t>Standard 9 [m2]</t>
  </si>
  <si>
    <t>Standard 10 [m2]</t>
  </si>
  <si>
    <t>Standard 11 [m2]</t>
  </si>
  <si>
    <r>
      <t>Celkem úklid [m</t>
    </r>
    <r>
      <rPr>
        <vertAlign val="superscript"/>
        <sz val="11"/>
        <rFont val="Franklin Gothic Medium"/>
        <family val="2"/>
      </rPr>
      <t>2</t>
    </r>
    <r>
      <rPr>
        <sz val="11"/>
        <rFont val="Franklin Gothic Medium"/>
        <family val="2"/>
      </rPr>
      <t>]</t>
    </r>
  </si>
  <si>
    <t>UKB Plochy uklízených prostor (bez snížení četnosti úklidu)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</si>
</sst>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0"/>
      <name val="Arial"/>
      <family val="2"/>
    </font>
    <font>
      <sz val="8"/>
      <name val="Arial"/>
      <family val="2"/>
    </font>
    <font>
      <sz val="18"/>
      <name val="Haettenschweiler"/>
      <family val="2"/>
    </font>
    <font>
      <sz val="12"/>
      <name val="Franklin Gothic Medium"/>
      <family val="2"/>
    </font>
    <font>
      <sz val="10"/>
      <name val="Franklin Gothic Medium"/>
      <family val="2"/>
    </font>
    <font>
      <sz val="11"/>
      <name val="Franklin Gothic Medium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vertAlign val="superscript"/>
      <sz val="11"/>
      <name val="Franklin Gothic Medium"/>
      <family val="2"/>
    </font>
    <font>
      <sz val="18"/>
      <name val="Franklin Gothic Medium"/>
      <family val="2"/>
    </font>
    <font>
      <b/>
      <sz val="11"/>
      <name val="Franklin Gothic Medium"/>
      <family val="2"/>
    </font>
    <font>
      <sz val="8"/>
      <color rgb="FFFF0000"/>
      <name val="Arial"/>
      <family val="2"/>
    </font>
    <font>
      <sz val="10"/>
      <color rgb="FFFF0000"/>
      <name val="Franklin Gothic Medium"/>
      <family val="2"/>
    </font>
    <font>
      <sz val="10"/>
      <color rgb="FF00B050"/>
      <name val="Franklin Gothic Medium"/>
      <family val="2"/>
    </font>
    <font>
      <sz val="10"/>
      <color rgb="FF0070C0"/>
      <name val="Franklin Gothic Medium"/>
      <family val="2"/>
    </font>
    <font>
      <sz val="8"/>
      <color rgb="FF0070C0"/>
      <name val="Arial"/>
      <family val="2"/>
    </font>
    <font>
      <sz val="7"/>
      <color rgb="FF00B050"/>
      <name val="Arial"/>
      <family val="2"/>
    </font>
    <font>
      <sz val="9"/>
      <color rgb="FF0070C0"/>
      <name val="Franklin Gothic Medium"/>
      <family val="2"/>
    </font>
    <font>
      <sz val="9"/>
      <color rgb="FFFF0000"/>
      <name val="Arial"/>
      <family val="2"/>
    </font>
    <font>
      <sz val="13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 tint="-0.09996999800205231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 style="double"/>
      <bottom style="medium"/>
    </border>
    <border>
      <left style="thin"/>
      <right style="medium"/>
      <top style="thin"/>
      <bottom style="thin"/>
    </border>
    <border>
      <left style="thin"/>
      <right style="medium"/>
      <top style="double"/>
      <bottom/>
    </border>
    <border>
      <left style="thin"/>
      <right style="medium"/>
      <top style="double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medium"/>
      <top style="double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double"/>
    </border>
    <border>
      <left style="medium"/>
      <right style="medium"/>
      <top/>
      <bottom style="double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/>
      <right style="thin"/>
      <top style="double"/>
      <bottom style="medium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59">
    <xf numFmtId="0" fontId="0" fillId="0" borderId="0" xfId="0"/>
    <xf numFmtId="0" fontId="4" fillId="0" borderId="1" xfId="0" applyFont="1" applyBorder="1" applyAlignment="1">
      <alignment horizontal="left" vertical="center"/>
    </xf>
    <xf numFmtId="0" fontId="0" fillId="0" borderId="0" xfId="0" applyFill="1"/>
    <xf numFmtId="2" fontId="0" fillId="0" borderId="0" xfId="0" applyNumberFormat="1"/>
    <xf numFmtId="4" fontId="0" fillId="0" borderId="0" xfId="0" applyNumberForma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9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0" fillId="0" borderId="0" xfId="0" applyBorder="1"/>
    <xf numFmtId="49" fontId="4" fillId="0" borderId="1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/>
    <xf numFmtId="4" fontId="4" fillId="0" borderId="1" xfId="0" applyNumberFormat="1" applyFont="1" applyBorder="1" applyAlignment="1">
      <alignment horizontal="left" vertical="center"/>
    </xf>
    <xf numFmtId="0" fontId="0" fillId="0" borderId="0" xfId="0" applyFont="1" applyBorder="1"/>
    <xf numFmtId="0" fontId="0" fillId="0" borderId="0" xfId="0" applyFont="1"/>
    <xf numFmtId="49" fontId="4" fillId="0" borderId="5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center" vertical="center"/>
    </xf>
    <xf numFmtId="0" fontId="0" fillId="0" borderId="1" xfId="0" applyBorder="1"/>
    <xf numFmtId="0" fontId="0" fillId="0" borderId="5" xfId="0" applyBorder="1"/>
    <xf numFmtId="49" fontId="0" fillId="0" borderId="0" xfId="0" applyNumberFormat="1"/>
    <xf numFmtId="49" fontId="0" fillId="0" borderId="0" xfId="0" applyNumberFormat="1" applyAlignment="1">
      <alignment horizontal="left"/>
    </xf>
    <xf numFmtId="0" fontId="8" fillId="0" borderId="0" xfId="0" applyFont="1"/>
    <xf numFmtId="4" fontId="0" fillId="0" borderId="0" xfId="0" applyNumberFormat="1" applyAlignment="1">
      <alignment horizontal="right" indent="1"/>
    </xf>
    <xf numFmtId="4" fontId="4" fillId="0" borderId="1" xfId="0" applyNumberFormat="1" applyFont="1" applyBorder="1" applyAlignment="1">
      <alignment horizontal="right" vertical="center" indent="1"/>
    </xf>
    <xf numFmtId="4" fontId="5" fillId="0" borderId="6" xfId="0" applyNumberFormat="1" applyFont="1" applyBorder="1" applyAlignment="1">
      <alignment horizontal="right" vertical="center" indent="1"/>
    </xf>
    <xf numFmtId="4" fontId="0" fillId="0" borderId="0" xfId="0" applyNumberFormat="1" applyFill="1" applyAlignment="1">
      <alignment horizontal="right" indent="1"/>
    </xf>
    <xf numFmtId="4" fontId="8" fillId="0" borderId="0" xfId="0" applyNumberFormat="1" applyFont="1" applyAlignment="1">
      <alignment horizontal="right" indent="1"/>
    </xf>
    <xf numFmtId="4" fontId="0" fillId="0" borderId="0" xfId="0" applyNumberFormat="1" applyBorder="1" applyAlignment="1">
      <alignment horizontal="right" indent="1"/>
    </xf>
    <xf numFmtId="4" fontId="4" fillId="0" borderId="0" xfId="0" applyNumberFormat="1" applyFont="1" applyBorder="1" applyAlignment="1">
      <alignment horizontal="right" vertical="center" indent="1"/>
    </xf>
    <xf numFmtId="4" fontId="4" fillId="0" borderId="1" xfId="0" applyNumberFormat="1" applyFont="1" applyFill="1" applyBorder="1" applyAlignment="1">
      <alignment horizontal="right" vertical="center" indent="1"/>
    </xf>
    <xf numFmtId="4" fontId="4" fillId="0" borderId="4" xfId="0" applyNumberFormat="1" applyFont="1" applyBorder="1" applyAlignment="1">
      <alignment horizontal="right" vertical="center" indent="1"/>
    </xf>
    <xf numFmtId="3" fontId="0" fillId="0" borderId="0" xfId="0" applyNumberFormat="1"/>
    <xf numFmtId="3" fontId="4" fillId="0" borderId="7" xfId="0" applyNumberFormat="1" applyFont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3" fontId="0" fillId="0" borderId="0" xfId="0" applyNumberFormat="1" applyFill="1"/>
    <xf numFmtId="3" fontId="5" fillId="0" borderId="0" xfId="0" applyNumberFormat="1" applyFont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/>
    </xf>
    <xf numFmtId="3" fontId="4" fillId="0" borderId="8" xfId="0" applyNumberFormat="1" applyFont="1" applyFill="1" applyBorder="1" applyAlignment="1">
      <alignment horizontal="center"/>
    </xf>
    <xf numFmtId="3" fontId="4" fillId="0" borderId="9" xfId="0" applyNumberFormat="1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4" fillId="2" borderId="7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 horizontal="center"/>
    </xf>
    <xf numFmtId="3" fontId="4" fillId="0" borderId="11" xfId="0" applyNumberFormat="1" applyFont="1" applyBorder="1" applyAlignment="1">
      <alignment horizontal="center" vertical="center"/>
    </xf>
    <xf numFmtId="3" fontId="0" fillId="0" borderId="0" xfId="0" applyNumberFormat="1" applyFill="1" applyAlignment="1">
      <alignment horizontal="center"/>
    </xf>
    <xf numFmtId="3" fontId="0" fillId="0" borderId="0" xfId="0" applyNumberFormat="1" applyBorder="1" applyAlignment="1">
      <alignment horizontal="center"/>
    </xf>
    <xf numFmtId="3" fontId="4" fillId="0" borderId="11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/>
    <xf numFmtId="3" fontId="4" fillId="0" borderId="0" xfId="0" applyNumberFormat="1" applyFont="1" applyFill="1" applyBorder="1" applyAlignment="1">
      <alignment horizontal="center"/>
    </xf>
    <xf numFmtId="3" fontId="4" fillId="0" borderId="7" xfId="0" applyNumberFormat="1" applyFont="1" applyBorder="1" applyAlignment="1">
      <alignment horizontal="center"/>
    </xf>
    <xf numFmtId="4" fontId="5" fillId="0" borderId="12" xfId="0" applyNumberFormat="1" applyFont="1" applyFill="1" applyBorder="1" applyAlignment="1">
      <alignment horizontal="center" vertical="center"/>
    </xf>
    <xf numFmtId="4" fontId="5" fillId="0" borderId="13" xfId="0" applyNumberFormat="1" applyFont="1" applyFill="1" applyBorder="1" applyAlignment="1">
      <alignment horizontal="center" vertical="center"/>
    </xf>
    <xf numFmtId="4" fontId="5" fillId="0" borderId="14" xfId="0" applyNumberFormat="1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horizontal="right" vertical="center" indent="1"/>
    </xf>
    <xf numFmtId="4" fontId="7" fillId="0" borderId="14" xfId="0" applyNumberFormat="1" applyFont="1" applyFill="1" applyBorder="1" applyAlignment="1">
      <alignment horizontal="right" inden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0" fontId="5" fillId="0" borderId="17" xfId="0" applyFont="1" applyBorder="1" applyAlignment="1">
      <alignment horizontal="center"/>
    </xf>
    <xf numFmtId="3" fontId="5" fillId="0" borderId="18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right" vertical="center" indent="1"/>
    </xf>
    <xf numFmtId="3" fontId="5" fillId="0" borderId="15" xfId="0" applyNumberFormat="1" applyFont="1" applyFill="1" applyBorder="1" applyAlignment="1">
      <alignment/>
    </xf>
    <xf numFmtId="0" fontId="5" fillId="0" borderId="18" xfId="0" applyFon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/>
    </xf>
    <xf numFmtId="0" fontId="0" fillId="0" borderId="0" xfId="23">
      <alignment/>
      <protection/>
    </xf>
    <xf numFmtId="0" fontId="0" fillId="0" borderId="0" xfId="23" applyFill="1">
      <alignment/>
      <protection/>
    </xf>
    <xf numFmtId="4" fontId="0" fillId="0" borderId="0" xfId="23" applyNumberFormat="1" applyBorder="1" applyAlignment="1">
      <alignment horizontal="center"/>
      <protection/>
    </xf>
    <xf numFmtId="4" fontId="0" fillId="0" borderId="0" xfId="23" applyNumberFormat="1" applyFont="1" applyBorder="1" applyAlignment="1">
      <alignment horizontal="center"/>
      <protection/>
    </xf>
    <xf numFmtId="4" fontId="0" fillId="0" borderId="0" xfId="23" applyNumberFormat="1" applyFont="1" applyBorder="1" applyAlignment="1">
      <alignment horizontal="left"/>
      <protection/>
    </xf>
    <xf numFmtId="0" fontId="1" fillId="0" borderId="0" xfId="23" applyFont="1" applyBorder="1">
      <alignment/>
      <protection/>
    </xf>
    <xf numFmtId="0" fontId="0" fillId="0" borderId="0" xfId="23" applyFont="1">
      <alignment/>
      <protection/>
    </xf>
    <xf numFmtId="4" fontId="1" fillId="0" borderId="0" xfId="23" applyNumberFormat="1" applyFont="1">
      <alignment/>
      <protection/>
    </xf>
    <xf numFmtId="3" fontId="4" fillId="3" borderId="7" xfId="0" applyNumberFormat="1" applyFont="1" applyFill="1" applyBorder="1" applyAlignment="1">
      <alignment horizontal="center"/>
    </xf>
    <xf numFmtId="0" fontId="1" fillId="0" borderId="0" xfId="0" applyFont="1"/>
    <xf numFmtId="0" fontId="12" fillId="0" borderId="0" xfId="0" applyFont="1"/>
    <xf numFmtId="0" fontId="15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4" fontId="1" fillId="0" borderId="0" xfId="0" applyNumberFormat="1" applyFont="1"/>
    <xf numFmtId="4" fontId="0" fillId="0" borderId="0" xfId="0" applyNumberFormat="1" applyFont="1"/>
    <xf numFmtId="0" fontId="0" fillId="0" borderId="0" xfId="0" applyFont="1" applyFill="1" applyBorder="1"/>
    <xf numFmtId="4" fontId="12" fillId="0" borderId="0" xfId="0" applyNumberFormat="1" applyFont="1"/>
    <xf numFmtId="0" fontId="12" fillId="0" borderId="0" xfId="0" applyFont="1" applyFill="1"/>
    <xf numFmtId="0" fontId="19" fillId="0" borderId="0" xfId="0" applyFont="1"/>
    <xf numFmtId="4" fontId="19" fillId="0" borderId="0" xfId="0" applyNumberFormat="1" applyFont="1"/>
    <xf numFmtId="0" fontId="17" fillId="0" borderId="19" xfId="0" applyFont="1" applyBorder="1" applyAlignment="1">
      <alignment wrapText="1"/>
    </xf>
    <xf numFmtId="4" fontId="20" fillId="0" borderId="0" xfId="23" applyNumberFormat="1" applyFont="1" applyBorder="1" applyAlignment="1">
      <alignment horizontal="center"/>
      <protection/>
    </xf>
    <xf numFmtId="0" fontId="20" fillId="0" borderId="0" xfId="23" applyFont="1">
      <alignment/>
      <protection/>
    </xf>
    <xf numFmtId="4" fontId="5" fillId="4" borderId="20" xfId="23" applyNumberFormat="1" applyFont="1" applyFill="1" applyBorder="1" applyAlignment="1">
      <alignment horizontal="right" vertical="center" indent="1"/>
      <protection/>
    </xf>
    <xf numFmtId="4" fontId="11" fillId="4" borderId="20" xfId="23" applyNumberFormat="1" applyFont="1" applyFill="1" applyBorder="1" applyAlignment="1">
      <alignment horizontal="right" vertical="center" indent="1"/>
      <protection/>
    </xf>
    <xf numFmtId="4" fontId="5" fillId="5" borderId="20" xfId="23" applyNumberFormat="1" applyFont="1" applyFill="1" applyBorder="1" applyAlignment="1">
      <alignment horizontal="right" vertical="center" indent="1"/>
      <protection/>
    </xf>
    <xf numFmtId="4" fontId="11" fillId="5" borderId="20" xfId="23" applyNumberFormat="1" applyFont="1" applyFill="1" applyBorder="1" applyAlignment="1">
      <alignment horizontal="right" vertical="center" indent="1"/>
      <protection/>
    </xf>
    <xf numFmtId="4" fontId="5" fillId="6" borderId="20" xfId="23" applyNumberFormat="1" applyFont="1" applyFill="1" applyBorder="1" applyAlignment="1">
      <alignment horizontal="right" vertical="center" indent="1"/>
      <protection/>
    </xf>
    <xf numFmtId="4" fontId="11" fillId="6" borderId="20" xfId="23" applyNumberFormat="1" applyFont="1" applyFill="1" applyBorder="1" applyAlignment="1">
      <alignment horizontal="right" vertical="center" indent="1"/>
      <protection/>
    </xf>
    <xf numFmtId="4" fontId="5" fillId="7" borderId="20" xfId="23" applyNumberFormat="1" applyFont="1" applyFill="1" applyBorder="1" applyAlignment="1">
      <alignment horizontal="right" vertical="center" indent="1"/>
      <protection/>
    </xf>
    <xf numFmtId="4" fontId="11" fillId="7" borderId="20" xfId="23" applyNumberFormat="1" applyFont="1" applyFill="1" applyBorder="1" applyAlignment="1">
      <alignment horizontal="right" vertical="center" indent="1"/>
      <protection/>
    </xf>
    <xf numFmtId="4" fontId="5" fillId="8" borderId="20" xfId="23" applyNumberFormat="1" applyFont="1" applyFill="1" applyBorder="1" applyAlignment="1">
      <alignment horizontal="right" vertical="center" indent="1"/>
      <protection/>
    </xf>
    <xf numFmtId="4" fontId="11" fillId="8" borderId="20" xfId="23" applyNumberFormat="1" applyFont="1" applyFill="1" applyBorder="1" applyAlignment="1">
      <alignment horizontal="right" vertical="center" indent="1"/>
      <protection/>
    </xf>
    <xf numFmtId="4" fontId="5" fillId="9" borderId="20" xfId="23" applyNumberFormat="1" applyFont="1" applyFill="1" applyBorder="1" applyAlignment="1">
      <alignment horizontal="right" vertical="center" indent="1"/>
      <protection/>
    </xf>
    <xf numFmtId="4" fontId="11" fillId="9" borderId="20" xfId="23" applyNumberFormat="1" applyFont="1" applyFill="1" applyBorder="1" applyAlignment="1">
      <alignment horizontal="right" vertical="center" indent="1"/>
      <protection/>
    </xf>
    <xf numFmtId="4" fontId="5" fillId="10" borderId="20" xfId="23" applyNumberFormat="1" applyFont="1" applyFill="1" applyBorder="1" applyAlignment="1">
      <alignment horizontal="right" vertical="center" indent="1"/>
      <protection/>
    </xf>
    <xf numFmtId="4" fontId="11" fillId="10" borderId="20" xfId="23" applyNumberFormat="1" applyFont="1" applyFill="1" applyBorder="1" applyAlignment="1">
      <alignment horizontal="right" vertical="center" indent="1"/>
      <protection/>
    </xf>
    <xf numFmtId="4" fontId="5" fillId="11" borderId="20" xfId="23" applyNumberFormat="1" applyFont="1" applyFill="1" applyBorder="1" applyAlignment="1">
      <alignment horizontal="right" vertical="center" indent="1"/>
      <protection/>
    </xf>
    <xf numFmtId="4" fontId="11" fillId="11" borderId="20" xfId="23" applyNumberFormat="1" applyFont="1" applyFill="1" applyBorder="1" applyAlignment="1">
      <alignment horizontal="right" vertical="center" indent="1"/>
      <protection/>
    </xf>
    <xf numFmtId="4" fontId="5" fillId="0" borderId="20" xfId="23" applyNumberFormat="1" applyFont="1" applyFill="1" applyBorder="1" applyAlignment="1">
      <alignment horizontal="right" vertical="center" indent="1"/>
      <protection/>
    </xf>
    <xf numFmtId="4" fontId="11" fillId="0" borderId="20" xfId="23" applyNumberFormat="1" applyFont="1" applyFill="1" applyBorder="1" applyAlignment="1">
      <alignment horizontal="right" vertical="center" indent="1"/>
      <protection/>
    </xf>
    <xf numFmtId="0" fontId="5" fillId="12" borderId="20" xfId="23" applyFont="1" applyFill="1" applyBorder="1" applyAlignment="1">
      <alignment horizontal="center" vertical="center" wrapText="1"/>
      <protection/>
    </xf>
    <xf numFmtId="4" fontId="11" fillId="12" borderId="20" xfId="23" applyNumberFormat="1" applyFont="1" applyFill="1" applyBorder="1" applyAlignment="1">
      <alignment horizontal="right" vertical="center" indent="1"/>
      <protection/>
    </xf>
    <xf numFmtId="0" fontId="11" fillId="12" borderId="20" xfId="23" applyFont="1" applyFill="1" applyBorder="1" applyAlignment="1">
      <alignment horizontal="center" vertical="center"/>
      <protection/>
    </xf>
    <xf numFmtId="0" fontId="5" fillId="9" borderId="21" xfId="23" applyFont="1" applyFill="1" applyBorder="1" applyAlignment="1">
      <alignment horizontal="center"/>
      <protection/>
    </xf>
    <xf numFmtId="0" fontId="5" fillId="0" borderId="21" xfId="23" applyFont="1" applyFill="1" applyBorder="1" applyAlignment="1">
      <alignment horizontal="center"/>
      <protection/>
    </xf>
    <xf numFmtId="0" fontId="5" fillId="10" borderId="21" xfId="23" applyFont="1" applyFill="1" applyBorder="1" applyAlignment="1">
      <alignment horizontal="center"/>
      <protection/>
    </xf>
    <xf numFmtId="0" fontId="5" fillId="0" borderId="20" xfId="23" applyFont="1" applyFill="1" applyBorder="1" applyAlignment="1">
      <alignment horizontal="center"/>
      <protection/>
    </xf>
    <xf numFmtId="0" fontId="5" fillId="8" borderId="20" xfId="23" applyFont="1" applyFill="1" applyBorder="1" applyAlignment="1">
      <alignment horizontal="center"/>
      <protection/>
    </xf>
    <xf numFmtId="0" fontId="5" fillId="7" borderId="20" xfId="23" applyFont="1" applyFill="1" applyBorder="1" applyAlignment="1">
      <alignment horizontal="center"/>
      <protection/>
    </xf>
    <xf numFmtId="0" fontId="5" fillId="11" borderId="21" xfId="23" applyFont="1" applyFill="1" applyBorder="1" applyAlignment="1">
      <alignment horizontal="center"/>
      <protection/>
    </xf>
    <xf numFmtId="0" fontId="5" fillId="6" borderId="20" xfId="23" applyFont="1" applyFill="1" applyBorder="1" applyAlignment="1">
      <alignment horizontal="center"/>
      <protection/>
    </xf>
    <xf numFmtId="0" fontId="5" fillId="5" borderId="20" xfId="23" applyFont="1" applyFill="1" applyBorder="1" applyAlignment="1">
      <alignment horizontal="center"/>
      <protection/>
    </xf>
    <xf numFmtId="0" fontId="5" fillId="4" borderId="20" xfId="23" applyFont="1" applyFill="1" applyBorder="1" applyAlignment="1">
      <alignment horizontal="center"/>
      <protection/>
    </xf>
    <xf numFmtId="0" fontId="5" fillId="12" borderId="20" xfId="23" applyFont="1" applyFill="1" applyBorder="1" applyAlignment="1">
      <alignment horizontal="center" vertical="center"/>
      <protection/>
    </xf>
    <xf numFmtId="0" fontId="5" fillId="0" borderId="15" xfId="0" applyFont="1" applyBorder="1" applyAlignment="1">
      <alignment horizontal="center"/>
    </xf>
    <xf numFmtId="3" fontId="4" fillId="0" borderId="22" xfId="0" applyNumberFormat="1" applyFont="1" applyBorder="1" applyAlignment="1">
      <alignment horizontal="center"/>
    </xf>
    <xf numFmtId="0" fontId="16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3" fontId="4" fillId="0" borderId="1" xfId="0" applyNumberFormat="1" applyFont="1" applyBorder="1" applyAlignment="1">
      <alignment horizontal="center" vertical="center"/>
    </xf>
    <xf numFmtId="0" fontId="0" fillId="0" borderId="1" xfId="21" applyFill="1" applyBorder="1" applyAlignment="1">
      <alignment horizontal="center" vertical="center" wrapText="1"/>
      <protection/>
    </xf>
    <xf numFmtId="3" fontId="4" fillId="0" borderId="1" xfId="0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4" fontId="5" fillId="0" borderId="15" xfId="0" applyNumberFormat="1" applyFont="1" applyBorder="1" applyAlignment="1">
      <alignment horizontal="right" indent="1"/>
    </xf>
    <xf numFmtId="4" fontId="3" fillId="0" borderId="18" xfId="0" applyNumberFormat="1" applyFont="1" applyBorder="1" applyAlignment="1">
      <alignment horizontal="right" indent="1"/>
    </xf>
    <xf numFmtId="0" fontId="5" fillId="0" borderId="15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10" fillId="0" borderId="0" xfId="23" applyNumberFormat="1" applyFont="1" applyBorder="1" applyAlignment="1">
      <alignment horizontal="center" vertic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4" xfId="22"/>
    <cellStyle name="Normální 5" xfId="23"/>
    <cellStyle name="Normální 6" xfId="24"/>
    <cellStyle name="Normální 7" xfId="25"/>
    <cellStyle name="Normální 3 2" xfId="26"/>
  </cellStyles>
  <dxfs count="156"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 val="0"/>
        <color rgb="FFFF0000"/>
      </font>
      <fill>
        <patternFill>
          <bgColor rgb="FF9999FF"/>
        </patternFill>
      </fill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/>
        <color indexed="10"/>
        <condense val="0"/>
        <extend val="0"/>
      </font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2:G41"/>
  <sheetViews>
    <sheetView zoomScaleSheetLayoutView="100" workbookViewId="0" topLeftCell="A1">
      <selection activeCell="G5" sqref="G5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4" width="40.7109375" style="0" customWidth="1"/>
    <col min="5" max="5" width="14.7109375" style="35" customWidth="1"/>
    <col min="6" max="6" width="14.7109375" style="44" customWidth="1"/>
  </cols>
  <sheetData>
    <row r="2" ht="13.5" thickBot="1">
      <c r="F2"/>
    </row>
    <row r="3" spans="4:6" ht="15.75" customHeight="1" thickBot="1">
      <c r="D3" s="65" t="s">
        <v>7618</v>
      </c>
      <c r="E3" s="66">
        <f>SUM(E41,E28)</f>
        <v>302.31</v>
      </c>
      <c r="F3"/>
    </row>
    <row r="4" spans="4:7" ht="15.75" customHeight="1" thickBot="1">
      <c r="D4" s="65" t="s">
        <v>7619</v>
      </c>
      <c r="E4" s="66">
        <f>SUM(F41,F28)</f>
        <v>300.77</v>
      </c>
      <c r="F4" s="92"/>
      <c r="G4" s="92"/>
    </row>
    <row r="5" spans="4:6" ht="15.75" customHeight="1" thickBot="1">
      <c r="D5" s="65" t="s">
        <v>7620</v>
      </c>
      <c r="E5" s="66">
        <f>SUMIF(F$23:F$553,"1",E$23:E$553)</f>
        <v>7.23</v>
      </c>
      <c r="F5"/>
    </row>
    <row r="6" spans="4:6" ht="15.75" customHeight="1" thickBot="1">
      <c r="D6" s="65" t="s">
        <v>7621</v>
      </c>
      <c r="E6" s="66">
        <f>SUMIF(F$23:F$553,"2",E$23:E$553)</f>
        <v>0</v>
      </c>
      <c r="F6"/>
    </row>
    <row r="7" spans="4:6" ht="15.75" customHeight="1" thickBot="1">
      <c r="D7" s="65" t="s">
        <v>7622</v>
      </c>
      <c r="E7" s="66">
        <f>SUMIF(F$23:F$553,"3",E$23:E$553)</f>
        <v>0</v>
      </c>
      <c r="F7"/>
    </row>
    <row r="8" spans="4:6" ht="15.75" customHeight="1" thickBot="1">
      <c r="D8" s="65" t="s">
        <v>7617</v>
      </c>
      <c r="E8" s="66">
        <f>SUMIF(F$23:F$553,"4",E$23:E$553)</f>
        <v>0</v>
      </c>
      <c r="F8"/>
    </row>
    <row r="9" spans="4:6" ht="15.75" customHeight="1" thickBot="1">
      <c r="D9" s="65" t="s">
        <v>7623</v>
      </c>
      <c r="E9" s="66">
        <f>SUMIF(F$23:F$553,"5",E$23:E$553)</f>
        <v>293.54</v>
      </c>
      <c r="F9"/>
    </row>
    <row r="10" spans="4:5" ht="15.75" customHeight="1" thickBot="1">
      <c r="D10" s="65" t="s">
        <v>7624</v>
      </c>
      <c r="E10" s="66">
        <f>SUMIF(F$23:F$553,"6",E$23:E$553)</f>
        <v>0</v>
      </c>
    </row>
    <row r="11" spans="4:5" ht="15.75" customHeight="1" thickBot="1">
      <c r="D11" s="65" t="s">
        <v>7625</v>
      </c>
      <c r="E11" s="66">
        <f>SUMIF(F$23:F$553,"7",E$23:E$553)</f>
        <v>0</v>
      </c>
    </row>
    <row r="12" spans="4:5" ht="15.75" customHeight="1" thickBot="1">
      <c r="D12" s="65" t="s">
        <v>7626</v>
      </c>
      <c r="E12" s="66">
        <f>SUMIF(F$23:F$553,"8",E$23:E$553)</f>
        <v>0</v>
      </c>
    </row>
    <row r="13" spans="4:5" ht="15.75" customHeight="1" thickBot="1">
      <c r="D13" s="65" t="s">
        <v>7687</v>
      </c>
      <c r="E13" s="66">
        <f>SUMIF(F$23:F$553,"9",E$23:E$553)</f>
        <v>0</v>
      </c>
    </row>
    <row r="14" spans="4:5" ht="15.75" customHeight="1" thickBot="1">
      <c r="D14" s="65" t="s">
        <v>7688</v>
      </c>
      <c r="E14" s="66">
        <f>SUMIF(F$23:F$553,"10",E$23:E$553)</f>
        <v>0</v>
      </c>
    </row>
    <row r="15" spans="4:5" ht="15.75" customHeight="1" thickBot="1">
      <c r="D15" s="65" t="s">
        <v>7714</v>
      </c>
      <c r="E15" s="66">
        <f>SUMIF(F$23:F$553,"11",E$23:E$553)</f>
        <v>0</v>
      </c>
    </row>
    <row r="19" ht="13.5" thickBot="1"/>
    <row r="20" spans="1:6" ht="21.75" customHeight="1" thickBot="1">
      <c r="A20" s="141" t="s">
        <v>1577</v>
      </c>
      <c r="B20" s="142"/>
      <c r="C20" s="142"/>
      <c r="D20" s="142"/>
      <c r="E20" s="142"/>
      <c r="F20" s="143"/>
    </row>
    <row r="21" spans="1:6" ht="15" customHeight="1">
      <c r="A21" s="151" t="s">
        <v>1005</v>
      </c>
      <c r="B21" s="68" t="s">
        <v>603</v>
      </c>
      <c r="C21" s="69" t="s">
        <v>1860</v>
      </c>
      <c r="D21" s="147" t="s">
        <v>1859</v>
      </c>
      <c r="E21" s="149" t="s">
        <v>1861</v>
      </c>
      <c r="F21" s="70" t="s">
        <v>7616</v>
      </c>
    </row>
    <row r="22" spans="1:6" ht="15" customHeight="1" thickBot="1">
      <c r="A22" s="152"/>
      <c r="B22" s="71" t="s">
        <v>1858</v>
      </c>
      <c r="C22" s="71" t="s">
        <v>1858</v>
      </c>
      <c r="D22" s="148"/>
      <c r="E22" s="150"/>
      <c r="F22" s="72" t="s">
        <v>7615</v>
      </c>
    </row>
    <row r="23" spans="1:6" ht="14.25" thickTop="1">
      <c r="A23" s="16" t="s">
        <v>1579</v>
      </c>
      <c r="B23" s="7">
        <v>128</v>
      </c>
      <c r="C23" s="11">
        <v>203</v>
      </c>
      <c r="D23" s="1" t="s">
        <v>3787</v>
      </c>
      <c r="E23" s="36">
        <v>191.06</v>
      </c>
      <c r="F23" s="50">
        <v>5</v>
      </c>
    </row>
    <row r="24" spans="1:6" ht="13.5">
      <c r="A24" s="14" t="s">
        <v>1580</v>
      </c>
      <c r="B24" s="7">
        <v>129</v>
      </c>
      <c r="C24" s="11">
        <v>204</v>
      </c>
      <c r="D24" s="1" t="s">
        <v>642</v>
      </c>
      <c r="E24" s="36">
        <v>1.54</v>
      </c>
      <c r="F24" s="49">
        <v>5</v>
      </c>
    </row>
    <row r="25" spans="1:6" ht="13.5">
      <c r="A25" s="14" t="s">
        <v>1581</v>
      </c>
      <c r="B25" s="7">
        <v>130</v>
      </c>
      <c r="C25" s="11">
        <v>203</v>
      </c>
      <c r="D25" s="1" t="s">
        <v>1582</v>
      </c>
      <c r="E25" s="36">
        <v>27.32</v>
      </c>
      <c r="F25" s="49">
        <v>5</v>
      </c>
    </row>
    <row r="26" spans="1:6" ht="13.5">
      <c r="A26" s="14" t="s">
        <v>1583</v>
      </c>
      <c r="B26" s="7"/>
      <c r="C26" s="11"/>
      <c r="D26" s="1" t="s">
        <v>7364</v>
      </c>
      <c r="E26" s="36">
        <v>7.23</v>
      </c>
      <c r="F26" s="45">
        <v>1</v>
      </c>
    </row>
    <row r="27" spans="1:6" ht="14.25" thickBot="1">
      <c r="A27" s="14" t="s">
        <v>1584</v>
      </c>
      <c r="B27" s="7"/>
      <c r="C27" s="11"/>
      <c r="D27" s="1" t="s">
        <v>641</v>
      </c>
      <c r="E27" s="36">
        <v>26.99</v>
      </c>
      <c r="F27" s="49">
        <v>5</v>
      </c>
    </row>
    <row r="28" spans="1:6" s="21" customFormat="1" ht="17.25" thickBot="1" thickTop="1">
      <c r="A28" s="144" t="s">
        <v>7686</v>
      </c>
      <c r="B28" s="145"/>
      <c r="C28" s="145"/>
      <c r="D28" s="146"/>
      <c r="E28" s="37">
        <f>SUM(E23:E27)</f>
        <v>254.14</v>
      </c>
      <c r="F28" s="63">
        <f>SUMIF(F23:F27,"&gt;0",E23:E27)</f>
        <v>254.14</v>
      </c>
    </row>
    <row r="34" ht="13.5" thickBot="1"/>
    <row r="35" spans="1:6" ht="21.75" thickBot="1">
      <c r="A35" s="141" t="s">
        <v>1578</v>
      </c>
      <c r="B35" s="142"/>
      <c r="C35" s="142"/>
      <c r="D35" s="142"/>
      <c r="E35" s="142"/>
      <c r="F35" s="143"/>
    </row>
    <row r="36" spans="1:6" ht="15" customHeight="1">
      <c r="A36" s="151" t="s">
        <v>1005</v>
      </c>
      <c r="B36" s="68" t="s">
        <v>603</v>
      </c>
      <c r="C36" s="69" t="s">
        <v>1860</v>
      </c>
      <c r="D36" s="147" t="s">
        <v>1859</v>
      </c>
      <c r="E36" s="149" t="s">
        <v>1861</v>
      </c>
      <c r="F36" s="70" t="s">
        <v>7616</v>
      </c>
    </row>
    <row r="37" spans="1:6" ht="15" customHeight="1" thickBot="1">
      <c r="A37" s="152"/>
      <c r="B37" s="71" t="s">
        <v>1858</v>
      </c>
      <c r="C37" s="71" t="s">
        <v>1858</v>
      </c>
      <c r="D37" s="148"/>
      <c r="E37" s="150"/>
      <c r="F37" s="72" t="s">
        <v>7615</v>
      </c>
    </row>
    <row r="38" spans="1:6" ht="14.25" thickTop="1">
      <c r="A38" s="16" t="s">
        <v>1585</v>
      </c>
      <c r="B38" s="7">
        <v>226</v>
      </c>
      <c r="C38" s="11">
        <v>204</v>
      </c>
      <c r="D38" s="1" t="s">
        <v>642</v>
      </c>
      <c r="E38" s="36">
        <v>1.54</v>
      </c>
      <c r="F38" s="50">
        <v>0</v>
      </c>
    </row>
    <row r="39" spans="1:6" ht="13.5">
      <c r="A39" s="14" t="s">
        <v>1586</v>
      </c>
      <c r="B39" s="7"/>
      <c r="C39" s="11"/>
      <c r="D39" s="1" t="s">
        <v>641</v>
      </c>
      <c r="E39" s="36">
        <v>15.71</v>
      </c>
      <c r="F39" s="49">
        <v>5</v>
      </c>
    </row>
    <row r="40" spans="1:6" ht="14.25" thickBot="1">
      <c r="A40" s="14" t="s">
        <v>1587</v>
      </c>
      <c r="B40" s="7"/>
      <c r="C40" s="11"/>
      <c r="D40" s="1" t="s">
        <v>5149</v>
      </c>
      <c r="E40" s="36">
        <v>30.92</v>
      </c>
      <c r="F40" s="49">
        <v>5</v>
      </c>
    </row>
    <row r="41" spans="1:6" s="21" customFormat="1" ht="17.25" thickBot="1" thickTop="1">
      <c r="A41" s="144" t="s">
        <v>7686</v>
      </c>
      <c r="B41" s="145"/>
      <c r="C41" s="145"/>
      <c r="D41" s="146"/>
      <c r="E41" s="37">
        <f>SUM(E38:E40)</f>
        <v>48.17</v>
      </c>
      <c r="F41" s="63">
        <f>SUMIF(F38:F40,"&gt;0",E38:E40)</f>
        <v>46.63</v>
      </c>
    </row>
  </sheetData>
  <mergeCells count="10">
    <mergeCell ref="A20:F20"/>
    <mergeCell ref="A41:D41"/>
    <mergeCell ref="A28:D28"/>
    <mergeCell ref="D36:D37"/>
    <mergeCell ref="D21:D22"/>
    <mergeCell ref="E21:E22"/>
    <mergeCell ref="E36:E37"/>
    <mergeCell ref="A36:A37"/>
    <mergeCell ref="A35:F35"/>
    <mergeCell ref="A21:A22"/>
  </mergeCells>
  <conditionalFormatting sqref="E4">
    <cfRule type="cellIs" priority="15" dxfId="116" operator="notEqual">
      <formula>SUM($E$5:$E$15)</formula>
    </cfRule>
  </conditionalFormatting>
  <conditionalFormatting sqref="E23">
    <cfRule type="cellIs" priority="2" dxfId="153" operator="notEqual">
      <formula>$E$23</formula>
    </cfRule>
    <cfRule type="cellIs" priority="4" dxfId="153" operator="notEqual">
      <formula>$E$23</formula>
    </cfRule>
  </conditionalFormatting>
  <printOptions horizontalCentered="1"/>
  <pageMargins left="0.1968503937007874" right="0.1968503937007874" top="0.7480314960629921" bottom="0.4724409448818898" header="0.11811023622047245" footer="0.2755905511811024"/>
  <pageSetup horizontalDpi="600" verticalDpi="600" orientation="portrait" paperSize="9" scale="70" r:id="rId1"/>
  <headerFooter scaleWithDoc="0" alignWithMargins="0">
    <oddHeader>&amp;L&amp;9Příloha č.1_UKB_plochy místností</oddHeader>
    <oddFooter>&amp;R&amp;9Strana 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2:G168"/>
  <sheetViews>
    <sheetView zoomScaleSheetLayoutView="100" workbookViewId="0" topLeftCell="A1">
      <selection activeCell="G1" sqref="G1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4" width="40.7109375" style="0" customWidth="1"/>
    <col min="5" max="5" width="14.7109375" style="35" customWidth="1"/>
    <col min="6" max="6" width="14.7109375" style="44" customWidth="1"/>
  </cols>
  <sheetData>
    <row r="2" ht="13.5" thickBot="1">
      <c r="F2"/>
    </row>
    <row r="3" spans="4:6" ht="15.75" customHeight="1" thickBot="1">
      <c r="D3" s="65" t="s">
        <v>7618</v>
      </c>
      <c r="E3" s="66">
        <f>SUM(E168,E125,E84,E51)</f>
        <v>2072.5600000000004</v>
      </c>
      <c r="F3"/>
    </row>
    <row r="4" spans="4:7" ht="15.75" customHeight="1" thickBot="1">
      <c r="D4" s="65" t="s">
        <v>7619</v>
      </c>
      <c r="E4" s="66">
        <f>SUM(F168,F125,F84,F51)</f>
        <v>1881.0500000000002</v>
      </c>
      <c r="F4" s="92"/>
      <c r="G4" s="92"/>
    </row>
    <row r="5" spans="4:6" ht="15.75" customHeight="1" thickBot="1">
      <c r="D5" s="65" t="s">
        <v>7620</v>
      </c>
      <c r="E5" s="66">
        <f>SUMIF(F$23:F$553,"1",E$23:E$553)</f>
        <v>409.61</v>
      </c>
      <c r="F5"/>
    </row>
    <row r="6" spans="4:6" ht="15.75" customHeight="1" thickBot="1">
      <c r="D6" s="65" t="s">
        <v>7621</v>
      </c>
      <c r="E6" s="66">
        <f>SUMIF(F$23:F$553,"2",E$23:E$553)</f>
        <v>81.03999999999999</v>
      </c>
      <c r="F6"/>
    </row>
    <row r="7" spans="4:6" ht="15.75" customHeight="1" thickBot="1">
      <c r="D7" s="65" t="s">
        <v>7622</v>
      </c>
      <c r="E7" s="66">
        <f>SUMIF(F$23:F$553,"3",E$23:E$553)</f>
        <v>147.66</v>
      </c>
      <c r="F7"/>
    </row>
    <row r="8" spans="4:6" ht="15.75" customHeight="1" thickBot="1">
      <c r="D8" s="65" t="s">
        <v>7617</v>
      </c>
      <c r="E8" s="66">
        <f>SUMIF(F$23:F$553,"4",E$23:E$553)</f>
        <v>31.520000000000003</v>
      </c>
      <c r="F8"/>
    </row>
    <row r="9" spans="4:6" ht="15.75" customHeight="1" thickBot="1">
      <c r="D9" s="65" t="s">
        <v>7623</v>
      </c>
      <c r="E9" s="66">
        <f>SUMIF(F$23:F$553,"5",E$23:E$553)</f>
        <v>483.66999999999996</v>
      </c>
      <c r="F9"/>
    </row>
    <row r="10" spans="4:5" ht="15.75" customHeight="1" thickBot="1">
      <c r="D10" s="65" t="s">
        <v>7624</v>
      </c>
      <c r="E10" s="66">
        <f>SUMIF(F$23:F$553,"6",E$23:E$553)</f>
        <v>0</v>
      </c>
    </row>
    <row r="11" spans="4:5" ht="15.75" customHeight="1" thickBot="1">
      <c r="D11" s="65" t="s">
        <v>7625</v>
      </c>
      <c r="E11" s="66">
        <f>SUMIF(F$23:F$553,"7",E$23:E$553)</f>
        <v>0</v>
      </c>
    </row>
    <row r="12" spans="4:5" ht="15.75" customHeight="1" thickBot="1">
      <c r="D12" s="65" t="s">
        <v>7626</v>
      </c>
      <c r="E12" s="66">
        <f>SUMIF(F$23:F$553,"8",E$23:E$553)</f>
        <v>705.4400000000002</v>
      </c>
    </row>
    <row r="13" spans="4:5" ht="15.75" customHeight="1" thickBot="1">
      <c r="D13" s="65" t="s">
        <v>7687</v>
      </c>
      <c r="E13" s="66">
        <f>SUMIF(F$23:F$553,"9",E$23:E$553)</f>
        <v>0</v>
      </c>
    </row>
    <row r="14" spans="4:5" ht="15.75" customHeight="1" thickBot="1">
      <c r="D14" s="65" t="s">
        <v>7688</v>
      </c>
      <c r="E14" s="66">
        <f>SUMIF(F$23:F$553,"10",E$23:E$553)</f>
        <v>22.11</v>
      </c>
    </row>
    <row r="15" spans="4:5" ht="15.75" customHeight="1" thickBot="1">
      <c r="D15" s="65" t="s">
        <v>7714</v>
      </c>
      <c r="E15" s="66">
        <f>SUMIF(F$23:F$553,"11",E$23:E$553)</f>
        <v>0</v>
      </c>
    </row>
    <row r="19" ht="13.5" thickBot="1"/>
    <row r="20" spans="1:6" ht="22.5" customHeight="1" thickBot="1">
      <c r="A20" s="141" t="s">
        <v>1634</v>
      </c>
      <c r="B20" s="142"/>
      <c r="C20" s="142"/>
      <c r="D20" s="142"/>
      <c r="E20" s="142"/>
      <c r="F20" s="143"/>
    </row>
    <row r="21" spans="1:6" ht="15" customHeight="1">
      <c r="A21" s="151" t="s">
        <v>1005</v>
      </c>
      <c r="B21" s="68" t="s">
        <v>603</v>
      </c>
      <c r="C21" s="69" t="s">
        <v>1860</v>
      </c>
      <c r="D21" s="147" t="s">
        <v>1859</v>
      </c>
      <c r="E21" s="149" t="s">
        <v>1861</v>
      </c>
      <c r="F21" s="70" t="s">
        <v>7616</v>
      </c>
    </row>
    <row r="22" spans="1:6" ht="15" customHeight="1" thickBot="1">
      <c r="A22" s="152"/>
      <c r="B22" s="71" t="s">
        <v>1858</v>
      </c>
      <c r="C22" s="71" t="s">
        <v>1858</v>
      </c>
      <c r="D22" s="148"/>
      <c r="E22" s="150"/>
      <c r="F22" s="72" t="s">
        <v>7615</v>
      </c>
    </row>
    <row r="23" spans="1:6" ht="15" customHeight="1" thickTop="1">
      <c r="A23" s="14" t="s">
        <v>2717</v>
      </c>
      <c r="B23" s="7" t="s">
        <v>1863</v>
      </c>
      <c r="C23" s="11">
        <v>203</v>
      </c>
      <c r="D23" s="1" t="s">
        <v>2656</v>
      </c>
      <c r="E23" s="36">
        <v>90.47</v>
      </c>
      <c r="F23" s="45">
        <v>5</v>
      </c>
    </row>
    <row r="24" spans="1:6" ht="15" customHeight="1">
      <c r="A24" s="14" t="s">
        <v>2718</v>
      </c>
      <c r="B24" s="7" t="s">
        <v>1864</v>
      </c>
      <c r="C24" s="11">
        <v>201</v>
      </c>
      <c r="D24" s="1" t="s">
        <v>641</v>
      </c>
      <c r="E24" s="36">
        <v>9.46</v>
      </c>
      <c r="F24" s="45">
        <v>5</v>
      </c>
    </row>
    <row r="25" spans="1:6" ht="15" customHeight="1">
      <c r="A25" s="14" t="s">
        <v>3306</v>
      </c>
      <c r="B25" s="7" t="s">
        <v>1865</v>
      </c>
      <c r="C25" s="11">
        <v>204</v>
      </c>
      <c r="D25" s="1" t="s">
        <v>642</v>
      </c>
      <c r="E25" s="36">
        <v>3.32</v>
      </c>
      <c r="F25" s="45">
        <v>5</v>
      </c>
    </row>
    <row r="26" spans="1:6" ht="15" customHeight="1">
      <c r="A26" s="14" t="s">
        <v>3307</v>
      </c>
      <c r="B26" s="7" t="s">
        <v>1866</v>
      </c>
      <c r="C26" s="11">
        <v>315</v>
      </c>
      <c r="D26" s="1" t="s">
        <v>1535</v>
      </c>
      <c r="E26" s="36">
        <v>3.76</v>
      </c>
      <c r="F26" s="45">
        <v>0</v>
      </c>
    </row>
    <row r="27" spans="1:6" ht="15" customHeight="1">
      <c r="A27" s="14" t="s">
        <v>1536</v>
      </c>
      <c r="B27" s="7" t="s">
        <v>1867</v>
      </c>
      <c r="C27" s="11">
        <v>302</v>
      </c>
      <c r="D27" s="1" t="s">
        <v>3715</v>
      </c>
      <c r="E27" s="36">
        <v>27.2</v>
      </c>
      <c r="F27" s="45">
        <v>0</v>
      </c>
    </row>
    <row r="28" spans="1:6" ht="15" customHeight="1">
      <c r="A28" s="14" t="s">
        <v>1537</v>
      </c>
      <c r="B28" s="7" t="s">
        <v>1868</v>
      </c>
      <c r="C28" s="11">
        <v>303</v>
      </c>
      <c r="D28" s="1" t="s">
        <v>2459</v>
      </c>
      <c r="E28" s="36">
        <v>9.3</v>
      </c>
      <c r="F28" s="45">
        <v>0</v>
      </c>
    </row>
    <row r="29" spans="1:6" ht="15" customHeight="1">
      <c r="A29" s="14" t="s">
        <v>1538</v>
      </c>
      <c r="B29" s="7" t="s">
        <v>1869</v>
      </c>
      <c r="C29" s="11">
        <v>303</v>
      </c>
      <c r="D29" s="1" t="s">
        <v>1195</v>
      </c>
      <c r="E29" s="36">
        <v>13.07</v>
      </c>
      <c r="F29" s="45">
        <v>0</v>
      </c>
    </row>
    <row r="30" spans="1:6" ht="15" customHeight="1">
      <c r="A30" s="14" t="s">
        <v>1539</v>
      </c>
      <c r="B30" s="7" t="s">
        <v>1870</v>
      </c>
      <c r="C30" s="11">
        <v>160</v>
      </c>
      <c r="D30" s="1" t="s">
        <v>3890</v>
      </c>
      <c r="E30" s="36">
        <v>17.95</v>
      </c>
      <c r="F30" s="45">
        <v>3</v>
      </c>
    </row>
    <row r="31" spans="1:6" ht="15" customHeight="1">
      <c r="A31" s="14" t="s">
        <v>1540</v>
      </c>
      <c r="B31" s="7" t="s">
        <v>1871</v>
      </c>
      <c r="C31" s="11">
        <v>161</v>
      </c>
      <c r="D31" s="1" t="s">
        <v>2672</v>
      </c>
      <c r="E31" s="36">
        <v>8.7</v>
      </c>
      <c r="F31" s="45">
        <v>3</v>
      </c>
    </row>
    <row r="32" spans="1:6" ht="15" customHeight="1">
      <c r="A32" s="14" t="s">
        <v>1541</v>
      </c>
      <c r="B32" s="7" t="s">
        <v>1542</v>
      </c>
      <c r="C32" s="11">
        <v>163</v>
      </c>
      <c r="D32" s="1" t="s">
        <v>653</v>
      </c>
      <c r="E32" s="36">
        <v>0.78</v>
      </c>
      <c r="F32" s="45">
        <v>3</v>
      </c>
    </row>
    <row r="33" spans="1:6" ht="15" customHeight="1">
      <c r="A33" s="14" t="s">
        <v>1543</v>
      </c>
      <c r="B33" s="7" t="s">
        <v>1544</v>
      </c>
      <c r="C33" s="11">
        <v>163</v>
      </c>
      <c r="D33" s="1" t="s">
        <v>653</v>
      </c>
      <c r="E33" s="36">
        <v>0.75</v>
      </c>
      <c r="F33" s="45">
        <v>3</v>
      </c>
    </row>
    <row r="34" spans="1:6" ht="15" customHeight="1">
      <c r="A34" s="14" t="s">
        <v>1545</v>
      </c>
      <c r="B34" s="7" t="s">
        <v>1873</v>
      </c>
      <c r="C34" s="11">
        <v>161</v>
      </c>
      <c r="D34" s="1" t="s">
        <v>2676</v>
      </c>
      <c r="E34" s="36">
        <v>8.7</v>
      </c>
      <c r="F34" s="45">
        <v>3</v>
      </c>
    </row>
    <row r="35" spans="1:6" ht="15" customHeight="1">
      <c r="A35" s="14" t="s">
        <v>1546</v>
      </c>
      <c r="B35" s="7" t="s">
        <v>1547</v>
      </c>
      <c r="C35" s="11">
        <v>163</v>
      </c>
      <c r="D35" s="1" t="s">
        <v>653</v>
      </c>
      <c r="E35" s="36">
        <v>0.75</v>
      </c>
      <c r="F35" s="45">
        <v>3</v>
      </c>
    </row>
    <row r="36" spans="1:6" ht="15" customHeight="1">
      <c r="A36" s="14" t="s">
        <v>1548</v>
      </c>
      <c r="B36" s="7" t="s">
        <v>1549</v>
      </c>
      <c r="C36" s="11">
        <v>163</v>
      </c>
      <c r="D36" s="1" t="s">
        <v>653</v>
      </c>
      <c r="E36" s="36">
        <v>0.78</v>
      </c>
      <c r="F36" s="45">
        <v>3</v>
      </c>
    </row>
    <row r="37" spans="1:6" ht="15" customHeight="1">
      <c r="A37" s="14" t="s">
        <v>1550</v>
      </c>
      <c r="B37" s="7" t="s">
        <v>1874</v>
      </c>
      <c r="C37" s="11">
        <v>160</v>
      </c>
      <c r="D37" s="1" t="s">
        <v>1409</v>
      </c>
      <c r="E37" s="36">
        <v>17.94</v>
      </c>
      <c r="F37" s="45">
        <v>3</v>
      </c>
    </row>
    <row r="38" spans="1:6" ht="15" customHeight="1">
      <c r="A38" s="14" t="s">
        <v>1551</v>
      </c>
      <c r="B38" s="7" t="s">
        <v>1875</v>
      </c>
      <c r="C38" s="11">
        <v>302</v>
      </c>
      <c r="D38" s="1" t="s">
        <v>335</v>
      </c>
      <c r="E38" s="36">
        <v>87.28</v>
      </c>
      <c r="F38" s="45">
        <v>0</v>
      </c>
    </row>
    <row r="39" spans="1:6" ht="15" customHeight="1">
      <c r="A39" s="14" t="s">
        <v>1552</v>
      </c>
      <c r="B39" s="7" t="s">
        <v>1876</v>
      </c>
      <c r="C39" s="11">
        <v>106</v>
      </c>
      <c r="D39" s="1" t="s">
        <v>1553</v>
      </c>
      <c r="E39" s="36">
        <v>14.56</v>
      </c>
      <c r="F39" s="45">
        <v>8</v>
      </c>
    </row>
    <row r="40" spans="1:6" ht="15" customHeight="1">
      <c r="A40" s="14" t="s">
        <v>1554</v>
      </c>
      <c r="B40" s="7" t="s">
        <v>1877</v>
      </c>
      <c r="C40" s="11">
        <v>103</v>
      </c>
      <c r="D40" s="1" t="s">
        <v>1555</v>
      </c>
      <c r="E40" s="36">
        <v>14.61</v>
      </c>
      <c r="F40" s="45">
        <v>8</v>
      </c>
    </row>
    <row r="41" spans="1:6" ht="15" customHeight="1">
      <c r="A41" s="14" t="s">
        <v>1556</v>
      </c>
      <c r="B41" s="7" t="s">
        <v>1878</v>
      </c>
      <c r="C41" s="11">
        <v>103</v>
      </c>
      <c r="D41" s="1" t="s">
        <v>1557</v>
      </c>
      <c r="E41" s="36">
        <v>29.98</v>
      </c>
      <c r="F41" s="45">
        <v>8</v>
      </c>
    </row>
    <row r="42" spans="1:6" ht="15" customHeight="1">
      <c r="A42" s="14" t="s">
        <v>1558</v>
      </c>
      <c r="B42" s="7" t="s">
        <v>1879</v>
      </c>
      <c r="C42" s="11">
        <v>103</v>
      </c>
      <c r="D42" s="1" t="s">
        <v>1557</v>
      </c>
      <c r="E42" s="36">
        <v>13.52</v>
      </c>
      <c r="F42" s="45">
        <v>8</v>
      </c>
    </row>
    <row r="43" spans="1:6" ht="15" customHeight="1">
      <c r="A43" s="14" t="s">
        <v>1559</v>
      </c>
      <c r="B43" s="7" t="s">
        <v>1880</v>
      </c>
      <c r="C43" s="11">
        <v>161</v>
      </c>
      <c r="D43" s="1" t="s">
        <v>4038</v>
      </c>
      <c r="E43" s="36">
        <v>6</v>
      </c>
      <c r="F43" s="45">
        <v>3</v>
      </c>
    </row>
    <row r="44" spans="1:6" ht="15" customHeight="1">
      <c r="A44" s="14" t="s">
        <v>1560</v>
      </c>
      <c r="B44" s="7" t="s">
        <v>1881</v>
      </c>
      <c r="C44" s="11">
        <v>161</v>
      </c>
      <c r="D44" s="1" t="s">
        <v>3998</v>
      </c>
      <c r="E44" s="36">
        <v>1.5</v>
      </c>
      <c r="F44" s="45">
        <v>3</v>
      </c>
    </row>
    <row r="45" spans="1:6" ht="15" customHeight="1">
      <c r="A45" s="14" t="s">
        <v>1561</v>
      </c>
      <c r="B45" s="7" t="s">
        <v>1883</v>
      </c>
      <c r="C45" s="11">
        <v>161</v>
      </c>
      <c r="D45" s="1" t="s">
        <v>3998</v>
      </c>
      <c r="E45" s="36">
        <v>1.49</v>
      </c>
      <c r="F45" s="45">
        <v>3</v>
      </c>
    </row>
    <row r="46" spans="1:6" ht="15" customHeight="1">
      <c r="A46" s="14" t="s">
        <v>1562</v>
      </c>
      <c r="B46" s="7" t="s">
        <v>1884</v>
      </c>
      <c r="C46" s="11">
        <v>167</v>
      </c>
      <c r="D46" s="1" t="s">
        <v>2673</v>
      </c>
      <c r="E46" s="36">
        <v>4.16</v>
      </c>
      <c r="F46" s="45">
        <v>0</v>
      </c>
    </row>
    <row r="47" spans="1:6" ht="15" customHeight="1">
      <c r="A47" s="14" t="s">
        <v>1563</v>
      </c>
      <c r="B47" s="7" t="s">
        <v>1885</v>
      </c>
      <c r="C47" s="11">
        <v>203</v>
      </c>
      <c r="D47" s="1" t="s">
        <v>3336</v>
      </c>
      <c r="E47" s="36">
        <v>22.11</v>
      </c>
      <c r="F47" s="45">
        <v>10</v>
      </c>
    </row>
    <row r="48" spans="1:6" ht="15" customHeight="1">
      <c r="A48" s="14" t="s">
        <v>1564</v>
      </c>
      <c r="B48" s="7" t="s">
        <v>1886</v>
      </c>
      <c r="C48" s="11">
        <v>303</v>
      </c>
      <c r="D48" s="1" t="s">
        <v>185</v>
      </c>
      <c r="E48" s="36">
        <v>1.3</v>
      </c>
      <c r="F48" s="45">
        <v>0</v>
      </c>
    </row>
    <row r="49" spans="1:6" ht="15" customHeight="1">
      <c r="A49" s="14" t="s">
        <v>4436</v>
      </c>
      <c r="B49" s="7" t="s">
        <v>1887</v>
      </c>
      <c r="C49" s="11">
        <v>303</v>
      </c>
      <c r="D49" s="1" t="s">
        <v>2459</v>
      </c>
      <c r="E49" s="36">
        <v>4.97</v>
      </c>
      <c r="F49" s="45">
        <v>0</v>
      </c>
    </row>
    <row r="50" spans="1:6" ht="15" customHeight="1" thickBot="1">
      <c r="A50" s="15" t="s">
        <v>4437</v>
      </c>
      <c r="B50" s="9" t="s">
        <v>1888</v>
      </c>
      <c r="C50" s="12">
        <v>315</v>
      </c>
      <c r="D50" s="10" t="s">
        <v>4438</v>
      </c>
      <c r="E50" s="43">
        <v>7.65</v>
      </c>
      <c r="F50" s="55">
        <v>0</v>
      </c>
    </row>
    <row r="51" spans="1:6" ht="15" customHeight="1" thickBot="1" thickTop="1">
      <c r="A51" s="144" t="s">
        <v>7686</v>
      </c>
      <c r="B51" s="145"/>
      <c r="C51" s="145"/>
      <c r="D51" s="146"/>
      <c r="E51" s="37">
        <f>SUM(E23:E50)</f>
        <v>422.06000000000006</v>
      </c>
      <c r="F51" s="63">
        <f>SUMIF(F23:F50,"&gt;0",E23:E50)</f>
        <v>263.37</v>
      </c>
    </row>
    <row r="52" ht="15" customHeight="1"/>
    <row r="53" ht="15" customHeight="1"/>
    <row r="54" spans="1:6" ht="15" customHeight="1">
      <c r="A54" s="2"/>
      <c r="B54" s="2"/>
      <c r="C54" s="2"/>
      <c r="D54" s="2"/>
      <c r="E54" s="38"/>
      <c r="F54" s="47"/>
    </row>
    <row r="55" ht="15" customHeight="1"/>
    <row r="56" ht="15" customHeight="1"/>
    <row r="57" ht="15" customHeight="1" thickBot="1"/>
    <row r="58" spans="1:6" ht="22.5" customHeight="1" thickBot="1">
      <c r="A58" s="141" t="s">
        <v>1635</v>
      </c>
      <c r="B58" s="142"/>
      <c r="C58" s="142"/>
      <c r="D58" s="142"/>
      <c r="E58" s="142"/>
      <c r="F58" s="143"/>
    </row>
    <row r="59" spans="1:6" ht="15" customHeight="1">
      <c r="A59" s="151" t="s">
        <v>1005</v>
      </c>
      <c r="B59" s="68" t="s">
        <v>603</v>
      </c>
      <c r="C59" s="69" t="s">
        <v>1860</v>
      </c>
      <c r="D59" s="147" t="s">
        <v>1859</v>
      </c>
      <c r="E59" s="149" t="s">
        <v>1861</v>
      </c>
      <c r="F59" s="70" t="s">
        <v>7616</v>
      </c>
    </row>
    <row r="60" spans="1:6" ht="15" customHeight="1" thickBot="1">
      <c r="A60" s="152"/>
      <c r="B60" s="71" t="s">
        <v>1858</v>
      </c>
      <c r="C60" s="71" t="s">
        <v>1858</v>
      </c>
      <c r="D60" s="148"/>
      <c r="E60" s="150"/>
      <c r="F60" s="72" t="s">
        <v>7615</v>
      </c>
    </row>
    <row r="61" spans="1:6" ht="15" customHeight="1" thickTop="1">
      <c r="A61" s="14" t="s">
        <v>4439</v>
      </c>
      <c r="B61" s="7">
        <v>101</v>
      </c>
      <c r="C61" s="11">
        <v>203</v>
      </c>
      <c r="D61" s="1" t="s">
        <v>2656</v>
      </c>
      <c r="E61" s="36">
        <v>58.34</v>
      </c>
      <c r="F61" s="45">
        <v>5</v>
      </c>
    </row>
    <row r="62" spans="1:6" ht="15" customHeight="1">
      <c r="A62" s="14" t="s">
        <v>4440</v>
      </c>
      <c r="B62" s="7">
        <v>102</v>
      </c>
      <c r="C62" s="11">
        <v>201</v>
      </c>
      <c r="D62" s="1" t="s">
        <v>641</v>
      </c>
      <c r="E62" s="36">
        <v>9.88</v>
      </c>
      <c r="F62" s="45">
        <v>5</v>
      </c>
    </row>
    <row r="63" spans="1:6" ht="15" customHeight="1">
      <c r="A63" s="14" t="s">
        <v>4441</v>
      </c>
      <c r="B63" s="7">
        <v>103</v>
      </c>
      <c r="C63" s="11">
        <v>204</v>
      </c>
      <c r="D63" s="1" t="s">
        <v>642</v>
      </c>
      <c r="E63" s="36">
        <v>3.06</v>
      </c>
      <c r="F63" s="45">
        <v>0</v>
      </c>
    </row>
    <row r="64" spans="1:6" ht="15" customHeight="1">
      <c r="A64" s="14" t="s">
        <v>4442</v>
      </c>
      <c r="B64" s="7">
        <v>104</v>
      </c>
      <c r="C64" s="11">
        <v>161</v>
      </c>
      <c r="D64" s="1" t="s">
        <v>4443</v>
      </c>
      <c r="E64" s="36">
        <v>4.69</v>
      </c>
      <c r="F64" s="45">
        <v>3</v>
      </c>
    </row>
    <row r="65" spans="1:6" ht="15" customHeight="1">
      <c r="A65" s="14" t="s">
        <v>4444</v>
      </c>
      <c r="B65" s="7">
        <v>106</v>
      </c>
      <c r="C65" s="11">
        <v>161</v>
      </c>
      <c r="D65" s="1" t="s">
        <v>3272</v>
      </c>
      <c r="E65" s="36">
        <v>4.45</v>
      </c>
      <c r="F65" s="45">
        <v>3</v>
      </c>
    </row>
    <row r="66" spans="1:6" ht="15" customHeight="1">
      <c r="A66" s="14" t="s">
        <v>4445</v>
      </c>
      <c r="B66" s="7">
        <v>108</v>
      </c>
      <c r="C66" s="11">
        <v>103</v>
      </c>
      <c r="D66" s="1" t="s">
        <v>4446</v>
      </c>
      <c r="E66" s="36">
        <v>27.54</v>
      </c>
      <c r="F66" s="45">
        <v>8</v>
      </c>
    </row>
    <row r="67" spans="1:6" ht="15" customHeight="1">
      <c r="A67" s="14" t="s">
        <v>4447</v>
      </c>
      <c r="B67" s="7">
        <v>109</v>
      </c>
      <c r="C67" s="11">
        <v>103</v>
      </c>
      <c r="D67" s="1" t="s">
        <v>4446</v>
      </c>
      <c r="E67" s="36">
        <v>19.25</v>
      </c>
      <c r="F67" s="45">
        <v>8</v>
      </c>
    </row>
    <row r="68" spans="1:6" ht="15" customHeight="1">
      <c r="A68" s="14" t="s">
        <v>4448</v>
      </c>
      <c r="B68" s="7">
        <v>111</v>
      </c>
      <c r="C68" s="11">
        <v>103</v>
      </c>
      <c r="D68" s="1" t="s">
        <v>4449</v>
      </c>
      <c r="E68" s="36">
        <v>69.8</v>
      </c>
      <c r="F68" s="45">
        <v>8</v>
      </c>
    </row>
    <row r="69" spans="1:6" ht="15" customHeight="1">
      <c r="A69" s="14" t="s">
        <v>4450</v>
      </c>
      <c r="B69" s="7">
        <v>112</v>
      </c>
      <c r="C69" s="11">
        <v>103</v>
      </c>
      <c r="D69" s="1" t="s">
        <v>4449</v>
      </c>
      <c r="E69" s="36">
        <v>27.02</v>
      </c>
      <c r="F69" s="45">
        <v>8</v>
      </c>
    </row>
    <row r="70" spans="1:6" ht="15" customHeight="1">
      <c r="A70" s="14" t="s">
        <v>7601</v>
      </c>
      <c r="B70" s="7" t="s">
        <v>7602</v>
      </c>
      <c r="C70" s="11">
        <v>103</v>
      </c>
      <c r="D70" s="1" t="s">
        <v>7603</v>
      </c>
      <c r="E70" s="36">
        <v>6.57</v>
      </c>
      <c r="F70" s="45">
        <v>8</v>
      </c>
    </row>
    <row r="71" spans="1:6" ht="15" customHeight="1">
      <c r="A71" s="14" t="s">
        <v>7604</v>
      </c>
      <c r="B71" s="7" t="s">
        <v>7605</v>
      </c>
      <c r="C71" s="11">
        <v>103</v>
      </c>
      <c r="D71" s="1" t="s">
        <v>4449</v>
      </c>
      <c r="E71" s="36">
        <v>34.58</v>
      </c>
      <c r="F71" s="45">
        <v>8</v>
      </c>
    </row>
    <row r="72" spans="1:6" ht="15" customHeight="1">
      <c r="A72" s="14" t="s">
        <v>4451</v>
      </c>
      <c r="B72" s="7">
        <v>114</v>
      </c>
      <c r="C72" s="11">
        <v>171</v>
      </c>
      <c r="D72" s="1" t="s">
        <v>461</v>
      </c>
      <c r="E72" s="36">
        <v>7.63</v>
      </c>
      <c r="F72" s="45">
        <v>0</v>
      </c>
    </row>
    <row r="73" spans="1:6" ht="15" customHeight="1">
      <c r="A73" s="14" t="s">
        <v>4452</v>
      </c>
      <c r="B73" s="7">
        <v>115</v>
      </c>
      <c r="C73" s="11">
        <v>183</v>
      </c>
      <c r="D73" s="1" t="s">
        <v>724</v>
      </c>
      <c r="E73" s="36">
        <v>7.64</v>
      </c>
      <c r="F73" s="45">
        <v>8</v>
      </c>
    </row>
    <row r="74" spans="1:6" ht="15" customHeight="1">
      <c r="A74" s="14" t="s">
        <v>4453</v>
      </c>
      <c r="B74" s="7">
        <v>116</v>
      </c>
      <c r="C74" s="11">
        <v>116</v>
      </c>
      <c r="D74" s="1" t="s">
        <v>2664</v>
      </c>
      <c r="E74" s="36">
        <v>11.74</v>
      </c>
      <c r="F74" s="45">
        <v>1</v>
      </c>
    </row>
    <row r="75" spans="1:6" ht="15" customHeight="1">
      <c r="A75" s="14" t="s">
        <v>4454</v>
      </c>
      <c r="B75" s="7">
        <v>117</v>
      </c>
      <c r="C75" s="11">
        <v>116</v>
      </c>
      <c r="D75" s="1" t="s">
        <v>950</v>
      </c>
      <c r="E75" s="36">
        <v>11.11</v>
      </c>
      <c r="F75" s="45">
        <v>1</v>
      </c>
    </row>
    <row r="76" spans="1:6" ht="15" customHeight="1">
      <c r="A76" s="14" t="s">
        <v>951</v>
      </c>
      <c r="B76" s="7">
        <v>118</v>
      </c>
      <c r="C76" s="11">
        <v>116</v>
      </c>
      <c r="D76" s="1" t="s">
        <v>950</v>
      </c>
      <c r="E76" s="36">
        <v>9.01</v>
      </c>
      <c r="F76" s="45">
        <v>1</v>
      </c>
    </row>
    <row r="77" spans="1:6" ht="15" customHeight="1">
      <c r="A77" s="14" t="s">
        <v>952</v>
      </c>
      <c r="B77" s="7">
        <v>119</v>
      </c>
      <c r="C77" s="11">
        <v>203</v>
      </c>
      <c r="D77" s="1" t="s">
        <v>2656</v>
      </c>
      <c r="E77" s="36">
        <v>7.3</v>
      </c>
      <c r="F77" s="45">
        <v>5</v>
      </c>
    </row>
    <row r="78" spans="1:6" ht="15" customHeight="1">
      <c r="A78" s="14" t="s">
        <v>953</v>
      </c>
      <c r="B78" s="7">
        <v>121</v>
      </c>
      <c r="C78" s="11">
        <v>161</v>
      </c>
      <c r="D78" s="1" t="s">
        <v>954</v>
      </c>
      <c r="E78" s="36">
        <v>4.45</v>
      </c>
      <c r="F78" s="45">
        <v>3</v>
      </c>
    </row>
    <row r="79" spans="1:6" ht="15" customHeight="1">
      <c r="A79" s="14" t="s">
        <v>955</v>
      </c>
      <c r="B79" s="7">
        <v>122</v>
      </c>
      <c r="C79" s="11">
        <v>201</v>
      </c>
      <c r="D79" s="1" t="s">
        <v>5450</v>
      </c>
      <c r="E79" s="36"/>
      <c r="F79" s="45">
        <v>0</v>
      </c>
    </row>
    <row r="80" spans="1:6" ht="15" customHeight="1">
      <c r="A80" s="14" t="s">
        <v>956</v>
      </c>
      <c r="B80" s="7">
        <v>123</v>
      </c>
      <c r="C80" s="11">
        <v>171</v>
      </c>
      <c r="D80" s="1" t="s">
        <v>2441</v>
      </c>
      <c r="E80" s="36">
        <v>7.26</v>
      </c>
      <c r="F80" s="45">
        <v>0</v>
      </c>
    </row>
    <row r="81" spans="1:6" ht="15" customHeight="1">
      <c r="A81" s="14" t="s">
        <v>957</v>
      </c>
      <c r="B81" s="7">
        <v>124</v>
      </c>
      <c r="C81" s="11">
        <v>161</v>
      </c>
      <c r="D81" s="1" t="s">
        <v>958</v>
      </c>
      <c r="E81" s="36">
        <v>4.7</v>
      </c>
      <c r="F81" s="45">
        <v>3</v>
      </c>
    </row>
    <row r="82" spans="1:6" ht="15" customHeight="1">
      <c r="A82" s="14" t="s">
        <v>959</v>
      </c>
      <c r="B82" s="7">
        <v>125</v>
      </c>
      <c r="C82" s="11">
        <v>161</v>
      </c>
      <c r="D82" s="1" t="s">
        <v>3329</v>
      </c>
      <c r="E82" s="36">
        <v>2.75</v>
      </c>
      <c r="F82" s="45">
        <v>3</v>
      </c>
    </row>
    <row r="83" spans="1:6" ht="15" customHeight="1" thickBot="1">
      <c r="A83" s="15" t="s">
        <v>960</v>
      </c>
      <c r="B83" s="9">
        <v>126</v>
      </c>
      <c r="C83" s="12">
        <v>161</v>
      </c>
      <c r="D83" s="10" t="s">
        <v>1004</v>
      </c>
      <c r="E83" s="43">
        <v>3.07</v>
      </c>
      <c r="F83" s="55">
        <v>3</v>
      </c>
    </row>
    <row r="84" spans="1:6" ht="15" customHeight="1" thickBot="1" thickTop="1">
      <c r="A84" s="144" t="s">
        <v>7686</v>
      </c>
      <c r="B84" s="145"/>
      <c r="C84" s="145"/>
      <c r="D84" s="146"/>
      <c r="E84" s="37">
        <f>SUM(E61:E83)</f>
        <v>341.84</v>
      </c>
      <c r="F84" s="63">
        <f>SUMIF(F61:F83,"&gt;0",E61:E83)</f>
        <v>323.89</v>
      </c>
    </row>
    <row r="85" spans="2:6" ht="15" customHeight="1">
      <c r="B85" s="73"/>
      <c r="C85" s="73"/>
      <c r="D85" s="73"/>
      <c r="E85" s="74"/>
      <c r="F85" s="48"/>
    </row>
    <row r="86" ht="15" customHeight="1"/>
    <row r="87" ht="15" customHeight="1"/>
    <row r="88" ht="15" customHeight="1"/>
    <row r="89" ht="15" customHeight="1"/>
    <row r="90" ht="15" customHeight="1" thickBot="1"/>
    <row r="91" spans="1:6" ht="22.5" customHeight="1" thickBot="1">
      <c r="A91" s="141" t="s">
        <v>1636</v>
      </c>
      <c r="B91" s="142"/>
      <c r="C91" s="142"/>
      <c r="D91" s="142"/>
      <c r="E91" s="142"/>
      <c r="F91" s="143"/>
    </row>
    <row r="92" spans="1:6" ht="15" customHeight="1">
      <c r="A92" s="151" t="s">
        <v>1005</v>
      </c>
      <c r="B92" s="68" t="s">
        <v>603</v>
      </c>
      <c r="C92" s="69" t="s">
        <v>1860</v>
      </c>
      <c r="D92" s="147" t="s">
        <v>1859</v>
      </c>
      <c r="E92" s="149" t="s">
        <v>1861</v>
      </c>
      <c r="F92" s="70" t="s">
        <v>7616</v>
      </c>
    </row>
    <row r="93" spans="1:6" ht="15" customHeight="1" thickBot="1">
      <c r="A93" s="152"/>
      <c r="B93" s="71" t="s">
        <v>1858</v>
      </c>
      <c r="C93" s="71" t="s">
        <v>1858</v>
      </c>
      <c r="D93" s="148"/>
      <c r="E93" s="150"/>
      <c r="F93" s="72" t="s">
        <v>7615</v>
      </c>
    </row>
    <row r="94" spans="1:6" ht="15" customHeight="1" thickTop="1">
      <c r="A94" s="14" t="s">
        <v>961</v>
      </c>
      <c r="B94" s="7">
        <v>201</v>
      </c>
      <c r="C94" s="11">
        <v>203</v>
      </c>
      <c r="D94" s="1" t="s">
        <v>2656</v>
      </c>
      <c r="E94" s="36">
        <v>80.11</v>
      </c>
      <c r="F94" s="45">
        <v>5</v>
      </c>
    </row>
    <row r="95" spans="1:6" ht="15" customHeight="1">
      <c r="A95" s="14" t="s">
        <v>962</v>
      </c>
      <c r="B95" s="7">
        <v>202</v>
      </c>
      <c r="C95" s="11">
        <v>201</v>
      </c>
      <c r="D95" s="1" t="s">
        <v>641</v>
      </c>
      <c r="E95" s="36">
        <v>9.46</v>
      </c>
      <c r="F95" s="45">
        <v>5</v>
      </c>
    </row>
    <row r="96" spans="1:6" ht="15" customHeight="1">
      <c r="A96" s="14" t="s">
        <v>963</v>
      </c>
      <c r="B96" s="7">
        <v>203</v>
      </c>
      <c r="C96" s="11">
        <v>204</v>
      </c>
      <c r="D96" s="1" t="s">
        <v>642</v>
      </c>
      <c r="E96" s="36">
        <v>3.06</v>
      </c>
      <c r="F96" s="45">
        <v>0</v>
      </c>
    </row>
    <row r="97" spans="1:6" ht="15" customHeight="1">
      <c r="A97" s="14" t="s">
        <v>964</v>
      </c>
      <c r="B97" s="7">
        <v>204</v>
      </c>
      <c r="C97" s="11">
        <v>161</v>
      </c>
      <c r="D97" s="1" t="s">
        <v>965</v>
      </c>
      <c r="E97" s="36">
        <v>4.84</v>
      </c>
      <c r="F97" s="45">
        <v>3</v>
      </c>
    </row>
    <row r="98" spans="1:6" ht="15" customHeight="1">
      <c r="A98" s="14" t="s">
        <v>966</v>
      </c>
      <c r="B98" s="7">
        <v>207</v>
      </c>
      <c r="C98" s="11">
        <v>161</v>
      </c>
      <c r="D98" s="1" t="s">
        <v>967</v>
      </c>
      <c r="E98" s="36">
        <v>5.99</v>
      </c>
      <c r="F98" s="45">
        <v>3</v>
      </c>
    </row>
    <row r="99" spans="1:6" ht="15" customHeight="1">
      <c r="A99" s="14" t="s">
        <v>968</v>
      </c>
      <c r="B99" s="7">
        <v>208</v>
      </c>
      <c r="C99" s="11">
        <v>103</v>
      </c>
      <c r="D99" s="1" t="s">
        <v>969</v>
      </c>
      <c r="E99" s="36">
        <v>18.24</v>
      </c>
      <c r="F99" s="45">
        <v>8</v>
      </c>
    </row>
    <row r="100" spans="1:6" ht="15" customHeight="1">
      <c r="A100" s="14" t="s">
        <v>970</v>
      </c>
      <c r="B100" s="7">
        <v>209</v>
      </c>
      <c r="C100" s="11">
        <v>103</v>
      </c>
      <c r="D100" s="1" t="s">
        <v>971</v>
      </c>
      <c r="E100" s="36">
        <v>17.6</v>
      </c>
      <c r="F100" s="45">
        <v>8</v>
      </c>
    </row>
    <row r="101" spans="1:6" ht="15" customHeight="1">
      <c r="A101" s="14" t="s">
        <v>972</v>
      </c>
      <c r="B101" s="7">
        <v>212</v>
      </c>
      <c r="C101" s="11">
        <v>103</v>
      </c>
      <c r="D101" s="1" t="s">
        <v>2324</v>
      </c>
      <c r="E101" s="36">
        <v>42.61</v>
      </c>
      <c r="F101" s="45">
        <v>8</v>
      </c>
    </row>
    <row r="102" spans="1:6" ht="15" customHeight="1">
      <c r="A102" s="14" t="s">
        <v>973</v>
      </c>
      <c r="B102" s="7">
        <v>213</v>
      </c>
      <c r="C102" s="11">
        <v>110</v>
      </c>
      <c r="D102" s="1" t="s">
        <v>2664</v>
      </c>
      <c r="E102" s="36">
        <v>13.85</v>
      </c>
      <c r="F102" s="45">
        <v>1</v>
      </c>
    </row>
    <row r="103" spans="1:6" ht="15" customHeight="1">
      <c r="A103" s="14" t="s">
        <v>974</v>
      </c>
      <c r="B103" s="7">
        <v>214</v>
      </c>
      <c r="C103" s="11">
        <v>110</v>
      </c>
      <c r="D103" s="1" t="s">
        <v>369</v>
      </c>
      <c r="E103" s="36">
        <v>28.24</v>
      </c>
      <c r="F103" s="45">
        <v>1</v>
      </c>
    </row>
    <row r="104" spans="1:6" ht="15" customHeight="1">
      <c r="A104" s="14" t="s">
        <v>4696</v>
      </c>
      <c r="B104" s="7">
        <v>215</v>
      </c>
      <c r="C104" s="11">
        <v>110</v>
      </c>
      <c r="D104" s="1" t="s">
        <v>2664</v>
      </c>
      <c r="E104" s="36">
        <v>15.99</v>
      </c>
      <c r="F104" s="45">
        <v>1</v>
      </c>
    </row>
    <row r="105" spans="1:6" ht="15" customHeight="1">
      <c r="A105" s="14" t="s">
        <v>4697</v>
      </c>
      <c r="B105" s="7">
        <v>216</v>
      </c>
      <c r="C105" s="11">
        <v>103</v>
      </c>
      <c r="D105" s="1" t="s">
        <v>2324</v>
      </c>
      <c r="E105" s="36">
        <v>51.47</v>
      </c>
      <c r="F105" s="45">
        <v>8</v>
      </c>
    </row>
    <row r="106" spans="1:6" ht="15" customHeight="1">
      <c r="A106" s="14" t="s">
        <v>4698</v>
      </c>
      <c r="B106" s="7">
        <v>217</v>
      </c>
      <c r="C106" s="11">
        <v>110</v>
      </c>
      <c r="D106" s="1" t="s">
        <v>2664</v>
      </c>
      <c r="E106" s="36">
        <v>16.68</v>
      </c>
      <c r="F106" s="45">
        <v>1</v>
      </c>
    </row>
    <row r="107" spans="1:6" ht="15" customHeight="1">
      <c r="A107" s="14" t="s">
        <v>4699</v>
      </c>
      <c r="B107" s="7">
        <v>218</v>
      </c>
      <c r="C107" s="11">
        <v>110</v>
      </c>
      <c r="D107" s="1" t="s">
        <v>369</v>
      </c>
      <c r="E107" s="36">
        <v>16</v>
      </c>
      <c r="F107" s="45">
        <v>1</v>
      </c>
    </row>
    <row r="108" spans="1:6" ht="15" customHeight="1">
      <c r="A108" s="14" t="s">
        <v>4700</v>
      </c>
      <c r="B108" s="7">
        <v>219</v>
      </c>
      <c r="C108" s="11">
        <v>171</v>
      </c>
      <c r="D108" s="1" t="s">
        <v>4701</v>
      </c>
      <c r="E108" s="36">
        <v>24.78</v>
      </c>
      <c r="F108" s="45">
        <v>2</v>
      </c>
    </row>
    <row r="109" spans="1:6" ht="15" customHeight="1">
      <c r="A109" s="14" t="s">
        <v>4702</v>
      </c>
      <c r="B109" s="7">
        <v>221</v>
      </c>
      <c r="C109" s="11">
        <v>203</v>
      </c>
      <c r="D109" s="1" t="s">
        <v>2656</v>
      </c>
      <c r="E109" s="36">
        <v>64.49</v>
      </c>
      <c r="F109" s="45">
        <v>5</v>
      </c>
    </row>
    <row r="110" spans="1:6" ht="15" customHeight="1">
      <c r="A110" s="14" t="s">
        <v>4703</v>
      </c>
      <c r="B110" s="7">
        <v>222</v>
      </c>
      <c r="C110" s="11">
        <v>103</v>
      </c>
      <c r="D110" s="1" t="s">
        <v>4704</v>
      </c>
      <c r="E110" s="36">
        <v>15.88</v>
      </c>
      <c r="F110" s="45">
        <v>8</v>
      </c>
    </row>
    <row r="111" spans="1:6" ht="15" customHeight="1">
      <c r="A111" s="14" t="s">
        <v>4705</v>
      </c>
      <c r="B111" s="7">
        <v>223</v>
      </c>
      <c r="C111" s="11">
        <v>110</v>
      </c>
      <c r="D111" s="1" t="s">
        <v>2664</v>
      </c>
      <c r="E111" s="36">
        <v>16.83</v>
      </c>
      <c r="F111" s="45">
        <v>1</v>
      </c>
    </row>
    <row r="112" spans="1:6" ht="15" customHeight="1">
      <c r="A112" s="14" t="s">
        <v>4706</v>
      </c>
      <c r="B112" s="7">
        <v>224</v>
      </c>
      <c r="C112" s="11">
        <v>103</v>
      </c>
      <c r="D112" s="1" t="s">
        <v>2324</v>
      </c>
      <c r="E112" s="36">
        <v>51.91</v>
      </c>
      <c r="F112" s="45">
        <v>8</v>
      </c>
    </row>
    <row r="113" spans="1:6" ht="15" customHeight="1">
      <c r="A113" s="14" t="s">
        <v>4707</v>
      </c>
      <c r="B113" s="7">
        <v>225</v>
      </c>
      <c r="C113" s="11">
        <v>110</v>
      </c>
      <c r="D113" s="1" t="s">
        <v>2664</v>
      </c>
      <c r="E113" s="36">
        <v>16.12</v>
      </c>
      <c r="F113" s="45">
        <v>1</v>
      </c>
    </row>
    <row r="114" spans="1:6" ht="15" customHeight="1">
      <c r="A114" s="14" t="s">
        <v>4708</v>
      </c>
      <c r="B114" s="7">
        <v>226</v>
      </c>
      <c r="C114" s="11">
        <v>110</v>
      </c>
      <c r="D114" s="1" t="s">
        <v>4709</v>
      </c>
      <c r="E114" s="36">
        <v>28.62</v>
      </c>
      <c r="F114" s="45">
        <v>1</v>
      </c>
    </row>
    <row r="115" spans="1:6" ht="15" customHeight="1">
      <c r="A115" s="14" t="s">
        <v>4710</v>
      </c>
      <c r="B115" s="7">
        <v>227</v>
      </c>
      <c r="C115" s="11">
        <v>116</v>
      </c>
      <c r="D115" s="1" t="s">
        <v>2664</v>
      </c>
      <c r="E115" s="36">
        <v>18.7</v>
      </c>
      <c r="F115" s="45">
        <v>1</v>
      </c>
    </row>
    <row r="116" spans="1:6" ht="15" customHeight="1">
      <c r="A116" s="14" t="s">
        <v>4711</v>
      </c>
      <c r="B116" s="7">
        <v>228</v>
      </c>
      <c r="C116" s="11">
        <v>103</v>
      </c>
      <c r="D116" s="1" t="s">
        <v>4712</v>
      </c>
      <c r="E116" s="36">
        <v>37.81</v>
      </c>
      <c r="F116" s="45">
        <v>8</v>
      </c>
    </row>
    <row r="117" spans="1:6" ht="15" customHeight="1">
      <c r="A117" s="14" t="s">
        <v>4713</v>
      </c>
      <c r="B117" s="7">
        <v>231</v>
      </c>
      <c r="C117" s="11">
        <v>106</v>
      </c>
      <c r="D117" s="1" t="s">
        <v>4714</v>
      </c>
      <c r="E117" s="36">
        <v>18.64</v>
      </c>
      <c r="F117" s="45">
        <v>8</v>
      </c>
    </row>
    <row r="118" spans="1:6" ht="15" customHeight="1">
      <c r="A118" s="14" t="s">
        <v>4715</v>
      </c>
      <c r="B118" s="7">
        <v>232</v>
      </c>
      <c r="C118" s="11">
        <v>164</v>
      </c>
      <c r="D118" s="1" t="s">
        <v>2282</v>
      </c>
      <c r="E118" s="36">
        <v>8.97</v>
      </c>
      <c r="F118" s="45">
        <v>4</v>
      </c>
    </row>
    <row r="119" spans="1:6" ht="15" customHeight="1">
      <c r="A119" s="14" t="s">
        <v>4716</v>
      </c>
      <c r="B119" s="7">
        <v>233</v>
      </c>
      <c r="C119" s="11">
        <v>183</v>
      </c>
      <c r="D119" s="1" t="s">
        <v>4717</v>
      </c>
      <c r="E119" s="36">
        <v>8.72</v>
      </c>
      <c r="F119" s="45">
        <v>8</v>
      </c>
    </row>
    <row r="120" spans="1:6" ht="15" customHeight="1">
      <c r="A120" s="14" t="s">
        <v>4718</v>
      </c>
      <c r="B120" s="7">
        <v>234</v>
      </c>
      <c r="C120" s="11">
        <v>161</v>
      </c>
      <c r="D120" s="1" t="s">
        <v>4719</v>
      </c>
      <c r="E120" s="36">
        <v>5.99</v>
      </c>
      <c r="F120" s="45">
        <v>3</v>
      </c>
    </row>
    <row r="121" spans="1:6" ht="15" customHeight="1">
      <c r="A121" s="14" t="s">
        <v>4720</v>
      </c>
      <c r="B121" s="7">
        <v>235</v>
      </c>
      <c r="C121" s="11">
        <v>201</v>
      </c>
      <c r="D121" s="1" t="s">
        <v>5450</v>
      </c>
      <c r="E121" s="36"/>
      <c r="F121" s="45">
        <v>0</v>
      </c>
    </row>
    <row r="122" spans="1:6" ht="15" customHeight="1">
      <c r="A122" s="14" t="s">
        <v>4721</v>
      </c>
      <c r="B122" s="7">
        <v>236</v>
      </c>
      <c r="C122" s="11">
        <v>161</v>
      </c>
      <c r="D122" s="1" t="s">
        <v>4722</v>
      </c>
      <c r="E122" s="36">
        <v>4.84</v>
      </c>
      <c r="F122" s="45">
        <v>3</v>
      </c>
    </row>
    <row r="123" spans="1:6" ht="15" customHeight="1">
      <c r="A123" s="14" t="s">
        <v>4723</v>
      </c>
      <c r="B123" s="7">
        <v>237</v>
      </c>
      <c r="C123" s="11">
        <v>161</v>
      </c>
      <c r="D123" s="1" t="s">
        <v>4724</v>
      </c>
      <c r="E123" s="36">
        <v>3.89</v>
      </c>
      <c r="F123" s="45">
        <v>3</v>
      </c>
    </row>
    <row r="124" spans="1:6" ht="15" customHeight="1" thickBot="1">
      <c r="A124" s="15" t="s">
        <v>4725</v>
      </c>
      <c r="B124" s="9">
        <v>238</v>
      </c>
      <c r="C124" s="12">
        <v>161</v>
      </c>
      <c r="D124" s="10" t="s">
        <v>3266</v>
      </c>
      <c r="E124" s="43">
        <v>3.57</v>
      </c>
      <c r="F124" s="55">
        <v>3</v>
      </c>
    </row>
    <row r="125" spans="1:6" ht="15" customHeight="1" thickBot="1" thickTop="1">
      <c r="A125" s="144" t="s">
        <v>7686</v>
      </c>
      <c r="B125" s="145"/>
      <c r="C125" s="145"/>
      <c r="D125" s="146"/>
      <c r="E125" s="37">
        <f>SUM(E94:E124)</f>
        <v>653.9000000000001</v>
      </c>
      <c r="F125" s="63">
        <f>SUMIF(F94:F124,"&gt;0",E94:E124)</f>
        <v>650.8400000000001</v>
      </c>
    </row>
    <row r="126" ht="15" customHeight="1"/>
    <row r="127" ht="15" customHeight="1"/>
    <row r="128" ht="15" customHeight="1"/>
    <row r="129" ht="15" customHeight="1"/>
    <row r="130" ht="15" customHeight="1"/>
    <row r="131" ht="15" customHeight="1" thickBot="1"/>
    <row r="132" spans="1:6" ht="22.5" customHeight="1" thickBot="1">
      <c r="A132" s="141" t="s">
        <v>1637</v>
      </c>
      <c r="B132" s="142"/>
      <c r="C132" s="142"/>
      <c r="D132" s="142"/>
      <c r="E132" s="142"/>
      <c r="F132" s="143"/>
    </row>
    <row r="133" spans="1:6" ht="15" customHeight="1">
      <c r="A133" s="151" t="s">
        <v>1005</v>
      </c>
      <c r="B133" s="68" t="s">
        <v>603</v>
      </c>
      <c r="C133" s="69" t="s">
        <v>1860</v>
      </c>
      <c r="D133" s="147" t="s">
        <v>1859</v>
      </c>
      <c r="E133" s="149" t="s">
        <v>1861</v>
      </c>
      <c r="F133" s="70" t="s">
        <v>7616</v>
      </c>
    </row>
    <row r="134" spans="1:6" ht="15" customHeight="1" thickBot="1">
      <c r="A134" s="152"/>
      <c r="B134" s="71" t="s">
        <v>1858</v>
      </c>
      <c r="C134" s="71" t="s">
        <v>1858</v>
      </c>
      <c r="D134" s="148"/>
      <c r="E134" s="150"/>
      <c r="F134" s="72" t="s">
        <v>7615</v>
      </c>
    </row>
    <row r="135" spans="1:6" ht="15" customHeight="1" thickTop="1">
      <c r="A135" s="14" t="s">
        <v>4726</v>
      </c>
      <c r="B135" s="7">
        <v>301</v>
      </c>
      <c r="C135" s="11">
        <v>203</v>
      </c>
      <c r="D135" s="1" t="s">
        <v>2656</v>
      </c>
      <c r="E135" s="36">
        <v>65.03</v>
      </c>
      <c r="F135" s="45">
        <v>5</v>
      </c>
    </row>
    <row r="136" spans="1:6" ht="15" customHeight="1">
      <c r="A136" s="14" t="s">
        <v>4727</v>
      </c>
      <c r="B136" s="7">
        <v>302</v>
      </c>
      <c r="C136" s="11">
        <v>201</v>
      </c>
      <c r="D136" s="1" t="s">
        <v>641</v>
      </c>
      <c r="E136" s="36">
        <v>10.65</v>
      </c>
      <c r="F136" s="45">
        <v>5</v>
      </c>
    </row>
    <row r="137" spans="1:6" ht="15" customHeight="1">
      <c r="A137" s="14" t="s">
        <v>4728</v>
      </c>
      <c r="B137" s="7">
        <v>303</v>
      </c>
      <c r="C137" s="11">
        <v>204</v>
      </c>
      <c r="D137" s="1" t="s">
        <v>642</v>
      </c>
      <c r="E137" s="36">
        <v>3.06</v>
      </c>
      <c r="F137" s="45">
        <v>0</v>
      </c>
    </row>
    <row r="138" spans="1:6" ht="15" customHeight="1">
      <c r="A138" s="14" t="s">
        <v>4729</v>
      </c>
      <c r="B138" s="7">
        <v>304</v>
      </c>
      <c r="C138" s="11">
        <v>161</v>
      </c>
      <c r="D138" s="1" t="s">
        <v>4730</v>
      </c>
      <c r="E138" s="36">
        <v>4.84</v>
      </c>
      <c r="F138" s="45">
        <v>3</v>
      </c>
    </row>
    <row r="139" spans="1:6" ht="15" customHeight="1">
      <c r="A139" s="14" t="s">
        <v>4731</v>
      </c>
      <c r="B139" s="7">
        <v>307</v>
      </c>
      <c r="C139" s="11">
        <v>161</v>
      </c>
      <c r="D139" s="1" t="s">
        <v>4732</v>
      </c>
      <c r="E139" s="36">
        <v>5.99</v>
      </c>
      <c r="F139" s="45">
        <v>3</v>
      </c>
    </row>
    <row r="140" spans="1:6" ht="15" customHeight="1">
      <c r="A140" s="14" t="s">
        <v>4733</v>
      </c>
      <c r="B140" s="7">
        <v>308</v>
      </c>
      <c r="C140" s="11">
        <v>303</v>
      </c>
      <c r="D140" s="1" t="s">
        <v>4734</v>
      </c>
      <c r="E140" s="36">
        <v>8.75</v>
      </c>
      <c r="F140" s="45">
        <v>0</v>
      </c>
    </row>
    <row r="141" spans="1:6" ht="15" customHeight="1">
      <c r="A141" s="14" t="s">
        <v>4735</v>
      </c>
      <c r="B141" s="7">
        <v>309</v>
      </c>
      <c r="C141" s="11">
        <v>110</v>
      </c>
      <c r="D141" s="1" t="s">
        <v>4795</v>
      </c>
      <c r="E141" s="36">
        <v>56.26</v>
      </c>
      <c r="F141" s="45">
        <v>2</v>
      </c>
    </row>
    <row r="142" spans="1:6" ht="15" customHeight="1">
      <c r="A142" s="14" t="s">
        <v>4736</v>
      </c>
      <c r="B142" s="7">
        <v>311</v>
      </c>
      <c r="C142" s="11">
        <v>166</v>
      </c>
      <c r="D142" s="1" t="s">
        <v>3789</v>
      </c>
      <c r="E142" s="36">
        <v>9.05</v>
      </c>
      <c r="F142" s="45">
        <v>4</v>
      </c>
    </row>
    <row r="143" spans="1:6" ht="15" customHeight="1">
      <c r="A143" s="14" t="s">
        <v>4737</v>
      </c>
      <c r="B143" s="7">
        <v>312</v>
      </c>
      <c r="C143" s="11">
        <v>110</v>
      </c>
      <c r="D143" s="1" t="s">
        <v>4738</v>
      </c>
      <c r="E143" s="36">
        <v>18.72</v>
      </c>
      <c r="F143" s="45">
        <v>1</v>
      </c>
    </row>
    <row r="144" spans="1:6" ht="15" customHeight="1">
      <c r="A144" s="14" t="s">
        <v>4739</v>
      </c>
      <c r="B144" s="7">
        <v>313</v>
      </c>
      <c r="C144" s="11">
        <v>110</v>
      </c>
      <c r="D144" s="1" t="s">
        <v>457</v>
      </c>
      <c r="E144" s="36">
        <v>28.22</v>
      </c>
      <c r="F144" s="45">
        <v>1</v>
      </c>
    </row>
    <row r="145" spans="1:6" ht="15" customHeight="1">
      <c r="A145" s="14" t="s">
        <v>4740</v>
      </c>
      <c r="B145" s="7">
        <v>314</v>
      </c>
      <c r="C145" s="11">
        <v>116</v>
      </c>
      <c r="D145" s="1" t="s">
        <v>2664</v>
      </c>
      <c r="E145" s="36">
        <v>15.99</v>
      </c>
      <c r="F145" s="45">
        <v>1</v>
      </c>
    </row>
    <row r="146" spans="1:6" ht="15" customHeight="1">
      <c r="A146" s="14" t="s">
        <v>4741</v>
      </c>
      <c r="B146" s="7">
        <v>315</v>
      </c>
      <c r="C146" s="11">
        <v>103</v>
      </c>
      <c r="D146" s="1" t="s">
        <v>2324</v>
      </c>
      <c r="E146" s="36">
        <v>51.47</v>
      </c>
      <c r="F146" s="45">
        <v>8</v>
      </c>
    </row>
    <row r="147" spans="1:6" ht="15" customHeight="1">
      <c r="A147" s="14" t="s">
        <v>4742</v>
      </c>
      <c r="B147" s="7">
        <v>316</v>
      </c>
      <c r="C147" s="11">
        <v>110</v>
      </c>
      <c r="D147" s="1" t="s">
        <v>2664</v>
      </c>
      <c r="E147" s="36">
        <v>16.68</v>
      </c>
      <c r="F147" s="45">
        <v>1</v>
      </c>
    </row>
    <row r="148" spans="1:6" ht="15" customHeight="1">
      <c r="A148" s="14" t="s">
        <v>4743</v>
      </c>
      <c r="B148" s="7">
        <v>317</v>
      </c>
      <c r="C148" s="11">
        <v>103</v>
      </c>
      <c r="D148" s="1" t="s">
        <v>2324</v>
      </c>
      <c r="E148" s="36">
        <v>15.84</v>
      </c>
      <c r="F148" s="45">
        <v>8</v>
      </c>
    </row>
    <row r="149" spans="1:6" ht="15" customHeight="1">
      <c r="A149" s="14" t="s">
        <v>987</v>
      </c>
      <c r="B149" s="7">
        <v>318</v>
      </c>
      <c r="C149" s="11">
        <v>110</v>
      </c>
      <c r="D149" s="1" t="s">
        <v>988</v>
      </c>
      <c r="E149" s="36">
        <v>16</v>
      </c>
      <c r="F149" s="45">
        <v>1</v>
      </c>
    </row>
    <row r="150" spans="1:6" ht="15" customHeight="1">
      <c r="A150" s="14" t="s">
        <v>989</v>
      </c>
      <c r="B150" s="7">
        <v>319</v>
      </c>
      <c r="C150" s="11">
        <v>170</v>
      </c>
      <c r="D150" s="1" t="s">
        <v>7356</v>
      </c>
      <c r="E150" s="36">
        <v>8.23</v>
      </c>
      <c r="F150" s="45">
        <v>1</v>
      </c>
    </row>
    <row r="151" spans="1:6" ht="15" customHeight="1">
      <c r="A151" s="14" t="s">
        <v>990</v>
      </c>
      <c r="B151" s="7">
        <v>321</v>
      </c>
      <c r="C151" s="11">
        <v>203</v>
      </c>
      <c r="D151" s="1" t="s">
        <v>2656</v>
      </c>
      <c r="E151" s="36">
        <v>75.16</v>
      </c>
      <c r="F151" s="45">
        <v>5</v>
      </c>
    </row>
    <row r="152" spans="1:6" ht="15" customHeight="1">
      <c r="A152" s="14" t="s">
        <v>991</v>
      </c>
      <c r="B152" s="7">
        <v>322</v>
      </c>
      <c r="C152" s="11">
        <v>110</v>
      </c>
      <c r="D152" s="1" t="s">
        <v>365</v>
      </c>
      <c r="E152" s="36">
        <v>15.99</v>
      </c>
      <c r="F152" s="45">
        <v>1</v>
      </c>
    </row>
    <row r="153" spans="1:6" ht="15" customHeight="1">
      <c r="A153" s="14" t="s">
        <v>992</v>
      </c>
      <c r="B153" s="7">
        <v>323</v>
      </c>
      <c r="C153" s="11">
        <v>110</v>
      </c>
      <c r="D153" s="1" t="s">
        <v>2664</v>
      </c>
      <c r="E153" s="36">
        <v>16.83</v>
      </c>
      <c r="F153" s="45">
        <v>1</v>
      </c>
    </row>
    <row r="154" spans="1:6" ht="15" customHeight="1">
      <c r="A154" s="14" t="s">
        <v>993</v>
      </c>
      <c r="B154" s="7">
        <v>324</v>
      </c>
      <c r="C154" s="11">
        <v>103</v>
      </c>
      <c r="D154" s="1" t="s">
        <v>2324</v>
      </c>
      <c r="E154" s="36">
        <v>51.91</v>
      </c>
      <c r="F154" s="45">
        <v>8</v>
      </c>
    </row>
    <row r="155" spans="1:6" ht="15" customHeight="1">
      <c r="A155" s="14" t="s">
        <v>994</v>
      </c>
      <c r="B155" s="7">
        <v>325</v>
      </c>
      <c r="C155" s="11">
        <v>110</v>
      </c>
      <c r="D155" s="1" t="s">
        <v>2664</v>
      </c>
      <c r="E155" s="36">
        <v>16.12</v>
      </c>
      <c r="F155" s="45">
        <v>1</v>
      </c>
    </row>
    <row r="156" spans="1:6" ht="15" customHeight="1">
      <c r="A156" s="14" t="s">
        <v>995</v>
      </c>
      <c r="B156" s="7">
        <v>326</v>
      </c>
      <c r="C156" s="11">
        <v>110</v>
      </c>
      <c r="D156" s="1" t="s">
        <v>369</v>
      </c>
      <c r="E156" s="36">
        <v>28.62</v>
      </c>
      <c r="F156" s="45">
        <v>1</v>
      </c>
    </row>
    <row r="157" spans="1:6" ht="15" customHeight="1">
      <c r="A157" s="14" t="s">
        <v>996</v>
      </c>
      <c r="B157" s="7">
        <v>327</v>
      </c>
      <c r="C157" s="11">
        <v>106</v>
      </c>
      <c r="D157" s="1" t="s">
        <v>2105</v>
      </c>
      <c r="E157" s="36">
        <v>10.82</v>
      </c>
      <c r="F157" s="45">
        <v>8</v>
      </c>
    </row>
    <row r="158" spans="1:6" ht="15" customHeight="1">
      <c r="A158" s="14" t="s">
        <v>997</v>
      </c>
      <c r="B158" s="7">
        <v>328</v>
      </c>
      <c r="C158" s="11">
        <v>110</v>
      </c>
      <c r="D158" s="1" t="s">
        <v>2664</v>
      </c>
      <c r="E158" s="36">
        <v>25.32</v>
      </c>
      <c r="F158" s="45">
        <v>1</v>
      </c>
    </row>
    <row r="159" spans="1:6" ht="15" customHeight="1">
      <c r="A159" s="14" t="s">
        <v>998</v>
      </c>
      <c r="B159" s="7">
        <v>329</v>
      </c>
      <c r="C159" s="11">
        <v>103</v>
      </c>
      <c r="D159" s="1" t="s">
        <v>2324</v>
      </c>
      <c r="E159" s="36">
        <v>47.45</v>
      </c>
      <c r="F159" s="45">
        <v>8</v>
      </c>
    </row>
    <row r="160" spans="1:6" ht="15" customHeight="1">
      <c r="A160" s="14" t="s">
        <v>999</v>
      </c>
      <c r="B160" s="7">
        <v>332</v>
      </c>
      <c r="C160" s="11">
        <v>164</v>
      </c>
      <c r="D160" s="1" t="s">
        <v>2282</v>
      </c>
      <c r="E160" s="36">
        <v>13.5</v>
      </c>
      <c r="F160" s="45">
        <v>4</v>
      </c>
    </row>
    <row r="161" spans="1:6" ht="15" customHeight="1">
      <c r="A161" s="14" t="s">
        <v>1000</v>
      </c>
      <c r="B161" s="7">
        <v>333</v>
      </c>
      <c r="C161" s="11">
        <v>161</v>
      </c>
      <c r="D161" s="1" t="s">
        <v>1001</v>
      </c>
      <c r="E161" s="36">
        <v>5.99</v>
      </c>
      <c r="F161" s="45">
        <v>3</v>
      </c>
    </row>
    <row r="162" spans="1:6" ht="15" customHeight="1">
      <c r="A162" s="14" t="s">
        <v>1002</v>
      </c>
      <c r="B162" s="7">
        <v>334</v>
      </c>
      <c r="C162" s="11">
        <v>201</v>
      </c>
      <c r="D162" s="1" t="s">
        <v>5450</v>
      </c>
      <c r="E162" s="36"/>
      <c r="F162" s="45">
        <v>0</v>
      </c>
    </row>
    <row r="163" spans="1:6" ht="15" customHeight="1">
      <c r="A163" s="14" t="s">
        <v>1003</v>
      </c>
      <c r="B163" s="7">
        <v>335</v>
      </c>
      <c r="C163" s="11">
        <v>161</v>
      </c>
      <c r="D163" s="1" t="s">
        <v>4776</v>
      </c>
      <c r="E163" s="36">
        <v>4.84</v>
      </c>
      <c r="F163" s="45">
        <v>3</v>
      </c>
    </row>
    <row r="164" spans="1:6" ht="15" customHeight="1">
      <c r="A164" s="14" t="s">
        <v>4777</v>
      </c>
      <c r="B164" s="7">
        <v>336</v>
      </c>
      <c r="C164" s="11">
        <v>161</v>
      </c>
      <c r="D164" s="1" t="s">
        <v>4724</v>
      </c>
      <c r="E164" s="36">
        <v>3.88</v>
      </c>
      <c r="F164" s="45">
        <v>3</v>
      </c>
    </row>
    <row r="165" spans="1:6" ht="15" customHeight="1">
      <c r="A165" s="15" t="s">
        <v>4778</v>
      </c>
      <c r="B165" s="9">
        <v>337</v>
      </c>
      <c r="C165" s="12">
        <v>161</v>
      </c>
      <c r="D165" s="10" t="s">
        <v>187</v>
      </c>
      <c r="E165" s="43">
        <v>3.55</v>
      </c>
      <c r="F165" s="55">
        <v>3</v>
      </c>
    </row>
    <row r="166" spans="1:6" ht="15" customHeight="1">
      <c r="A166" s="15" t="s">
        <v>7527</v>
      </c>
      <c r="B166" s="9"/>
      <c r="C166" s="12">
        <v>317</v>
      </c>
      <c r="D166" s="10" t="s">
        <v>7528</v>
      </c>
      <c r="E166" s="43"/>
      <c r="F166" s="55">
        <v>0</v>
      </c>
    </row>
    <row r="167" spans="1:6" ht="15" customHeight="1" thickBot="1">
      <c r="A167" s="15" t="s">
        <v>7526</v>
      </c>
      <c r="B167" s="9"/>
      <c r="C167" s="12">
        <v>317</v>
      </c>
      <c r="D167" s="10" t="s">
        <v>7258</v>
      </c>
      <c r="E167" s="43"/>
      <c r="F167" s="55">
        <v>0</v>
      </c>
    </row>
    <row r="168" spans="1:6" ht="15" customHeight="1" thickBot="1" thickTop="1">
      <c r="A168" s="144" t="s">
        <v>7686</v>
      </c>
      <c r="B168" s="145"/>
      <c r="C168" s="145"/>
      <c r="D168" s="146"/>
      <c r="E168" s="37">
        <f>SUM(E135:E167)</f>
        <v>654.7600000000002</v>
      </c>
      <c r="F168" s="63">
        <f>SUMIF(F135:F167,"&gt;0",E135:E167)</f>
        <v>642.9500000000002</v>
      </c>
    </row>
    <row r="169" ht="15" customHeight="1"/>
  </sheetData>
  <mergeCells count="20">
    <mergeCell ref="A168:D168"/>
    <mergeCell ref="E133:E134"/>
    <mergeCell ref="D133:D134"/>
    <mergeCell ref="A132:F132"/>
    <mergeCell ref="A133:A134"/>
    <mergeCell ref="A125:D125"/>
    <mergeCell ref="D92:D93"/>
    <mergeCell ref="E92:E93"/>
    <mergeCell ref="A92:A93"/>
    <mergeCell ref="A84:D84"/>
    <mergeCell ref="A91:F91"/>
    <mergeCell ref="D21:D22"/>
    <mergeCell ref="E21:E22"/>
    <mergeCell ref="A20:F20"/>
    <mergeCell ref="A21:A22"/>
    <mergeCell ref="E59:E60"/>
    <mergeCell ref="A58:F58"/>
    <mergeCell ref="A59:A60"/>
    <mergeCell ref="D59:D60"/>
    <mergeCell ref="A51:D51"/>
  </mergeCells>
  <conditionalFormatting sqref="E4">
    <cfRule type="cellIs" priority="14" dxfId="116" operator="notEqual">
      <formula>SUM($E$5:$E$15)</formula>
    </cfRule>
  </conditionalFormatting>
  <printOptions horizontalCentered="1"/>
  <pageMargins left="0.1968503937007874" right="0.1968503937007874" top="0.7480314960629921" bottom="0.4724409448818898" header="0.11811023622047245" footer="0.2755905511811024"/>
  <pageSetup horizontalDpi="600" verticalDpi="600" orientation="portrait" paperSize="9" scale="70" r:id="rId1"/>
  <headerFooter scaleWithDoc="0" alignWithMargins="0">
    <oddHeader>&amp;L&amp;9Příloha č.1_UKB_plochy místností</oddHeader>
    <oddFooter>&amp;R&amp;9Strana &amp;P/&amp;N</oddFooter>
  </headerFooter>
  <rowBreaks count="3" manualBreakCount="3">
    <brk id="54" max="16383" man="1"/>
    <brk id="87" max="16383" man="1"/>
    <brk id="128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2:F277"/>
  <sheetViews>
    <sheetView zoomScaleSheetLayoutView="100" workbookViewId="0" topLeftCell="A217">
      <selection activeCell="M245" sqref="M245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4" width="40.7109375" style="0" customWidth="1"/>
    <col min="5" max="5" width="14.7109375" style="35" customWidth="1"/>
    <col min="6" max="6" width="14.7109375" style="44" customWidth="1"/>
  </cols>
  <sheetData>
    <row r="2" ht="13.5" thickBot="1">
      <c r="F2"/>
    </row>
    <row r="3" spans="4:6" ht="15.75" customHeight="1" thickBot="1">
      <c r="D3" s="65" t="s">
        <v>7618</v>
      </c>
      <c r="E3" s="66">
        <f>SUM(E273,E226,E163,E103)</f>
        <v>8196.17</v>
      </c>
      <c r="F3"/>
    </row>
    <row r="4" spans="4:6" ht="15.75" customHeight="1" thickBot="1">
      <c r="D4" s="65" t="s">
        <v>7619</v>
      </c>
      <c r="E4" s="66">
        <f>SUM(F273,F226,F163,F103)</f>
        <v>6554.75</v>
      </c>
      <c r="F4" s="92"/>
    </row>
    <row r="5" spans="4:6" ht="15.75" customHeight="1" thickBot="1">
      <c r="D5" s="65" t="s">
        <v>7620</v>
      </c>
      <c r="E5" s="66">
        <f>SUMIF(F$23:F$548,"1",E$23:E$548)</f>
        <v>516.8</v>
      </c>
      <c r="F5"/>
    </row>
    <row r="6" spans="4:6" ht="15.75" customHeight="1" thickBot="1">
      <c r="D6" s="65" t="s">
        <v>7621</v>
      </c>
      <c r="E6" s="66">
        <f>SUMIF(F$23:F$548,"2",E$23:E$548)</f>
        <v>614.1500000000001</v>
      </c>
      <c r="F6"/>
    </row>
    <row r="7" spans="4:6" ht="15.75" customHeight="1" thickBot="1">
      <c r="D7" s="65" t="s">
        <v>7622</v>
      </c>
      <c r="E7" s="66">
        <f>SUMIF(F$23:F$548,"3",E$23:E$548)</f>
        <v>223.44999999999996</v>
      </c>
      <c r="F7"/>
    </row>
    <row r="8" spans="4:6" ht="15.75" customHeight="1" thickBot="1">
      <c r="D8" s="65" t="s">
        <v>7617</v>
      </c>
      <c r="E8" s="66">
        <f>SUMIF(F$23:F$548,"4",E$23:E$548)</f>
        <v>17.17</v>
      </c>
      <c r="F8"/>
    </row>
    <row r="9" spans="4:6" ht="15.75" customHeight="1" thickBot="1">
      <c r="D9" s="65" t="s">
        <v>7623</v>
      </c>
      <c r="E9" s="66">
        <f>SUMIF(F$23:F$548,"5",E$23:E$548)</f>
        <v>357.5399999999999</v>
      </c>
      <c r="F9"/>
    </row>
    <row r="10" spans="4:5" ht="15.75" customHeight="1" thickBot="1">
      <c r="D10" s="65" t="s">
        <v>7624</v>
      </c>
      <c r="E10" s="66">
        <f>SUMIF(F$23:F$548,"6",E$23:E$548)</f>
        <v>3618.93</v>
      </c>
    </row>
    <row r="11" spans="4:5" ht="15.75" customHeight="1" thickBot="1">
      <c r="D11" s="65" t="s">
        <v>7625</v>
      </c>
      <c r="E11" s="66">
        <f>SUMIF(F$23:F$548,"7",E$23:E$548)</f>
        <v>784.97</v>
      </c>
    </row>
    <row r="12" spans="4:6" ht="15.75" customHeight="1" thickBot="1">
      <c r="D12" s="65" t="s">
        <v>7626</v>
      </c>
      <c r="E12" s="66">
        <f>SUMIF(F$23:F$548,"8",E$23:E$548)</f>
        <v>0</v>
      </c>
      <c r="F12"/>
    </row>
    <row r="13" spans="4:6" ht="15.75" customHeight="1" thickBot="1">
      <c r="D13" s="65" t="s">
        <v>7687</v>
      </c>
      <c r="E13" s="66">
        <f>SUMIF(F$23:F$553,"9",E$23:E$553)</f>
        <v>0</v>
      </c>
      <c r="F13"/>
    </row>
    <row r="14" spans="4:6" ht="15.75" customHeight="1" thickBot="1">
      <c r="D14" s="65" t="s">
        <v>7688</v>
      </c>
      <c r="E14" s="66">
        <f>SUMIF(F$23:F$553,"10",E$23:E$553)</f>
        <v>19.8</v>
      </c>
      <c r="F14"/>
    </row>
    <row r="15" spans="4:6" ht="15.75" customHeight="1" thickBot="1">
      <c r="D15" s="65" t="s">
        <v>7714</v>
      </c>
      <c r="E15" s="66">
        <f>SUMIF(F$23:F$553,"11",E$23:E$553)</f>
        <v>401.94</v>
      </c>
      <c r="F15"/>
    </row>
    <row r="16" spans="5:6" ht="12.75">
      <c r="E16"/>
      <c r="F16"/>
    </row>
    <row r="17" spans="5:6" ht="12.75">
      <c r="E17"/>
      <c r="F17"/>
    </row>
    <row r="19" ht="13.5" thickBot="1"/>
    <row r="20" spans="1:6" ht="22.5" customHeight="1" thickBot="1">
      <c r="A20" s="141" t="s">
        <v>5150</v>
      </c>
      <c r="B20" s="142"/>
      <c r="C20" s="142"/>
      <c r="D20" s="142"/>
      <c r="E20" s="142"/>
      <c r="F20" s="143"/>
    </row>
    <row r="21" spans="1:6" ht="15" customHeight="1">
      <c r="A21" s="151" t="s">
        <v>1005</v>
      </c>
      <c r="B21" s="68" t="s">
        <v>603</v>
      </c>
      <c r="C21" s="69" t="s">
        <v>1860</v>
      </c>
      <c r="D21" s="147" t="s">
        <v>1859</v>
      </c>
      <c r="E21" s="149" t="s">
        <v>1861</v>
      </c>
      <c r="F21" s="70" t="s">
        <v>7616</v>
      </c>
    </row>
    <row r="22" spans="1:6" ht="15" customHeight="1" thickBot="1">
      <c r="A22" s="152"/>
      <c r="B22" s="71" t="s">
        <v>1858</v>
      </c>
      <c r="C22" s="71" t="s">
        <v>1858</v>
      </c>
      <c r="D22" s="148"/>
      <c r="E22" s="150"/>
      <c r="F22" s="72" t="s">
        <v>7615</v>
      </c>
    </row>
    <row r="23" spans="1:6" ht="15" customHeight="1" thickTop="1">
      <c r="A23" s="14" t="s">
        <v>2140</v>
      </c>
      <c r="B23" s="7" t="s">
        <v>1863</v>
      </c>
      <c r="C23" s="11">
        <v>134</v>
      </c>
      <c r="D23" s="1" t="s">
        <v>2141</v>
      </c>
      <c r="E23" s="36">
        <v>438.12</v>
      </c>
      <c r="F23" s="49">
        <v>7</v>
      </c>
    </row>
    <row r="24" spans="1:6" ht="15" customHeight="1">
      <c r="A24" s="14" t="s">
        <v>2142</v>
      </c>
      <c r="B24" s="7" t="s">
        <v>1864</v>
      </c>
      <c r="C24" s="11">
        <v>134</v>
      </c>
      <c r="D24" s="1" t="s">
        <v>2141</v>
      </c>
      <c r="E24" s="36">
        <v>346.85</v>
      </c>
      <c r="F24" s="49">
        <v>7</v>
      </c>
    </row>
    <row r="25" spans="1:6" ht="15" customHeight="1">
      <c r="A25" s="14" t="s">
        <v>2143</v>
      </c>
      <c r="B25" s="7" t="s">
        <v>1865</v>
      </c>
      <c r="C25" s="11">
        <v>177</v>
      </c>
      <c r="D25" s="1" t="s">
        <v>2144</v>
      </c>
      <c r="E25" s="36">
        <v>40.63</v>
      </c>
      <c r="F25" s="49">
        <v>0</v>
      </c>
    </row>
    <row r="26" spans="1:6" ht="15" customHeight="1">
      <c r="A26" s="14" t="s">
        <v>2145</v>
      </c>
      <c r="B26" s="7" t="s">
        <v>1866</v>
      </c>
      <c r="C26" s="11">
        <v>204</v>
      </c>
      <c r="D26" s="1" t="s">
        <v>1435</v>
      </c>
      <c r="E26" s="36">
        <v>3.68</v>
      </c>
      <c r="F26" s="49">
        <v>0</v>
      </c>
    </row>
    <row r="27" spans="1:6" ht="15" customHeight="1">
      <c r="A27" s="14" t="s">
        <v>2146</v>
      </c>
      <c r="B27" s="7" t="s">
        <v>1867</v>
      </c>
      <c r="C27" s="11">
        <v>204</v>
      </c>
      <c r="D27" s="1" t="s">
        <v>1435</v>
      </c>
      <c r="E27" s="36">
        <v>6.36</v>
      </c>
      <c r="F27" s="49">
        <v>0</v>
      </c>
    </row>
    <row r="28" spans="1:6" ht="15" customHeight="1">
      <c r="A28" s="14" t="s">
        <v>2147</v>
      </c>
      <c r="B28" s="7" t="s">
        <v>1869</v>
      </c>
      <c r="C28" s="11">
        <v>204</v>
      </c>
      <c r="D28" s="1" t="s">
        <v>642</v>
      </c>
      <c r="E28" s="36">
        <v>6.74</v>
      </c>
      <c r="F28" s="49">
        <v>5</v>
      </c>
    </row>
    <row r="29" spans="1:6" ht="15" customHeight="1">
      <c r="A29" s="14" t="s">
        <v>2148</v>
      </c>
      <c r="B29" s="7" t="s">
        <v>1870</v>
      </c>
      <c r="C29" s="11">
        <v>201</v>
      </c>
      <c r="D29" s="1" t="s">
        <v>641</v>
      </c>
      <c r="E29" s="36">
        <v>23.07</v>
      </c>
      <c r="F29" s="49">
        <v>5</v>
      </c>
    </row>
    <row r="30" spans="1:6" ht="15" customHeight="1">
      <c r="A30" s="14" t="s">
        <v>2149</v>
      </c>
      <c r="B30" s="7" t="s">
        <v>1871</v>
      </c>
      <c r="C30" s="11">
        <v>302</v>
      </c>
      <c r="D30" s="1" t="s">
        <v>3716</v>
      </c>
      <c r="E30" s="36">
        <v>12.21</v>
      </c>
      <c r="F30" s="49">
        <v>0</v>
      </c>
    </row>
    <row r="31" spans="1:6" ht="15" customHeight="1">
      <c r="A31" s="14" t="s">
        <v>2150</v>
      </c>
      <c r="B31" s="7" t="s">
        <v>1872</v>
      </c>
      <c r="C31" s="11">
        <v>203</v>
      </c>
      <c r="D31" s="1" t="s">
        <v>2151</v>
      </c>
      <c r="E31" s="36">
        <v>18.39</v>
      </c>
      <c r="F31" s="49">
        <v>0</v>
      </c>
    </row>
    <row r="32" spans="1:6" ht="15" customHeight="1">
      <c r="A32" s="14" t="s">
        <v>2152</v>
      </c>
      <c r="B32" s="7" t="s">
        <v>1873</v>
      </c>
      <c r="C32" s="11">
        <v>302</v>
      </c>
      <c r="D32" s="1" t="s">
        <v>2153</v>
      </c>
      <c r="E32" s="36">
        <v>120.23</v>
      </c>
      <c r="F32" s="49">
        <v>0</v>
      </c>
    </row>
    <row r="33" spans="1:6" ht="15" customHeight="1">
      <c r="A33" s="14" t="s">
        <v>2154</v>
      </c>
      <c r="B33" s="7" t="s">
        <v>1874</v>
      </c>
      <c r="C33" s="11">
        <v>177</v>
      </c>
      <c r="D33" s="1" t="s">
        <v>2155</v>
      </c>
      <c r="E33" s="36">
        <v>33.93</v>
      </c>
      <c r="F33" s="49">
        <v>0</v>
      </c>
    </row>
    <row r="34" spans="1:6" ht="15" customHeight="1">
      <c r="A34" s="14" t="s">
        <v>2156</v>
      </c>
      <c r="B34" s="7" t="s">
        <v>1875</v>
      </c>
      <c r="C34" s="11">
        <v>305</v>
      </c>
      <c r="D34" s="1" t="s">
        <v>2157</v>
      </c>
      <c r="E34" s="36">
        <v>77.45</v>
      </c>
      <c r="F34" s="49">
        <v>0</v>
      </c>
    </row>
    <row r="35" spans="1:6" ht="15" customHeight="1">
      <c r="A35" s="14" t="s">
        <v>2158</v>
      </c>
      <c r="B35" s="7" t="s">
        <v>1876</v>
      </c>
      <c r="C35" s="11">
        <v>171</v>
      </c>
      <c r="D35" s="1" t="s">
        <v>2159</v>
      </c>
      <c r="E35" s="36">
        <v>10.72</v>
      </c>
      <c r="F35" s="49">
        <v>0</v>
      </c>
    </row>
    <row r="36" spans="1:6" ht="15" customHeight="1">
      <c r="A36" s="14" t="s">
        <v>2160</v>
      </c>
      <c r="B36" s="7" t="s">
        <v>1877</v>
      </c>
      <c r="C36" s="11">
        <v>171</v>
      </c>
      <c r="D36" s="1" t="s">
        <v>2159</v>
      </c>
      <c r="E36" s="36">
        <v>8.78</v>
      </c>
      <c r="F36" s="49">
        <v>0</v>
      </c>
    </row>
    <row r="37" spans="1:6" ht="15" customHeight="1">
      <c r="A37" s="14" t="s">
        <v>2161</v>
      </c>
      <c r="B37" s="7" t="s">
        <v>1878</v>
      </c>
      <c r="C37" s="11">
        <v>203</v>
      </c>
      <c r="D37" s="1" t="s">
        <v>2656</v>
      </c>
      <c r="E37" s="36">
        <v>12.54</v>
      </c>
      <c r="F37" s="49">
        <v>0</v>
      </c>
    </row>
    <row r="38" spans="1:6" ht="15" customHeight="1">
      <c r="A38" s="14" t="s">
        <v>2162</v>
      </c>
      <c r="B38" s="7" t="s">
        <v>1879</v>
      </c>
      <c r="C38" s="11">
        <v>204</v>
      </c>
      <c r="D38" s="1" t="s">
        <v>642</v>
      </c>
      <c r="E38" s="36">
        <v>2.52</v>
      </c>
      <c r="F38" s="49">
        <v>0</v>
      </c>
    </row>
    <row r="39" spans="1:6" ht="15" customHeight="1">
      <c r="A39" s="14" t="s">
        <v>2163</v>
      </c>
      <c r="B39" s="7" t="s">
        <v>1880</v>
      </c>
      <c r="C39" s="11">
        <v>167</v>
      </c>
      <c r="D39" s="1" t="s">
        <v>2449</v>
      </c>
      <c r="E39" s="36">
        <v>1.67</v>
      </c>
      <c r="F39" s="49">
        <v>0</v>
      </c>
    </row>
    <row r="40" spans="1:6" ht="15" customHeight="1">
      <c r="A40" s="14" t="s">
        <v>2164</v>
      </c>
      <c r="B40" s="7" t="s">
        <v>1881</v>
      </c>
      <c r="C40" s="11">
        <v>315</v>
      </c>
      <c r="D40" s="1" t="s">
        <v>2165</v>
      </c>
      <c r="E40" s="36">
        <v>2.12</v>
      </c>
      <c r="F40" s="49">
        <v>0</v>
      </c>
    </row>
    <row r="41" spans="1:6" ht="15" customHeight="1">
      <c r="A41" s="14" t="s">
        <v>2166</v>
      </c>
      <c r="B41" s="7" t="s">
        <v>1882</v>
      </c>
      <c r="C41" s="11">
        <v>171</v>
      </c>
      <c r="D41" s="1" t="s">
        <v>2167</v>
      </c>
      <c r="E41" s="36">
        <v>3.56</v>
      </c>
      <c r="F41" s="49">
        <v>0</v>
      </c>
    </row>
    <row r="42" spans="1:6" ht="15" customHeight="1">
      <c r="A42" s="14" t="s">
        <v>2168</v>
      </c>
      <c r="B42" s="7" t="s">
        <v>1883</v>
      </c>
      <c r="C42" s="11">
        <v>203</v>
      </c>
      <c r="D42" s="1" t="s">
        <v>2656</v>
      </c>
      <c r="E42" s="36">
        <v>4.15</v>
      </c>
      <c r="F42" s="49">
        <v>0</v>
      </c>
    </row>
    <row r="43" spans="1:6" ht="15" customHeight="1">
      <c r="A43" s="14" t="s">
        <v>2169</v>
      </c>
      <c r="B43" s="7" t="s">
        <v>1884</v>
      </c>
      <c r="C43" s="11">
        <v>160</v>
      </c>
      <c r="D43" s="1" t="s">
        <v>652</v>
      </c>
      <c r="E43" s="36">
        <v>4.8</v>
      </c>
      <c r="F43" s="49">
        <v>0</v>
      </c>
    </row>
    <row r="44" spans="1:6" ht="15" customHeight="1">
      <c r="A44" s="14" t="s">
        <v>2170</v>
      </c>
      <c r="B44" s="7" t="s">
        <v>1885</v>
      </c>
      <c r="C44" s="11">
        <v>161</v>
      </c>
      <c r="D44" s="1" t="s">
        <v>4038</v>
      </c>
      <c r="E44" s="36">
        <v>2.97</v>
      </c>
      <c r="F44" s="49">
        <v>0</v>
      </c>
    </row>
    <row r="45" spans="1:6" ht="15" customHeight="1">
      <c r="A45" s="14" t="s">
        <v>2171</v>
      </c>
      <c r="B45" s="7" t="s">
        <v>1886</v>
      </c>
      <c r="C45" s="11">
        <v>161</v>
      </c>
      <c r="D45" s="1" t="s">
        <v>3998</v>
      </c>
      <c r="E45" s="36">
        <v>1.42</v>
      </c>
      <c r="F45" s="49">
        <v>0</v>
      </c>
    </row>
    <row r="46" spans="1:6" ht="15" customHeight="1">
      <c r="A46" s="14" t="s">
        <v>2172</v>
      </c>
      <c r="B46" s="7" t="s">
        <v>1887</v>
      </c>
      <c r="C46" s="11">
        <v>163</v>
      </c>
      <c r="D46" s="1" t="s">
        <v>653</v>
      </c>
      <c r="E46" s="36">
        <v>2.07</v>
      </c>
      <c r="F46" s="49">
        <v>0</v>
      </c>
    </row>
    <row r="47" spans="1:6" ht="15" customHeight="1">
      <c r="A47" s="14" t="s">
        <v>2173</v>
      </c>
      <c r="B47" s="7" t="s">
        <v>1888</v>
      </c>
      <c r="C47" s="11">
        <v>208</v>
      </c>
      <c r="D47" s="1" t="s">
        <v>2174</v>
      </c>
      <c r="E47" s="36">
        <v>19.8</v>
      </c>
      <c r="F47" s="49">
        <v>10</v>
      </c>
    </row>
    <row r="48" spans="1:6" ht="15" customHeight="1">
      <c r="A48" s="14" t="s">
        <v>7600</v>
      </c>
      <c r="B48" s="7" t="s">
        <v>2392</v>
      </c>
      <c r="C48" s="11">
        <v>177</v>
      </c>
      <c r="D48" s="1" t="s">
        <v>7599</v>
      </c>
      <c r="E48" s="36">
        <v>6.02</v>
      </c>
      <c r="F48" s="49">
        <v>0</v>
      </c>
    </row>
    <row r="49" spans="1:6" ht="15" customHeight="1">
      <c r="A49" s="14" t="s">
        <v>2175</v>
      </c>
      <c r="B49" s="7" t="s">
        <v>1889</v>
      </c>
      <c r="C49" s="11">
        <v>167</v>
      </c>
      <c r="D49" s="1" t="s">
        <v>2449</v>
      </c>
      <c r="E49" s="36">
        <v>3.32</v>
      </c>
      <c r="F49" s="49">
        <v>0</v>
      </c>
    </row>
    <row r="50" spans="1:6" ht="15" customHeight="1">
      <c r="A50" s="14" t="s">
        <v>2176</v>
      </c>
      <c r="B50" s="7" t="s">
        <v>1890</v>
      </c>
      <c r="C50" s="11">
        <v>161</v>
      </c>
      <c r="D50" s="1" t="s">
        <v>4038</v>
      </c>
      <c r="E50" s="36">
        <v>5.44</v>
      </c>
      <c r="F50" s="49">
        <v>0</v>
      </c>
    </row>
    <row r="51" spans="1:6" ht="15" customHeight="1">
      <c r="A51" s="14" t="s">
        <v>2177</v>
      </c>
      <c r="B51" s="7" t="s">
        <v>1891</v>
      </c>
      <c r="C51" s="11">
        <v>161</v>
      </c>
      <c r="D51" s="1" t="s">
        <v>2178</v>
      </c>
      <c r="E51" s="36">
        <v>1.38</v>
      </c>
      <c r="F51" s="49">
        <v>0</v>
      </c>
    </row>
    <row r="52" spans="1:6" ht="15" customHeight="1">
      <c r="A52" s="14" t="s">
        <v>2179</v>
      </c>
      <c r="B52" s="7" t="s">
        <v>1892</v>
      </c>
      <c r="C52" s="11">
        <v>163</v>
      </c>
      <c r="D52" s="1" t="s">
        <v>653</v>
      </c>
      <c r="E52" s="36">
        <v>3.33</v>
      </c>
      <c r="F52" s="49">
        <v>0</v>
      </c>
    </row>
    <row r="53" spans="1:6" ht="15" customHeight="1">
      <c r="A53" s="14" t="s">
        <v>2180</v>
      </c>
      <c r="B53" s="7" t="s">
        <v>1893</v>
      </c>
      <c r="C53" s="11">
        <v>160</v>
      </c>
      <c r="D53" s="1" t="s">
        <v>652</v>
      </c>
      <c r="E53" s="36">
        <v>12.77</v>
      </c>
      <c r="F53" s="49">
        <v>0</v>
      </c>
    </row>
    <row r="54" spans="1:6" ht="15" customHeight="1">
      <c r="A54" s="14" t="s">
        <v>2181</v>
      </c>
      <c r="B54" s="7" t="s">
        <v>1894</v>
      </c>
      <c r="C54" s="11">
        <v>160</v>
      </c>
      <c r="D54" s="1" t="s">
        <v>652</v>
      </c>
      <c r="E54" s="36">
        <v>6.49</v>
      </c>
      <c r="F54" s="49">
        <v>3</v>
      </c>
    </row>
    <row r="55" spans="1:6" ht="15" customHeight="1">
      <c r="A55" s="14" t="s">
        <v>2182</v>
      </c>
      <c r="B55" s="7" t="s">
        <v>1895</v>
      </c>
      <c r="C55" s="11">
        <v>161</v>
      </c>
      <c r="D55" s="1" t="s">
        <v>4038</v>
      </c>
      <c r="E55" s="36">
        <v>3.05</v>
      </c>
      <c r="F55" s="49">
        <v>3</v>
      </c>
    </row>
    <row r="56" spans="1:6" ht="15" customHeight="1">
      <c r="A56" s="14" t="s">
        <v>2183</v>
      </c>
      <c r="B56" s="7" t="s">
        <v>1896</v>
      </c>
      <c r="C56" s="11">
        <v>163</v>
      </c>
      <c r="D56" s="1" t="s">
        <v>653</v>
      </c>
      <c r="E56" s="36">
        <v>1.71</v>
      </c>
      <c r="F56" s="49">
        <v>3</v>
      </c>
    </row>
    <row r="57" spans="1:6" ht="15" customHeight="1">
      <c r="A57" s="14" t="s">
        <v>2184</v>
      </c>
      <c r="B57" s="7" t="s">
        <v>1897</v>
      </c>
      <c r="C57" s="11">
        <v>161</v>
      </c>
      <c r="D57" s="1" t="s">
        <v>3998</v>
      </c>
      <c r="E57" s="36">
        <v>1.31</v>
      </c>
      <c r="F57" s="49">
        <v>3</v>
      </c>
    </row>
    <row r="58" spans="1:6" ht="15" customHeight="1">
      <c r="A58" s="14" t="s">
        <v>2185</v>
      </c>
      <c r="B58" s="7" t="s">
        <v>1898</v>
      </c>
      <c r="C58" s="11">
        <v>171</v>
      </c>
      <c r="D58" s="1" t="s">
        <v>2668</v>
      </c>
      <c r="E58" s="36">
        <v>52.22</v>
      </c>
      <c r="F58" s="49">
        <v>0</v>
      </c>
    </row>
    <row r="59" spans="1:6" ht="15" customHeight="1">
      <c r="A59" s="14" t="s">
        <v>2186</v>
      </c>
      <c r="B59" s="7" t="s">
        <v>1899</v>
      </c>
      <c r="C59" s="11">
        <v>106</v>
      </c>
      <c r="D59" s="1" t="s">
        <v>2664</v>
      </c>
      <c r="E59" s="36">
        <v>25.14</v>
      </c>
      <c r="F59" s="49">
        <v>1</v>
      </c>
    </row>
    <row r="60" spans="1:6" ht="15" customHeight="1">
      <c r="A60" s="14" t="s">
        <v>796</v>
      </c>
      <c r="B60" s="7" t="s">
        <v>1900</v>
      </c>
      <c r="C60" s="11">
        <v>302</v>
      </c>
      <c r="D60" s="1" t="s">
        <v>2153</v>
      </c>
      <c r="E60" s="36">
        <v>110.48</v>
      </c>
      <c r="F60" s="49">
        <v>0</v>
      </c>
    </row>
    <row r="61" spans="1:6" ht="15" customHeight="1">
      <c r="A61" s="14" t="s">
        <v>797</v>
      </c>
      <c r="B61" s="7" t="s">
        <v>1901</v>
      </c>
      <c r="C61" s="11">
        <v>311</v>
      </c>
      <c r="D61" s="1" t="s">
        <v>3403</v>
      </c>
      <c r="E61" s="36">
        <v>55.31</v>
      </c>
      <c r="F61" s="49">
        <v>0</v>
      </c>
    </row>
    <row r="62" spans="1:6" ht="15" customHeight="1">
      <c r="A62" s="14" t="s">
        <v>3404</v>
      </c>
      <c r="B62" s="7" t="s">
        <v>1902</v>
      </c>
      <c r="C62" s="11">
        <v>160</v>
      </c>
      <c r="D62" s="1" t="s">
        <v>3405</v>
      </c>
      <c r="E62" s="36">
        <v>19.67</v>
      </c>
      <c r="F62" s="49">
        <v>0</v>
      </c>
    </row>
    <row r="63" spans="1:6" ht="15" customHeight="1">
      <c r="A63" s="14" t="s">
        <v>3406</v>
      </c>
      <c r="B63" s="7" t="s">
        <v>1903</v>
      </c>
      <c r="C63" s="11">
        <v>171</v>
      </c>
      <c r="D63" s="1" t="s">
        <v>2441</v>
      </c>
      <c r="E63" s="36">
        <v>22.61</v>
      </c>
      <c r="F63" s="49">
        <v>0</v>
      </c>
    </row>
    <row r="64" spans="1:6" ht="15" customHeight="1">
      <c r="A64" s="14" t="s">
        <v>3407</v>
      </c>
      <c r="B64" s="7" t="s">
        <v>1904</v>
      </c>
      <c r="C64" s="11">
        <v>171</v>
      </c>
      <c r="D64" s="1" t="s">
        <v>2441</v>
      </c>
      <c r="E64" s="36">
        <v>8.51</v>
      </c>
      <c r="F64" s="49">
        <v>0</v>
      </c>
    </row>
    <row r="65" spans="1:6" ht="15" customHeight="1">
      <c r="A65" s="14" t="s">
        <v>3408</v>
      </c>
      <c r="B65" s="7" t="s">
        <v>1800</v>
      </c>
      <c r="C65" s="11">
        <v>171</v>
      </c>
      <c r="D65" s="1" t="s">
        <v>2441</v>
      </c>
      <c r="E65" s="36">
        <v>14.01</v>
      </c>
      <c r="F65" s="49">
        <v>0</v>
      </c>
    </row>
    <row r="66" spans="1:6" ht="15" customHeight="1">
      <c r="A66" s="14" t="s">
        <v>3409</v>
      </c>
      <c r="B66" s="7" t="s">
        <v>1801</v>
      </c>
      <c r="C66" s="11">
        <v>307</v>
      </c>
      <c r="D66" s="1" t="s">
        <v>3410</v>
      </c>
      <c r="E66" s="36">
        <v>21.04</v>
      </c>
      <c r="F66" s="49">
        <v>0</v>
      </c>
    </row>
    <row r="67" spans="1:6" ht="15" customHeight="1">
      <c r="A67" s="14" t="s">
        <v>498</v>
      </c>
      <c r="B67" s="7" t="s">
        <v>1804</v>
      </c>
      <c r="C67" s="11">
        <v>116</v>
      </c>
      <c r="D67" s="1" t="s">
        <v>499</v>
      </c>
      <c r="E67" s="36">
        <v>9.43</v>
      </c>
      <c r="F67" s="49">
        <v>0</v>
      </c>
    </row>
    <row r="68" spans="1:6" ht="15" customHeight="1">
      <c r="A68" s="14" t="s">
        <v>500</v>
      </c>
      <c r="B68" s="7" t="s">
        <v>1805</v>
      </c>
      <c r="C68" s="11">
        <v>171</v>
      </c>
      <c r="D68" s="1" t="s">
        <v>501</v>
      </c>
      <c r="E68" s="36">
        <v>16.69</v>
      </c>
      <c r="F68" s="49">
        <v>0</v>
      </c>
    </row>
    <row r="69" spans="1:6" ht="15" customHeight="1">
      <c r="A69" s="14" t="s">
        <v>502</v>
      </c>
      <c r="B69" s="7" t="s">
        <v>1806</v>
      </c>
      <c r="C69" s="11">
        <v>171</v>
      </c>
      <c r="D69" s="1" t="s">
        <v>3785</v>
      </c>
      <c r="E69" s="36">
        <v>31.53</v>
      </c>
      <c r="F69" s="49">
        <v>0</v>
      </c>
    </row>
    <row r="70" spans="1:6" ht="15" customHeight="1">
      <c r="A70" s="14" t="s">
        <v>503</v>
      </c>
      <c r="B70" s="7" t="s">
        <v>1807</v>
      </c>
      <c r="C70" s="11">
        <v>171</v>
      </c>
      <c r="D70" s="1" t="s">
        <v>504</v>
      </c>
      <c r="E70" s="36">
        <v>14.1</v>
      </c>
      <c r="F70" s="49">
        <v>0</v>
      </c>
    </row>
    <row r="71" spans="1:6" ht="15" customHeight="1">
      <c r="A71" s="14" t="s">
        <v>3383</v>
      </c>
      <c r="B71" s="7" t="s">
        <v>1808</v>
      </c>
      <c r="C71" s="11">
        <v>171</v>
      </c>
      <c r="D71" s="1" t="s">
        <v>3384</v>
      </c>
      <c r="E71" s="36">
        <v>16.94</v>
      </c>
      <c r="F71" s="49">
        <v>0</v>
      </c>
    </row>
    <row r="72" spans="1:6" ht="15" customHeight="1">
      <c r="A72" s="14" t="s">
        <v>3385</v>
      </c>
      <c r="B72" s="7" t="s">
        <v>1809</v>
      </c>
      <c r="C72" s="11">
        <v>312</v>
      </c>
      <c r="D72" s="1" t="s">
        <v>3386</v>
      </c>
      <c r="E72" s="36">
        <v>5.68</v>
      </c>
      <c r="F72" s="49">
        <v>0</v>
      </c>
    </row>
    <row r="73" spans="1:6" ht="15" customHeight="1">
      <c r="A73" s="14" t="s">
        <v>3387</v>
      </c>
      <c r="B73" s="7" t="s">
        <v>1810</v>
      </c>
      <c r="C73" s="11">
        <v>171</v>
      </c>
      <c r="D73" s="1" t="s">
        <v>3388</v>
      </c>
      <c r="E73" s="36">
        <v>6.27</v>
      </c>
      <c r="F73" s="49">
        <v>0</v>
      </c>
    </row>
    <row r="74" spans="1:6" ht="15" customHeight="1">
      <c r="A74" s="14" t="s">
        <v>3389</v>
      </c>
      <c r="B74" s="7" t="s">
        <v>1811</v>
      </c>
      <c r="C74" s="11">
        <v>171</v>
      </c>
      <c r="D74" s="1" t="s">
        <v>2106</v>
      </c>
      <c r="E74" s="36">
        <v>18.59</v>
      </c>
      <c r="F74" s="49">
        <v>0</v>
      </c>
    </row>
    <row r="75" spans="1:6" ht="15" customHeight="1">
      <c r="A75" s="14" t="s">
        <v>3390</v>
      </c>
      <c r="B75" s="7" t="s">
        <v>1812</v>
      </c>
      <c r="C75" s="11">
        <v>116</v>
      </c>
      <c r="D75" s="1" t="s">
        <v>597</v>
      </c>
      <c r="E75" s="36">
        <v>13.75</v>
      </c>
      <c r="F75" s="49">
        <v>1</v>
      </c>
    </row>
    <row r="76" spans="1:6" ht="15" customHeight="1">
      <c r="A76" s="14" t="s">
        <v>3391</v>
      </c>
      <c r="B76" s="7" t="s">
        <v>1817</v>
      </c>
      <c r="C76" s="11">
        <v>162</v>
      </c>
      <c r="D76" s="1" t="s">
        <v>3392</v>
      </c>
      <c r="E76" s="36">
        <v>3.78</v>
      </c>
      <c r="F76" s="49">
        <v>3</v>
      </c>
    </row>
    <row r="77" spans="1:6" ht="15" customHeight="1">
      <c r="A77" s="14" t="s">
        <v>3393</v>
      </c>
      <c r="B77" s="7" t="s">
        <v>1819</v>
      </c>
      <c r="C77" s="11">
        <v>171</v>
      </c>
      <c r="D77" s="1" t="s">
        <v>2441</v>
      </c>
      <c r="E77" s="36">
        <v>18.87</v>
      </c>
      <c r="F77" s="49">
        <v>0</v>
      </c>
    </row>
    <row r="78" spans="1:6" ht="15" customHeight="1">
      <c r="A78" s="14" t="s">
        <v>3394</v>
      </c>
      <c r="B78" s="7" t="s">
        <v>1822</v>
      </c>
      <c r="C78" s="11">
        <v>171</v>
      </c>
      <c r="D78" s="1" t="s">
        <v>3395</v>
      </c>
      <c r="E78" s="36">
        <v>18.56</v>
      </c>
      <c r="F78" s="49">
        <v>0</v>
      </c>
    </row>
    <row r="79" spans="1:6" ht="15" customHeight="1">
      <c r="A79" s="14" t="s">
        <v>3396</v>
      </c>
      <c r="B79" s="7" t="s">
        <v>1823</v>
      </c>
      <c r="C79" s="11">
        <v>307</v>
      </c>
      <c r="D79" s="1" t="s">
        <v>3397</v>
      </c>
      <c r="E79" s="36">
        <v>36.02</v>
      </c>
      <c r="F79" s="49">
        <v>0</v>
      </c>
    </row>
    <row r="80" spans="1:6" ht="15" customHeight="1">
      <c r="A80" s="14" t="s">
        <v>3398</v>
      </c>
      <c r="B80" s="7" t="s">
        <v>1824</v>
      </c>
      <c r="C80" s="11">
        <v>307</v>
      </c>
      <c r="D80" s="1" t="s">
        <v>1638</v>
      </c>
      <c r="E80" s="36">
        <v>71.95</v>
      </c>
      <c r="F80" s="49">
        <v>0</v>
      </c>
    </row>
    <row r="81" spans="1:6" ht="15" customHeight="1">
      <c r="A81" s="14" t="s">
        <v>3399</v>
      </c>
      <c r="B81" s="7" t="s">
        <v>1825</v>
      </c>
      <c r="C81" s="11">
        <v>174</v>
      </c>
      <c r="D81" s="1" t="s">
        <v>3400</v>
      </c>
      <c r="E81" s="36">
        <v>10.3</v>
      </c>
      <c r="F81" s="49">
        <v>0</v>
      </c>
    </row>
    <row r="82" spans="1:6" ht="15" customHeight="1">
      <c r="A82" s="14" t="s">
        <v>3401</v>
      </c>
      <c r="B82" s="7" t="s">
        <v>1826</v>
      </c>
      <c r="C82" s="11">
        <v>311</v>
      </c>
      <c r="D82" s="1" t="s">
        <v>3402</v>
      </c>
      <c r="E82" s="36">
        <v>3.48</v>
      </c>
      <c r="F82" s="49">
        <v>0</v>
      </c>
    </row>
    <row r="83" spans="1:6" ht="15" customHeight="1">
      <c r="A83" s="14" t="s">
        <v>746</v>
      </c>
      <c r="B83" s="7" t="s">
        <v>1855</v>
      </c>
      <c r="C83" s="11">
        <v>302</v>
      </c>
      <c r="D83" s="1" t="s">
        <v>747</v>
      </c>
      <c r="E83" s="36">
        <v>30.5</v>
      </c>
      <c r="F83" s="49">
        <v>0</v>
      </c>
    </row>
    <row r="84" spans="1:6" ht="15" customHeight="1">
      <c r="A84" s="14" t="s">
        <v>748</v>
      </c>
      <c r="B84" s="7" t="s">
        <v>749</v>
      </c>
      <c r="C84" s="11">
        <v>161</v>
      </c>
      <c r="D84" s="1" t="s">
        <v>4038</v>
      </c>
      <c r="E84" s="36">
        <v>5.61</v>
      </c>
      <c r="F84" s="49">
        <v>0</v>
      </c>
    </row>
    <row r="85" spans="1:6" ht="15" customHeight="1">
      <c r="A85" s="14" t="s">
        <v>750</v>
      </c>
      <c r="B85" s="7" t="s">
        <v>751</v>
      </c>
      <c r="C85" s="11">
        <v>161</v>
      </c>
      <c r="D85" s="1" t="s">
        <v>3998</v>
      </c>
      <c r="E85" s="36">
        <v>1.13</v>
      </c>
      <c r="F85" s="49">
        <v>0</v>
      </c>
    </row>
    <row r="86" spans="1:6" ht="15" customHeight="1">
      <c r="A86" s="14" t="s">
        <v>752</v>
      </c>
      <c r="B86" s="7" t="s">
        <v>753</v>
      </c>
      <c r="C86" s="11">
        <v>161</v>
      </c>
      <c r="D86" s="1" t="s">
        <v>3998</v>
      </c>
      <c r="E86" s="36">
        <v>1.13</v>
      </c>
      <c r="F86" s="49">
        <v>0</v>
      </c>
    </row>
    <row r="87" spans="1:6" ht="15" customHeight="1">
      <c r="A87" s="14" t="s">
        <v>754</v>
      </c>
      <c r="B87" s="7" t="s">
        <v>755</v>
      </c>
      <c r="C87" s="11">
        <v>163</v>
      </c>
      <c r="D87" s="1" t="s">
        <v>653</v>
      </c>
      <c r="E87" s="36">
        <v>1.71</v>
      </c>
      <c r="F87" s="49">
        <v>0</v>
      </c>
    </row>
    <row r="88" spans="1:6" ht="15" customHeight="1">
      <c r="A88" s="14" t="s">
        <v>756</v>
      </c>
      <c r="B88" s="7" t="s">
        <v>757</v>
      </c>
      <c r="C88" s="11">
        <v>160</v>
      </c>
      <c r="D88" s="1" t="s">
        <v>758</v>
      </c>
      <c r="E88" s="36">
        <v>8.05</v>
      </c>
      <c r="F88" s="49">
        <v>0</v>
      </c>
    </row>
    <row r="89" spans="1:6" ht="15" customHeight="1">
      <c r="A89" s="14" t="s">
        <v>759</v>
      </c>
      <c r="B89" s="7" t="s">
        <v>760</v>
      </c>
      <c r="C89" s="11">
        <v>161</v>
      </c>
      <c r="D89" s="1" t="s">
        <v>761</v>
      </c>
      <c r="E89" s="36">
        <v>2.41</v>
      </c>
      <c r="F89" s="49">
        <v>0</v>
      </c>
    </row>
    <row r="90" spans="1:6" ht="15" customHeight="1">
      <c r="A90" s="14" t="s">
        <v>762</v>
      </c>
      <c r="B90" s="7" t="s">
        <v>763</v>
      </c>
      <c r="C90" s="11">
        <v>161</v>
      </c>
      <c r="D90" s="1" t="s">
        <v>3998</v>
      </c>
      <c r="E90" s="36">
        <v>1.78</v>
      </c>
      <c r="F90" s="49">
        <v>0</v>
      </c>
    </row>
    <row r="91" spans="1:6" ht="15" customHeight="1">
      <c r="A91" s="14" t="s">
        <v>764</v>
      </c>
      <c r="B91" s="7" t="s">
        <v>765</v>
      </c>
      <c r="C91" s="11">
        <v>161</v>
      </c>
      <c r="D91" s="1" t="s">
        <v>3998</v>
      </c>
      <c r="E91" s="36">
        <v>1.38</v>
      </c>
      <c r="F91" s="49">
        <v>0</v>
      </c>
    </row>
    <row r="92" spans="1:6" ht="15" customHeight="1">
      <c r="A92" s="14" t="s">
        <v>766</v>
      </c>
      <c r="B92" s="7" t="s">
        <v>767</v>
      </c>
      <c r="C92" s="11">
        <v>161</v>
      </c>
      <c r="D92" s="1" t="s">
        <v>3733</v>
      </c>
      <c r="E92" s="36">
        <v>3.15</v>
      </c>
      <c r="F92" s="49">
        <v>0</v>
      </c>
    </row>
    <row r="93" spans="1:6" ht="15" customHeight="1">
      <c r="A93" s="14" t="s">
        <v>768</v>
      </c>
      <c r="B93" s="7" t="s">
        <v>769</v>
      </c>
      <c r="C93" s="11">
        <v>317</v>
      </c>
      <c r="D93" s="1" t="s">
        <v>2298</v>
      </c>
      <c r="E93" s="36">
        <v>8.24</v>
      </c>
      <c r="F93" s="49">
        <v>0</v>
      </c>
    </row>
    <row r="94" spans="1:6" ht="15" customHeight="1">
      <c r="A94" s="14" t="s">
        <v>770</v>
      </c>
      <c r="B94" s="7" t="s">
        <v>771</v>
      </c>
      <c r="C94" s="11">
        <v>317</v>
      </c>
      <c r="D94" s="1" t="s">
        <v>2298</v>
      </c>
      <c r="E94" s="36">
        <v>6.13</v>
      </c>
      <c r="F94" s="49">
        <v>0</v>
      </c>
    </row>
    <row r="95" spans="1:6" ht="15" customHeight="1">
      <c r="A95" s="14" t="s">
        <v>772</v>
      </c>
      <c r="B95" s="7" t="s">
        <v>773</v>
      </c>
      <c r="C95" s="11">
        <v>317</v>
      </c>
      <c r="D95" s="1" t="s">
        <v>2298</v>
      </c>
      <c r="E95" s="36">
        <v>6.13</v>
      </c>
      <c r="F95" s="49">
        <v>0</v>
      </c>
    </row>
    <row r="96" spans="1:6" ht="15" customHeight="1">
      <c r="A96" s="14" t="s">
        <v>774</v>
      </c>
      <c r="B96" s="7" t="s">
        <v>775</v>
      </c>
      <c r="C96" s="11">
        <v>317</v>
      </c>
      <c r="D96" s="1" t="s">
        <v>776</v>
      </c>
      <c r="E96" s="36">
        <v>4.38</v>
      </c>
      <c r="F96" s="49">
        <v>0</v>
      </c>
    </row>
    <row r="97" spans="1:6" ht="15" customHeight="1">
      <c r="A97" s="14" t="s">
        <v>777</v>
      </c>
      <c r="B97" s="7" t="s">
        <v>778</v>
      </c>
      <c r="C97" s="11">
        <v>317</v>
      </c>
      <c r="D97" s="1" t="s">
        <v>776</v>
      </c>
      <c r="E97" s="36">
        <v>4.48</v>
      </c>
      <c r="F97" s="49">
        <v>0</v>
      </c>
    </row>
    <row r="98" spans="1:6" ht="15" customHeight="1">
      <c r="A98" s="14" t="s">
        <v>779</v>
      </c>
      <c r="B98" s="7" t="s">
        <v>780</v>
      </c>
      <c r="C98" s="11">
        <v>317</v>
      </c>
      <c r="D98" s="1" t="s">
        <v>2298</v>
      </c>
      <c r="E98" s="36">
        <v>5.84</v>
      </c>
      <c r="F98" s="49">
        <v>0</v>
      </c>
    </row>
    <row r="99" spans="1:6" ht="15" customHeight="1">
      <c r="A99" s="14" t="s">
        <v>781</v>
      </c>
      <c r="B99" s="7" t="s">
        <v>782</v>
      </c>
      <c r="C99" s="11">
        <v>307</v>
      </c>
      <c r="D99" s="1" t="s">
        <v>783</v>
      </c>
      <c r="E99" s="36">
        <v>10.46</v>
      </c>
      <c r="F99" s="49">
        <v>0</v>
      </c>
    </row>
    <row r="100" spans="1:6" ht="15" customHeight="1">
      <c r="A100" s="14" t="s">
        <v>5051</v>
      </c>
      <c r="B100" s="7" t="s">
        <v>5052</v>
      </c>
      <c r="C100" s="11"/>
      <c r="D100" s="1" t="s">
        <v>5053</v>
      </c>
      <c r="E100" s="36">
        <v>42.8</v>
      </c>
      <c r="F100" s="49">
        <v>0</v>
      </c>
    </row>
    <row r="101" spans="1:6" ht="15" customHeight="1">
      <c r="A101" s="14" t="s">
        <v>5054</v>
      </c>
      <c r="B101" s="7" t="s">
        <v>5055</v>
      </c>
      <c r="C101" s="11"/>
      <c r="D101" s="1" t="s">
        <v>1638</v>
      </c>
      <c r="E101" s="36">
        <v>75.94</v>
      </c>
      <c r="F101" s="49">
        <v>0</v>
      </c>
    </row>
    <row r="102" spans="1:6" ht="15" customHeight="1" thickBot="1">
      <c r="A102" s="14" t="s">
        <v>5056</v>
      </c>
      <c r="B102" s="7" t="s">
        <v>5057</v>
      </c>
      <c r="C102" s="11"/>
      <c r="D102" s="1" t="s">
        <v>641</v>
      </c>
      <c r="E102" s="36">
        <v>4.96</v>
      </c>
      <c r="F102" s="49">
        <v>0</v>
      </c>
    </row>
    <row r="103" spans="1:6" ht="15" customHeight="1" thickBot="1" thickTop="1">
      <c r="A103" s="144" t="s">
        <v>7686</v>
      </c>
      <c r="B103" s="145"/>
      <c r="C103" s="145"/>
      <c r="D103" s="146"/>
      <c r="E103" s="37">
        <f>SUM(E23:E102)</f>
        <v>2100.7400000000002</v>
      </c>
      <c r="F103" s="63">
        <f>SUMIF(F23:F102,"&gt;0",E23:E102)</f>
        <v>889.81</v>
      </c>
    </row>
    <row r="104" ht="15" customHeight="1"/>
    <row r="105" ht="15" customHeight="1"/>
    <row r="106" spans="1:6" ht="15" customHeight="1">
      <c r="A106" s="2"/>
      <c r="B106" s="2"/>
      <c r="C106" s="2"/>
      <c r="D106" s="2"/>
      <c r="E106" s="38"/>
      <c r="F106" s="47"/>
    </row>
    <row r="107" ht="15" customHeight="1"/>
    <row r="108" ht="15" customHeight="1"/>
    <row r="109" ht="19.5" customHeight="1" thickBot="1"/>
    <row r="110" spans="1:6" ht="22.5" customHeight="1" thickBot="1">
      <c r="A110" s="141" t="s">
        <v>5151</v>
      </c>
      <c r="B110" s="142"/>
      <c r="C110" s="142"/>
      <c r="D110" s="142"/>
      <c r="E110" s="142"/>
      <c r="F110" s="143"/>
    </row>
    <row r="111" spans="1:6" ht="15" customHeight="1">
      <c r="A111" s="151" t="s">
        <v>1005</v>
      </c>
      <c r="B111" s="68" t="s">
        <v>603</v>
      </c>
      <c r="C111" s="69" t="s">
        <v>1860</v>
      </c>
      <c r="D111" s="147" t="s">
        <v>1859</v>
      </c>
      <c r="E111" s="149" t="s">
        <v>1861</v>
      </c>
      <c r="F111" s="70" t="s">
        <v>7616</v>
      </c>
    </row>
    <row r="112" spans="1:6" ht="15" customHeight="1" thickBot="1">
      <c r="A112" s="152"/>
      <c r="B112" s="71" t="s">
        <v>1858</v>
      </c>
      <c r="C112" s="71" t="s">
        <v>1858</v>
      </c>
      <c r="D112" s="148"/>
      <c r="E112" s="150"/>
      <c r="F112" s="72" t="s">
        <v>7615</v>
      </c>
    </row>
    <row r="113" spans="1:6" ht="15" customHeight="1" thickTop="1">
      <c r="A113" s="14" t="s">
        <v>784</v>
      </c>
      <c r="B113" s="7">
        <v>101</v>
      </c>
      <c r="C113" s="11">
        <v>207</v>
      </c>
      <c r="D113" s="1" t="s">
        <v>785</v>
      </c>
      <c r="E113" s="36">
        <v>38.81</v>
      </c>
      <c r="F113" s="49">
        <v>11</v>
      </c>
    </row>
    <row r="114" spans="1:6" ht="15" customHeight="1">
      <c r="A114" s="14" t="s">
        <v>5058</v>
      </c>
      <c r="B114" s="7" t="s">
        <v>5059</v>
      </c>
      <c r="C114" s="11"/>
      <c r="D114" s="1" t="s">
        <v>5025</v>
      </c>
      <c r="E114" s="36">
        <v>58.26</v>
      </c>
      <c r="F114" s="49">
        <v>0</v>
      </c>
    </row>
    <row r="115" spans="1:6" ht="15" customHeight="1">
      <c r="A115" s="14" t="s">
        <v>5060</v>
      </c>
      <c r="B115" s="7" t="s">
        <v>5061</v>
      </c>
      <c r="C115" s="11"/>
      <c r="D115" s="1" t="s">
        <v>5025</v>
      </c>
      <c r="E115" s="36">
        <v>58.24</v>
      </c>
      <c r="F115" s="49">
        <v>0</v>
      </c>
    </row>
    <row r="116" spans="1:6" ht="15" customHeight="1">
      <c r="A116" s="14" t="s">
        <v>3431</v>
      </c>
      <c r="B116" s="7">
        <v>104</v>
      </c>
      <c r="C116" s="11">
        <v>204</v>
      </c>
      <c r="D116" s="1" t="s">
        <v>642</v>
      </c>
      <c r="E116" s="36">
        <v>3.67</v>
      </c>
      <c r="F116" s="49">
        <v>5</v>
      </c>
    </row>
    <row r="117" spans="1:6" ht="15" customHeight="1">
      <c r="A117" s="14" t="s">
        <v>3432</v>
      </c>
      <c r="B117" s="7">
        <v>105</v>
      </c>
      <c r="C117" s="11">
        <v>204</v>
      </c>
      <c r="D117" s="1" t="s">
        <v>642</v>
      </c>
      <c r="E117" s="36">
        <v>6.49</v>
      </c>
      <c r="F117" s="49">
        <v>5</v>
      </c>
    </row>
    <row r="118" spans="1:6" ht="15" customHeight="1">
      <c r="A118" s="14" t="s">
        <v>3433</v>
      </c>
      <c r="B118" s="7">
        <v>106</v>
      </c>
      <c r="C118" s="11">
        <v>201</v>
      </c>
      <c r="D118" s="1" t="s">
        <v>641</v>
      </c>
      <c r="E118" s="36">
        <v>16.35</v>
      </c>
      <c r="F118" s="49">
        <v>5</v>
      </c>
    </row>
    <row r="119" spans="1:6" ht="15" customHeight="1">
      <c r="A119" s="14" t="s">
        <v>3434</v>
      </c>
      <c r="B119" s="7">
        <v>107</v>
      </c>
      <c r="C119" s="11">
        <v>204</v>
      </c>
      <c r="D119" s="1" t="s">
        <v>642</v>
      </c>
      <c r="E119" s="36">
        <v>6.49</v>
      </c>
      <c r="F119" s="49">
        <v>0</v>
      </c>
    </row>
    <row r="120" spans="1:6" ht="15" customHeight="1">
      <c r="A120" s="14" t="s">
        <v>3435</v>
      </c>
      <c r="B120" s="7">
        <v>108</v>
      </c>
      <c r="C120" s="11">
        <v>201</v>
      </c>
      <c r="D120" s="1" t="s">
        <v>641</v>
      </c>
      <c r="E120" s="36">
        <v>17.46</v>
      </c>
      <c r="F120" s="49">
        <v>5</v>
      </c>
    </row>
    <row r="121" spans="1:6" ht="15" customHeight="1">
      <c r="A121" s="14" t="s">
        <v>3436</v>
      </c>
      <c r="B121" s="7">
        <v>109</v>
      </c>
      <c r="C121" s="11">
        <v>135</v>
      </c>
      <c r="D121" s="1" t="s">
        <v>3437</v>
      </c>
      <c r="E121" s="36">
        <v>26.24</v>
      </c>
      <c r="F121" s="49">
        <v>6</v>
      </c>
    </row>
    <row r="122" spans="1:6" ht="15" customHeight="1">
      <c r="A122" s="14" t="s">
        <v>3438</v>
      </c>
      <c r="B122" s="7">
        <v>110</v>
      </c>
      <c r="C122" s="11">
        <v>207</v>
      </c>
      <c r="D122" s="1" t="s">
        <v>785</v>
      </c>
      <c r="E122" s="36">
        <v>598.44</v>
      </c>
      <c r="F122" s="49">
        <v>6</v>
      </c>
    </row>
    <row r="123" spans="1:6" ht="15" customHeight="1">
      <c r="A123" s="14" t="s">
        <v>3439</v>
      </c>
      <c r="B123" s="7">
        <v>111</v>
      </c>
      <c r="C123" s="11">
        <v>134</v>
      </c>
      <c r="D123" s="1" t="s">
        <v>3440</v>
      </c>
      <c r="E123" s="36">
        <v>1257.13</v>
      </c>
      <c r="F123" s="49">
        <v>6</v>
      </c>
    </row>
    <row r="124" spans="1:6" ht="15" customHeight="1">
      <c r="A124" s="14" t="s">
        <v>3441</v>
      </c>
      <c r="B124" s="7">
        <v>112</v>
      </c>
      <c r="C124" s="11">
        <v>166</v>
      </c>
      <c r="D124" s="1" t="s">
        <v>2344</v>
      </c>
      <c r="E124" s="36">
        <v>19.31</v>
      </c>
      <c r="F124" s="49">
        <v>6</v>
      </c>
    </row>
    <row r="125" spans="1:6" ht="15" customHeight="1">
      <c r="A125" s="14" t="s">
        <v>3442</v>
      </c>
      <c r="B125" s="7">
        <v>113</v>
      </c>
      <c r="C125" s="11">
        <v>110</v>
      </c>
      <c r="D125" s="1" t="s">
        <v>2664</v>
      </c>
      <c r="E125" s="36">
        <v>20.24</v>
      </c>
      <c r="F125" s="49">
        <v>1</v>
      </c>
    </row>
    <row r="126" spans="1:6" ht="15" customHeight="1">
      <c r="A126" s="14" t="s">
        <v>3443</v>
      </c>
      <c r="B126" s="7">
        <v>114</v>
      </c>
      <c r="C126" s="11">
        <v>133</v>
      </c>
      <c r="D126" s="1" t="s">
        <v>3444</v>
      </c>
      <c r="E126" s="36">
        <v>51.41</v>
      </c>
      <c r="F126" s="49">
        <v>6</v>
      </c>
    </row>
    <row r="127" spans="1:6" ht="15" customHeight="1">
      <c r="A127" s="14" t="s">
        <v>3445</v>
      </c>
      <c r="B127" s="7">
        <v>115</v>
      </c>
      <c r="C127" s="11">
        <v>133</v>
      </c>
      <c r="D127" s="1" t="s">
        <v>3446</v>
      </c>
      <c r="E127" s="36">
        <v>25.69</v>
      </c>
      <c r="F127" s="49">
        <v>6</v>
      </c>
    </row>
    <row r="128" spans="1:6" ht="15" customHeight="1">
      <c r="A128" s="14" t="s">
        <v>3447</v>
      </c>
      <c r="B128" s="7">
        <v>116</v>
      </c>
      <c r="C128" s="11">
        <v>133</v>
      </c>
      <c r="D128" s="1" t="s">
        <v>3448</v>
      </c>
      <c r="E128" s="36">
        <v>12.03</v>
      </c>
      <c r="F128" s="49">
        <v>6</v>
      </c>
    </row>
    <row r="129" spans="1:6" ht="15" customHeight="1">
      <c r="A129" s="14" t="s">
        <v>3449</v>
      </c>
      <c r="B129" s="7">
        <v>117</v>
      </c>
      <c r="C129" s="11">
        <v>133</v>
      </c>
      <c r="D129" s="1" t="s">
        <v>3446</v>
      </c>
      <c r="E129" s="36">
        <v>25.69</v>
      </c>
      <c r="F129" s="49">
        <v>6</v>
      </c>
    </row>
    <row r="130" spans="1:6" ht="15" customHeight="1">
      <c r="A130" s="14" t="s">
        <v>3450</v>
      </c>
      <c r="B130" s="7">
        <v>118</v>
      </c>
      <c r="C130" s="11">
        <v>133</v>
      </c>
      <c r="D130" s="1" t="s">
        <v>3444</v>
      </c>
      <c r="E130" s="36">
        <v>51.42</v>
      </c>
      <c r="F130" s="49">
        <v>6</v>
      </c>
    </row>
    <row r="131" spans="1:6" ht="15" customHeight="1">
      <c r="A131" s="14" t="s">
        <v>3451</v>
      </c>
      <c r="B131" s="7">
        <v>119</v>
      </c>
      <c r="C131" s="11">
        <v>133</v>
      </c>
      <c r="D131" s="1" t="s">
        <v>3444</v>
      </c>
      <c r="E131" s="36">
        <v>40.24</v>
      </c>
      <c r="F131" s="49">
        <v>6</v>
      </c>
    </row>
    <row r="132" spans="1:6" ht="15" customHeight="1">
      <c r="A132" s="14" t="s">
        <v>3452</v>
      </c>
      <c r="B132" s="7">
        <v>120</v>
      </c>
      <c r="C132" s="11">
        <v>134</v>
      </c>
      <c r="D132" s="1" t="s">
        <v>3453</v>
      </c>
      <c r="E132" s="36">
        <v>1263.94</v>
      </c>
      <c r="F132" s="49">
        <v>6</v>
      </c>
    </row>
    <row r="133" spans="1:6" ht="15" customHeight="1">
      <c r="A133" s="14" t="s">
        <v>3454</v>
      </c>
      <c r="B133" s="7">
        <v>121</v>
      </c>
      <c r="C133" s="11">
        <v>133</v>
      </c>
      <c r="D133" s="1" t="s">
        <v>3444</v>
      </c>
      <c r="E133" s="36">
        <v>40.24</v>
      </c>
      <c r="F133" s="49">
        <v>6</v>
      </c>
    </row>
    <row r="134" spans="1:6" ht="15" customHeight="1">
      <c r="A134" s="14" t="s">
        <v>3455</v>
      </c>
      <c r="B134" s="7">
        <v>122</v>
      </c>
      <c r="C134" s="11">
        <v>133</v>
      </c>
      <c r="D134" s="1" t="s">
        <v>3444</v>
      </c>
      <c r="E134" s="36">
        <v>51.42</v>
      </c>
      <c r="F134" s="49">
        <v>6</v>
      </c>
    </row>
    <row r="135" spans="1:6" ht="15" customHeight="1">
      <c r="A135" s="14" t="s">
        <v>3456</v>
      </c>
      <c r="B135" s="7">
        <v>123</v>
      </c>
      <c r="C135" s="11">
        <v>133</v>
      </c>
      <c r="D135" s="1" t="s">
        <v>3446</v>
      </c>
      <c r="E135" s="36">
        <v>25.69</v>
      </c>
      <c r="F135" s="49">
        <v>6</v>
      </c>
    </row>
    <row r="136" spans="1:6" ht="15" customHeight="1">
      <c r="A136" s="14" t="s">
        <v>2605</v>
      </c>
      <c r="B136" s="7">
        <v>124</v>
      </c>
      <c r="C136" s="11">
        <v>133</v>
      </c>
      <c r="D136" s="1" t="s">
        <v>3448</v>
      </c>
      <c r="E136" s="36">
        <v>12.03</v>
      </c>
      <c r="F136" s="49">
        <v>6</v>
      </c>
    </row>
    <row r="137" spans="1:6" ht="15" customHeight="1">
      <c r="A137" s="14" t="s">
        <v>2606</v>
      </c>
      <c r="B137" s="7">
        <v>125</v>
      </c>
      <c r="C137" s="11">
        <v>133</v>
      </c>
      <c r="D137" s="1" t="s">
        <v>3446</v>
      </c>
      <c r="E137" s="36">
        <v>25.69</v>
      </c>
      <c r="F137" s="49">
        <v>6</v>
      </c>
    </row>
    <row r="138" spans="1:6" ht="15" customHeight="1">
      <c r="A138" s="14" t="s">
        <v>2607</v>
      </c>
      <c r="B138" s="7">
        <v>126</v>
      </c>
      <c r="C138" s="11">
        <v>133</v>
      </c>
      <c r="D138" s="1" t="s">
        <v>3444</v>
      </c>
      <c r="E138" s="36">
        <v>51.41</v>
      </c>
      <c r="F138" s="49">
        <v>6</v>
      </c>
    </row>
    <row r="139" spans="1:6" ht="15" customHeight="1">
      <c r="A139" s="14" t="s">
        <v>2608</v>
      </c>
      <c r="B139" s="7">
        <v>127</v>
      </c>
      <c r="C139" s="11">
        <v>176</v>
      </c>
      <c r="D139" s="1" t="s">
        <v>571</v>
      </c>
      <c r="E139" s="36">
        <v>40.91</v>
      </c>
      <c r="F139" s="49">
        <v>6</v>
      </c>
    </row>
    <row r="140" spans="1:6" ht="15" customHeight="1">
      <c r="A140" s="14" t="s">
        <v>572</v>
      </c>
      <c r="B140" s="7">
        <v>128</v>
      </c>
      <c r="C140" s="11">
        <v>204</v>
      </c>
      <c r="D140" s="1" t="s">
        <v>642</v>
      </c>
      <c r="E140" s="36">
        <v>2.4</v>
      </c>
      <c r="F140" s="49">
        <v>0</v>
      </c>
    </row>
    <row r="141" spans="1:6" ht="15" customHeight="1">
      <c r="A141" s="14" t="s">
        <v>573</v>
      </c>
      <c r="B141" s="7">
        <v>129</v>
      </c>
      <c r="C141" s="11">
        <v>161</v>
      </c>
      <c r="D141" s="1" t="s">
        <v>1670</v>
      </c>
      <c r="E141" s="36">
        <v>5.22</v>
      </c>
      <c r="F141" s="49">
        <v>3</v>
      </c>
    </row>
    <row r="142" spans="1:6" ht="15" customHeight="1">
      <c r="A142" s="14" t="s">
        <v>574</v>
      </c>
      <c r="B142" s="7">
        <v>130</v>
      </c>
      <c r="C142" s="11">
        <v>161</v>
      </c>
      <c r="D142" s="1" t="s">
        <v>2676</v>
      </c>
      <c r="E142" s="36">
        <v>11.15</v>
      </c>
      <c r="F142" s="49">
        <v>3</v>
      </c>
    </row>
    <row r="143" spans="1:6" ht="15" customHeight="1">
      <c r="A143" s="14" t="s">
        <v>4133</v>
      </c>
      <c r="B143" s="7">
        <v>131</v>
      </c>
      <c r="C143" s="11">
        <v>167</v>
      </c>
      <c r="D143" s="1" t="s">
        <v>2449</v>
      </c>
      <c r="E143" s="36">
        <v>6.3</v>
      </c>
      <c r="F143" s="86">
        <v>0</v>
      </c>
    </row>
    <row r="144" spans="1:6" ht="15" customHeight="1">
      <c r="A144" s="14" t="s">
        <v>4134</v>
      </c>
      <c r="B144" s="7">
        <v>132</v>
      </c>
      <c r="C144" s="11">
        <v>161</v>
      </c>
      <c r="D144" s="1" t="s">
        <v>4135</v>
      </c>
      <c r="E144" s="36">
        <v>1.53</v>
      </c>
      <c r="F144" s="49">
        <v>3</v>
      </c>
    </row>
    <row r="145" spans="1:6" ht="15" customHeight="1">
      <c r="A145" s="14" t="s">
        <v>4136</v>
      </c>
      <c r="B145" s="7">
        <v>133</v>
      </c>
      <c r="C145" s="11">
        <v>161</v>
      </c>
      <c r="D145" s="1" t="s">
        <v>4137</v>
      </c>
      <c r="E145" s="36">
        <v>4.92</v>
      </c>
      <c r="F145" s="49">
        <v>3</v>
      </c>
    </row>
    <row r="146" spans="1:6" ht="15" customHeight="1">
      <c r="A146" s="14" t="s">
        <v>4138</v>
      </c>
      <c r="B146" s="7">
        <v>134</v>
      </c>
      <c r="C146" s="11">
        <v>161</v>
      </c>
      <c r="D146" s="1" t="s">
        <v>2710</v>
      </c>
      <c r="E146" s="36">
        <v>4.32</v>
      </c>
      <c r="F146" s="49">
        <v>3</v>
      </c>
    </row>
    <row r="147" spans="1:6" ht="15" customHeight="1">
      <c r="A147" s="14" t="s">
        <v>4139</v>
      </c>
      <c r="B147" s="7">
        <v>135</v>
      </c>
      <c r="C147" s="11">
        <v>161</v>
      </c>
      <c r="D147" s="1" t="s">
        <v>2777</v>
      </c>
      <c r="E147" s="36">
        <v>9.52</v>
      </c>
      <c r="F147" s="49">
        <v>3</v>
      </c>
    </row>
    <row r="148" spans="1:6" ht="15" customHeight="1">
      <c r="A148" s="14" t="s">
        <v>2778</v>
      </c>
      <c r="B148" s="7">
        <v>136</v>
      </c>
      <c r="C148" s="11">
        <v>161</v>
      </c>
      <c r="D148" s="1" t="s">
        <v>2672</v>
      </c>
      <c r="E148" s="36">
        <v>15.63</v>
      </c>
      <c r="F148" s="49">
        <v>3</v>
      </c>
    </row>
    <row r="149" spans="1:6" ht="15" customHeight="1">
      <c r="A149" s="14" t="s">
        <v>2779</v>
      </c>
      <c r="B149" s="7">
        <v>137</v>
      </c>
      <c r="C149" s="11">
        <v>161</v>
      </c>
      <c r="D149" s="1" t="s">
        <v>1670</v>
      </c>
      <c r="E149" s="36">
        <v>5.3</v>
      </c>
      <c r="F149" s="49">
        <v>3</v>
      </c>
    </row>
    <row r="150" spans="1:6" ht="15" customHeight="1">
      <c r="A150" s="14" t="s">
        <v>2611</v>
      </c>
      <c r="B150" s="7">
        <v>138</v>
      </c>
      <c r="C150" s="11">
        <v>161</v>
      </c>
      <c r="D150" s="1" t="s">
        <v>2676</v>
      </c>
      <c r="E150" s="36">
        <v>11.17</v>
      </c>
      <c r="F150" s="49">
        <v>3</v>
      </c>
    </row>
    <row r="151" spans="1:6" ht="15" customHeight="1">
      <c r="A151" s="14" t="s">
        <v>2612</v>
      </c>
      <c r="B151" s="7">
        <v>139</v>
      </c>
      <c r="C151" s="11">
        <v>167</v>
      </c>
      <c r="D151" s="1" t="s">
        <v>1768</v>
      </c>
      <c r="E151" s="36">
        <v>6.16</v>
      </c>
      <c r="F151" s="49">
        <v>0</v>
      </c>
    </row>
    <row r="152" spans="1:6" ht="15" customHeight="1">
      <c r="A152" s="14" t="s">
        <v>2613</v>
      </c>
      <c r="B152" s="7">
        <v>140</v>
      </c>
      <c r="C152" s="11">
        <v>161</v>
      </c>
      <c r="D152" s="1" t="s">
        <v>4135</v>
      </c>
      <c r="E152" s="36">
        <v>1.53</v>
      </c>
      <c r="F152" s="49">
        <v>3</v>
      </c>
    </row>
    <row r="153" spans="1:6" ht="15" customHeight="1">
      <c r="A153" s="14" t="s">
        <v>2614</v>
      </c>
      <c r="B153" s="7">
        <v>141</v>
      </c>
      <c r="C153" s="11">
        <v>161</v>
      </c>
      <c r="D153" s="1" t="s">
        <v>4137</v>
      </c>
      <c r="E153" s="36">
        <v>5.04</v>
      </c>
      <c r="F153" s="49">
        <v>3</v>
      </c>
    </row>
    <row r="154" spans="1:6" ht="15" customHeight="1">
      <c r="A154" s="14" t="s">
        <v>2615</v>
      </c>
      <c r="B154" s="7">
        <v>142</v>
      </c>
      <c r="C154" s="11">
        <v>161</v>
      </c>
      <c r="D154" s="1" t="s">
        <v>2710</v>
      </c>
      <c r="E154" s="36">
        <v>4.32</v>
      </c>
      <c r="F154" s="49">
        <v>3</v>
      </c>
    </row>
    <row r="155" spans="1:6" ht="15" customHeight="1">
      <c r="A155" s="14" t="s">
        <v>2616</v>
      </c>
      <c r="B155" s="7">
        <v>143</v>
      </c>
      <c r="C155" s="11">
        <v>161</v>
      </c>
      <c r="D155" s="1" t="s">
        <v>2777</v>
      </c>
      <c r="E155" s="36">
        <v>9.56</v>
      </c>
      <c r="F155" s="49">
        <v>3</v>
      </c>
    </row>
    <row r="156" spans="1:6" ht="15" customHeight="1">
      <c r="A156" s="14" t="s">
        <v>2617</v>
      </c>
      <c r="B156" s="7">
        <v>144</v>
      </c>
      <c r="C156" s="11">
        <v>161</v>
      </c>
      <c r="D156" s="1" t="s">
        <v>2672</v>
      </c>
      <c r="E156" s="36">
        <v>15.67</v>
      </c>
      <c r="F156" s="49">
        <v>3</v>
      </c>
    </row>
    <row r="157" spans="1:6" ht="15" customHeight="1">
      <c r="A157" s="14" t="s">
        <v>2618</v>
      </c>
      <c r="B157" s="7">
        <v>145</v>
      </c>
      <c r="C157" s="11">
        <v>317</v>
      </c>
      <c r="D157" s="1" t="s">
        <v>2298</v>
      </c>
      <c r="E157" s="36">
        <v>8.34</v>
      </c>
      <c r="F157" s="49">
        <v>0</v>
      </c>
    </row>
    <row r="158" spans="1:6" ht="15" customHeight="1">
      <c r="A158" s="14" t="s">
        <v>2619</v>
      </c>
      <c r="B158" s="7">
        <v>146</v>
      </c>
      <c r="C158" s="11">
        <v>317</v>
      </c>
      <c r="D158" s="1" t="s">
        <v>2298</v>
      </c>
      <c r="E158" s="36">
        <v>8.32</v>
      </c>
      <c r="F158" s="49">
        <v>0</v>
      </c>
    </row>
    <row r="159" spans="1:6" ht="15" customHeight="1">
      <c r="A159" s="14" t="s">
        <v>2620</v>
      </c>
      <c r="B159" s="7">
        <v>147</v>
      </c>
      <c r="C159" s="11">
        <v>317</v>
      </c>
      <c r="D159" s="1" t="s">
        <v>2298</v>
      </c>
      <c r="E159" s="36">
        <v>8.8</v>
      </c>
      <c r="F159" s="49">
        <v>0</v>
      </c>
    </row>
    <row r="160" spans="1:6" ht="15" customHeight="1">
      <c r="A160" s="15" t="s">
        <v>2621</v>
      </c>
      <c r="B160" s="7">
        <v>148</v>
      </c>
      <c r="C160" s="12">
        <v>317</v>
      </c>
      <c r="D160" s="10" t="s">
        <v>2298</v>
      </c>
      <c r="E160" s="43">
        <v>5.17</v>
      </c>
      <c r="F160" s="58">
        <v>0</v>
      </c>
    </row>
    <row r="161" spans="1:6" ht="15" customHeight="1">
      <c r="A161" s="15" t="s">
        <v>5062</v>
      </c>
      <c r="B161" s="7">
        <v>149</v>
      </c>
      <c r="C161" s="12">
        <v>201</v>
      </c>
      <c r="D161" s="10" t="s">
        <v>641</v>
      </c>
      <c r="E161" s="43">
        <v>18.1</v>
      </c>
      <c r="F161" s="58">
        <v>5</v>
      </c>
    </row>
    <row r="162" spans="1:6" ht="15" customHeight="1" thickBot="1">
      <c r="A162" s="15" t="s">
        <v>5063</v>
      </c>
      <c r="B162" s="7">
        <v>150</v>
      </c>
      <c r="C162" s="12">
        <v>201</v>
      </c>
      <c r="D162" s="10" t="s">
        <v>641</v>
      </c>
      <c r="E162" s="43">
        <v>18.1</v>
      </c>
      <c r="F162" s="58">
        <v>5</v>
      </c>
    </row>
    <row r="163" spans="1:6" ht="15" customHeight="1" thickBot="1" thickTop="1">
      <c r="A163" s="144" t="s">
        <v>7686</v>
      </c>
      <c r="B163" s="145"/>
      <c r="C163" s="145"/>
      <c r="D163" s="146"/>
      <c r="E163" s="37">
        <f>SUM(E113:E162)</f>
        <v>4031.510000000001</v>
      </c>
      <c r="F163" s="63">
        <f>SUMIF(F113:F162,"&gt;0",E113:E162)</f>
        <v>3863.030000000001</v>
      </c>
    </row>
    <row r="164" spans="2:6" ht="15" customHeight="1">
      <c r="B164" s="73"/>
      <c r="C164" s="73"/>
      <c r="D164" s="73"/>
      <c r="E164" s="74"/>
      <c r="F164" s="48"/>
    </row>
    <row r="165" ht="15" customHeight="1"/>
    <row r="166" ht="15" customHeight="1"/>
    <row r="167" ht="15" customHeight="1"/>
    <row r="168" ht="15" customHeight="1"/>
    <row r="169" ht="15" customHeight="1" thickBot="1"/>
    <row r="170" spans="1:6" ht="22.5" customHeight="1" thickBot="1">
      <c r="A170" s="141" t="s">
        <v>5152</v>
      </c>
      <c r="B170" s="142"/>
      <c r="C170" s="142"/>
      <c r="D170" s="142"/>
      <c r="E170" s="142"/>
      <c r="F170" s="143"/>
    </row>
    <row r="171" spans="1:6" ht="15" customHeight="1">
      <c r="A171" s="151" t="s">
        <v>1005</v>
      </c>
      <c r="B171" s="68" t="s">
        <v>603</v>
      </c>
      <c r="C171" s="69" t="s">
        <v>1860</v>
      </c>
      <c r="D171" s="147" t="s">
        <v>1859</v>
      </c>
      <c r="E171" s="149" t="s">
        <v>1861</v>
      </c>
      <c r="F171" s="70" t="s">
        <v>7616</v>
      </c>
    </row>
    <row r="172" spans="1:6" ht="15" customHeight="1" thickBot="1">
      <c r="A172" s="152"/>
      <c r="B172" s="71" t="s">
        <v>1858</v>
      </c>
      <c r="C172" s="71" t="s">
        <v>1858</v>
      </c>
      <c r="D172" s="148"/>
      <c r="E172" s="150"/>
      <c r="F172" s="72" t="s">
        <v>7615</v>
      </c>
    </row>
    <row r="173" spans="1:6" ht="15" customHeight="1" thickTop="1">
      <c r="A173" s="14" t="s">
        <v>5064</v>
      </c>
      <c r="B173" s="7">
        <v>200</v>
      </c>
      <c r="C173" s="11">
        <v>203</v>
      </c>
      <c r="D173" s="1" t="s">
        <v>2656</v>
      </c>
      <c r="E173" s="36">
        <v>182.18</v>
      </c>
      <c r="F173" s="49">
        <v>11</v>
      </c>
    </row>
    <row r="174" spans="1:6" ht="15" customHeight="1">
      <c r="A174" s="14" t="s">
        <v>2622</v>
      </c>
      <c r="B174" s="7">
        <v>201</v>
      </c>
      <c r="C174" s="11">
        <v>207</v>
      </c>
      <c r="D174" s="1" t="s">
        <v>785</v>
      </c>
      <c r="E174" s="36">
        <v>33.61</v>
      </c>
      <c r="F174" s="49">
        <v>5</v>
      </c>
    </row>
    <row r="175" spans="1:6" ht="15" customHeight="1">
      <c r="A175" s="14" t="s">
        <v>2623</v>
      </c>
      <c r="B175" s="7">
        <v>202</v>
      </c>
      <c r="C175" s="11">
        <v>201</v>
      </c>
      <c r="D175" s="1" t="s">
        <v>641</v>
      </c>
      <c r="E175" s="36">
        <v>21.01</v>
      </c>
      <c r="F175" s="49">
        <v>5</v>
      </c>
    </row>
    <row r="176" spans="1:6" ht="15" customHeight="1">
      <c r="A176" s="14" t="s">
        <v>2624</v>
      </c>
      <c r="B176" s="7">
        <v>203</v>
      </c>
      <c r="C176" s="11">
        <v>201</v>
      </c>
      <c r="D176" s="1" t="s">
        <v>641</v>
      </c>
      <c r="E176" s="36">
        <v>20.99</v>
      </c>
      <c r="F176" s="49">
        <v>5</v>
      </c>
    </row>
    <row r="177" spans="1:6" ht="15" customHeight="1">
      <c r="A177" s="14" t="s">
        <v>2625</v>
      </c>
      <c r="B177" s="7">
        <v>204</v>
      </c>
      <c r="C177" s="11">
        <v>204</v>
      </c>
      <c r="D177" s="1" t="s">
        <v>642</v>
      </c>
      <c r="E177" s="36">
        <v>3.68</v>
      </c>
      <c r="F177" s="49">
        <v>0</v>
      </c>
    </row>
    <row r="178" spans="1:6" ht="15" customHeight="1">
      <c r="A178" s="14" t="s">
        <v>2626</v>
      </c>
      <c r="B178" s="7">
        <v>205</v>
      </c>
      <c r="C178" s="11">
        <v>204</v>
      </c>
      <c r="D178" s="1" t="s">
        <v>642</v>
      </c>
      <c r="E178" s="36">
        <v>6.51</v>
      </c>
      <c r="F178" s="49">
        <v>0</v>
      </c>
    </row>
    <row r="179" spans="1:6" ht="15" customHeight="1">
      <c r="A179" s="14" t="s">
        <v>2627</v>
      </c>
      <c r="B179" s="7">
        <v>206</v>
      </c>
      <c r="C179" s="11">
        <v>201</v>
      </c>
      <c r="D179" s="1" t="s">
        <v>641</v>
      </c>
      <c r="E179" s="36">
        <v>4.38</v>
      </c>
      <c r="F179" s="49">
        <v>5</v>
      </c>
    </row>
    <row r="180" spans="1:6" ht="15" customHeight="1">
      <c r="A180" s="14" t="s">
        <v>883</v>
      </c>
      <c r="B180" s="7">
        <v>207</v>
      </c>
      <c r="C180" s="11">
        <v>204</v>
      </c>
      <c r="D180" s="1" t="s">
        <v>642</v>
      </c>
      <c r="E180" s="36">
        <v>6.51</v>
      </c>
      <c r="F180" s="49">
        <v>0</v>
      </c>
    </row>
    <row r="181" spans="1:6" ht="15" customHeight="1">
      <c r="A181" s="14" t="s">
        <v>884</v>
      </c>
      <c r="B181" s="7">
        <v>208</v>
      </c>
      <c r="C181" s="11">
        <v>201</v>
      </c>
      <c r="D181" s="1" t="s">
        <v>641</v>
      </c>
      <c r="E181" s="36">
        <v>4.4</v>
      </c>
      <c r="F181" s="49">
        <v>5</v>
      </c>
    </row>
    <row r="182" spans="1:6" ht="15" customHeight="1">
      <c r="A182" s="14" t="s">
        <v>5038</v>
      </c>
      <c r="B182" s="7">
        <v>209</v>
      </c>
      <c r="C182" s="11">
        <v>203</v>
      </c>
      <c r="D182" s="1" t="s">
        <v>2656</v>
      </c>
      <c r="E182" s="36">
        <v>21.17</v>
      </c>
      <c r="F182" s="49">
        <v>5</v>
      </c>
    </row>
    <row r="183" spans="1:6" ht="15" customHeight="1">
      <c r="A183" s="14" t="s">
        <v>5039</v>
      </c>
      <c r="B183" s="7">
        <v>210</v>
      </c>
      <c r="C183" s="11">
        <v>116</v>
      </c>
      <c r="D183" s="1" t="s">
        <v>885</v>
      </c>
      <c r="E183" s="36">
        <v>43.36</v>
      </c>
      <c r="F183" s="49">
        <v>1</v>
      </c>
    </row>
    <row r="184" spans="1:6" ht="15" customHeight="1">
      <c r="A184" s="14" t="s">
        <v>5040</v>
      </c>
      <c r="B184" s="7">
        <v>211</v>
      </c>
      <c r="C184" s="11">
        <v>110</v>
      </c>
      <c r="D184" s="1" t="s">
        <v>5433</v>
      </c>
      <c r="E184" s="36">
        <v>15.1</v>
      </c>
      <c r="F184" s="49">
        <v>1</v>
      </c>
    </row>
    <row r="185" spans="1:6" ht="15" customHeight="1">
      <c r="A185" s="14" t="s">
        <v>5041</v>
      </c>
      <c r="B185" s="7">
        <v>212</v>
      </c>
      <c r="C185" s="11">
        <v>110</v>
      </c>
      <c r="D185" s="1" t="s">
        <v>5433</v>
      </c>
      <c r="E185" s="36">
        <v>15.21</v>
      </c>
      <c r="F185" s="49">
        <v>1</v>
      </c>
    </row>
    <row r="186" spans="1:6" ht="15" customHeight="1">
      <c r="A186" s="14" t="s">
        <v>5042</v>
      </c>
      <c r="B186" s="7">
        <v>213</v>
      </c>
      <c r="C186" s="11">
        <v>110</v>
      </c>
      <c r="D186" s="1" t="s">
        <v>5433</v>
      </c>
      <c r="E186" s="36">
        <v>15.05</v>
      </c>
      <c r="F186" s="49">
        <v>1</v>
      </c>
    </row>
    <row r="187" spans="1:6" ht="15" customHeight="1">
      <c r="A187" s="14" t="s">
        <v>5043</v>
      </c>
      <c r="B187" s="7">
        <v>214</v>
      </c>
      <c r="C187" s="11">
        <v>110</v>
      </c>
      <c r="D187" s="1" t="s">
        <v>5433</v>
      </c>
      <c r="E187" s="36">
        <v>36.73</v>
      </c>
      <c r="F187" s="49">
        <v>1</v>
      </c>
    </row>
    <row r="188" spans="1:6" ht="15" customHeight="1">
      <c r="A188" s="14" t="s">
        <v>7228</v>
      </c>
      <c r="B188" s="7"/>
      <c r="C188" s="11">
        <v>204</v>
      </c>
      <c r="D188" s="1" t="s">
        <v>642</v>
      </c>
      <c r="E188" s="36">
        <v>6.3</v>
      </c>
      <c r="F188" s="49">
        <v>0</v>
      </c>
    </row>
    <row r="189" spans="1:6" ht="15" customHeight="1">
      <c r="A189" s="14" t="s">
        <v>7229</v>
      </c>
      <c r="B189" s="7"/>
      <c r="C189" s="11">
        <v>204</v>
      </c>
      <c r="D189" s="1" t="s">
        <v>642</v>
      </c>
      <c r="E189" s="36">
        <v>6.3</v>
      </c>
      <c r="F189" s="49">
        <v>0</v>
      </c>
    </row>
    <row r="190" spans="1:6" ht="15" customHeight="1">
      <c r="A190" s="14" t="s">
        <v>886</v>
      </c>
      <c r="B190" s="7">
        <v>215</v>
      </c>
      <c r="C190" s="11">
        <v>203</v>
      </c>
      <c r="D190" s="1" t="s">
        <v>2656</v>
      </c>
      <c r="E190" s="36">
        <v>15.49</v>
      </c>
      <c r="F190" s="49">
        <v>5</v>
      </c>
    </row>
    <row r="191" spans="1:6" ht="15" customHeight="1">
      <c r="A191" s="14" t="s">
        <v>887</v>
      </c>
      <c r="B191" s="7">
        <v>216</v>
      </c>
      <c r="C191" s="11">
        <v>146</v>
      </c>
      <c r="D191" s="1" t="s">
        <v>888</v>
      </c>
      <c r="E191" s="36">
        <v>42.58</v>
      </c>
      <c r="F191" s="49">
        <v>1</v>
      </c>
    </row>
    <row r="192" spans="1:6" ht="15" customHeight="1">
      <c r="A192" s="14" t="s">
        <v>889</v>
      </c>
      <c r="B192" s="7">
        <v>218</v>
      </c>
      <c r="C192" s="11">
        <v>135</v>
      </c>
      <c r="D192" s="1" t="s">
        <v>890</v>
      </c>
      <c r="E192" s="36">
        <v>36.43</v>
      </c>
      <c r="F192" s="49">
        <v>1</v>
      </c>
    </row>
    <row r="193" spans="1:6" ht="15" customHeight="1">
      <c r="A193" s="14" t="s">
        <v>891</v>
      </c>
      <c r="B193" s="7">
        <v>219</v>
      </c>
      <c r="C193" s="11">
        <v>116</v>
      </c>
      <c r="D193" s="1" t="s">
        <v>5156</v>
      </c>
      <c r="E193" s="36">
        <v>90.37</v>
      </c>
      <c r="F193" s="49">
        <v>1</v>
      </c>
    </row>
    <row r="194" spans="1:6" ht="15" customHeight="1">
      <c r="A194" s="14" t="s">
        <v>892</v>
      </c>
      <c r="B194" s="7">
        <v>220</v>
      </c>
      <c r="C194" s="11">
        <v>106</v>
      </c>
      <c r="D194" s="1" t="s">
        <v>7501</v>
      </c>
      <c r="E194" s="36">
        <v>106.78</v>
      </c>
      <c r="F194" s="49">
        <v>0</v>
      </c>
    </row>
    <row r="195" spans="1:6" ht="15" customHeight="1">
      <c r="A195" s="14" t="s">
        <v>893</v>
      </c>
      <c r="B195" s="7">
        <v>221</v>
      </c>
      <c r="C195" s="11">
        <v>203</v>
      </c>
      <c r="D195" s="1" t="s">
        <v>2656</v>
      </c>
      <c r="E195" s="36">
        <v>11.91</v>
      </c>
      <c r="F195" s="49">
        <v>5</v>
      </c>
    </row>
    <row r="196" spans="1:6" ht="15" customHeight="1">
      <c r="A196" s="14" t="s">
        <v>894</v>
      </c>
      <c r="B196" s="7">
        <v>222</v>
      </c>
      <c r="C196" s="11">
        <v>161</v>
      </c>
      <c r="D196" s="1" t="s">
        <v>2777</v>
      </c>
      <c r="E196" s="36">
        <v>3.05</v>
      </c>
      <c r="F196" s="49">
        <v>3</v>
      </c>
    </row>
    <row r="197" spans="1:6" ht="15" customHeight="1">
      <c r="A197" s="14" t="s">
        <v>895</v>
      </c>
      <c r="B197" s="7">
        <v>223</v>
      </c>
      <c r="C197" s="11">
        <v>161</v>
      </c>
      <c r="D197" s="1" t="s">
        <v>2672</v>
      </c>
      <c r="E197" s="36">
        <v>5.39</v>
      </c>
      <c r="F197" s="49">
        <v>3</v>
      </c>
    </row>
    <row r="198" spans="1:6" ht="15" customHeight="1">
      <c r="A198" s="14" t="s">
        <v>896</v>
      </c>
      <c r="B198" s="7">
        <v>224</v>
      </c>
      <c r="C198" s="11">
        <v>161</v>
      </c>
      <c r="D198" s="1" t="s">
        <v>2710</v>
      </c>
      <c r="E198" s="36">
        <v>3.01</v>
      </c>
      <c r="F198" s="49">
        <v>3</v>
      </c>
    </row>
    <row r="199" spans="1:6" ht="15" customHeight="1">
      <c r="A199" s="14" t="s">
        <v>897</v>
      </c>
      <c r="B199" s="7">
        <v>225</v>
      </c>
      <c r="C199" s="11">
        <v>161</v>
      </c>
      <c r="D199" s="1" t="s">
        <v>1670</v>
      </c>
      <c r="E199" s="36">
        <v>3.1</v>
      </c>
      <c r="F199" s="49">
        <v>3</v>
      </c>
    </row>
    <row r="200" spans="1:6" ht="15" customHeight="1">
      <c r="A200" s="14" t="s">
        <v>898</v>
      </c>
      <c r="B200" s="7">
        <v>226</v>
      </c>
      <c r="C200" s="11">
        <v>161</v>
      </c>
      <c r="D200" s="1" t="s">
        <v>2676</v>
      </c>
      <c r="E200" s="36">
        <v>3.31</v>
      </c>
      <c r="F200" s="49">
        <v>3</v>
      </c>
    </row>
    <row r="201" spans="1:6" ht="15" customHeight="1">
      <c r="A201" s="14" t="s">
        <v>899</v>
      </c>
      <c r="B201" s="7">
        <v>227</v>
      </c>
      <c r="C201" s="11">
        <v>167</v>
      </c>
      <c r="D201" s="1" t="s">
        <v>1768</v>
      </c>
      <c r="E201" s="36">
        <v>2.64</v>
      </c>
      <c r="F201" s="49">
        <v>3</v>
      </c>
    </row>
    <row r="202" spans="1:6" ht="15" customHeight="1">
      <c r="A202" s="14" t="s">
        <v>5035</v>
      </c>
      <c r="B202" s="7">
        <v>228</v>
      </c>
      <c r="C202" s="11">
        <v>106</v>
      </c>
      <c r="D202" s="1" t="s">
        <v>900</v>
      </c>
      <c r="E202" s="36">
        <v>151.2</v>
      </c>
      <c r="F202" s="49">
        <v>2</v>
      </c>
    </row>
    <row r="203" spans="1:6" ht="15" customHeight="1">
      <c r="A203" s="14" t="s">
        <v>901</v>
      </c>
      <c r="B203" s="7">
        <v>229</v>
      </c>
      <c r="C203" s="11">
        <v>141</v>
      </c>
      <c r="D203" s="1" t="s">
        <v>902</v>
      </c>
      <c r="E203" s="36">
        <v>69.1</v>
      </c>
      <c r="F203" s="49">
        <v>0</v>
      </c>
    </row>
    <row r="204" spans="1:6" ht="15" customHeight="1">
      <c r="A204" s="14" t="s">
        <v>903</v>
      </c>
      <c r="B204" s="7">
        <v>230</v>
      </c>
      <c r="C204" s="11">
        <v>142</v>
      </c>
      <c r="D204" s="1" t="s">
        <v>2107</v>
      </c>
      <c r="E204" s="36">
        <v>18.91</v>
      </c>
      <c r="F204" s="49">
        <v>0</v>
      </c>
    </row>
    <row r="205" spans="1:6" ht="15" customHeight="1">
      <c r="A205" s="14" t="s">
        <v>904</v>
      </c>
      <c r="B205" s="7">
        <v>231</v>
      </c>
      <c r="C205" s="11">
        <v>204</v>
      </c>
      <c r="D205" s="1" t="s">
        <v>642</v>
      </c>
      <c r="E205" s="36">
        <v>2.39</v>
      </c>
      <c r="F205" s="49">
        <v>0</v>
      </c>
    </row>
    <row r="206" spans="1:6" ht="15" customHeight="1">
      <c r="A206" s="14" t="s">
        <v>905</v>
      </c>
      <c r="B206" s="7">
        <v>232</v>
      </c>
      <c r="C206" s="11">
        <v>203</v>
      </c>
      <c r="D206" s="1" t="s">
        <v>3747</v>
      </c>
      <c r="E206" s="36">
        <v>1.73</v>
      </c>
      <c r="F206" s="49">
        <v>0</v>
      </c>
    </row>
    <row r="207" spans="1:6" ht="15" customHeight="1">
      <c r="A207" s="14" t="s">
        <v>906</v>
      </c>
      <c r="B207" s="7">
        <v>233</v>
      </c>
      <c r="C207" s="11">
        <v>161</v>
      </c>
      <c r="D207" s="1" t="s">
        <v>2777</v>
      </c>
      <c r="E207" s="36">
        <v>4.68</v>
      </c>
      <c r="F207" s="49">
        <v>0</v>
      </c>
    </row>
    <row r="208" spans="1:6" ht="15" customHeight="1">
      <c r="A208" s="14" t="s">
        <v>907</v>
      </c>
      <c r="B208" s="7">
        <v>234</v>
      </c>
      <c r="C208" s="11">
        <v>167</v>
      </c>
      <c r="D208" s="1" t="s">
        <v>1768</v>
      </c>
      <c r="E208" s="36">
        <v>1.1</v>
      </c>
      <c r="F208" s="49">
        <v>0</v>
      </c>
    </row>
    <row r="209" spans="1:6" ht="15" customHeight="1">
      <c r="A209" s="14" t="s">
        <v>908</v>
      </c>
      <c r="B209" s="7">
        <v>235</v>
      </c>
      <c r="C209" s="11">
        <v>161</v>
      </c>
      <c r="D209" s="1" t="s">
        <v>2672</v>
      </c>
      <c r="E209" s="36">
        <v>1.35</v>
      </c>
      <c r="F209" s="49">
        <v>0</v>
      </c>
    </row>
    <row r="210" spans="1:6" ht="15" customHeight="1">
      <c r="A210" s="14" t="s">
        <v>909</v>
      </c>
      <c r="B210" s="7">
        <v>236</v>
      </c>
      <c r="C210" s="11">
        <v>161</v>
      </c>
      <c r="D210" s="1" t="s">
        <v>2676</v>
      </c>
      <c r="E210" s="36">
        <v>1.56</v>
      </c>
      <c r="F210" s="49">
        <v>0</v>
      </c>
    </row>
    <row r="211" spans="1:6" ht="15" customHeight="1">
      <c r="A211" s="14" t="s">
        <v>910</v>
      </c>
      <c r="B211" s="7">
        <v>237</v>
      </c>
      <c r="C211" s="11">
        <v>161</v>
      </c>
      <c r="D211" s="1" t="s">
        <v>1670</v>
      </c>
      <c r="E211" s="36">
        <v>3.33</v>
      </c>
      <c r="F211" s="49">
        <v>0</v>
      </c>
    </row>
    <row r="212" spans="1:6" ht="15" customHeight="1">
      <c r="A212" s="14" t="s">
        <v>2425</v>
      </c>
      <c r="B212" s="7">
        <v>238</v>
      </c>
      <c r="C212" s="11">
        <v>203</v>
      </c>
      <c r="D212" s="1" t="s">
        <v>2656</v>
      </c>
      <c r="E212" s="36">
        <v>5.25</v>
      </c>
      <c r="F212" s="49">
        <v>5</v>
      </c>
    </row>
    <row r="213" spans="1:6" ht="15" customHeight="1">
      <c r="A213" s="14" t="s">
        <v>2426</v>
      </c>
      <c r="B213" s="7">
        <v>239</v>
      </c>
      <c r="C213" s="11">
        <v>161</v>
      </c>
      <c r="D213" s="1" t="s">
        <v>2427</v>
      </c>
      <c r="E213" s="36">
        <v>5.21</v>
      </c>
      <c r="F213" s="49">
        <v>3</v>
      </c>
    </row>
    <row r="214" spans="1:6" ht="15" customHeight="1">
      <c r="A214" s="14" t="s">
        <v>2428</v>
      </c>
      <c r="B214" s="7">
        <v>240</v>
      </c>
      <c r="C214" s="11">
        <v>167</v>
      </c>
      <c r="D214" s="1" t="s">
        <v>2449</v>
      </c>
      <c r="E214" s="36">
        <v>1.99</v>
      </c>
      <c r="F214" s="49">
        <v>0</v>
      </c>
    </row>
    <row r="215" spans="1:6" ht="15" customHeight="1">
      <c r="A215" s="14" t="s">
        <v>2429</v>
      </c>
      <c r="B215" s="7">
        <v>241</v>
      </c>
      <c r="C215" s="11">
        <v>161</v>
      </c>
      <c r="D215" s="1" t="s">
        <v>2672</v>
      </c>
      <c r="E215" s="36">
        <v>6.35</v>
      </c>
      <c r="F215" s="49">
        <v>3</v>
      </c>
    </row>
    <row r="216" spans="1:6" ht="15" customHeight="1">
      <c r="A216" s="14" t="s">
        <v>2430</v>
      </c>
      <c r="B216" s="7">
        <v>242</v>
      </c>
      <c r="C216" s="11">
        <v>163</v>
      </c>
      <c r="D216" s="1" t="s">
        <v>3891</v>
      </c>
      <c r="E216" s="36">
        <v>3</v>
      </c>
      <c r="F216" s="49">
        <v>3</v>
      </c>
    </row>
    <row r="217" spans="1:6" ht="15" customHeight="1">
      <c r="A217" s="14" t="s">
        <v>2431</v>
      </c>
      <c r="B217" s="7">
        <v>243</v>
      </c>
      <c r="C217" s="11">
        <v>161</v>
      </c>
      <c r="D217" s="1" t="s">
        <v>2710</v>
      </c>
      <c r="E217" s="36">
        <v>5.2</v>
      </c>
      <c r="F217" s="49">
        <v>3</v>
      </c>
    </row>
    <row r="218" spans="1:6" ht="15" customHeight="1">
      <c r="A218" s="14" t="s">
        <v>2432</v>
      </c>
      <c r="B218" s="7">
        <v>245</v>
      </c>
      <c r="C218" s="11">
        <v>161</v>
      </c>
      <c r="D218" s="1" t="s">
        <v>2676</v>
      </c>
      <c r="E218" s="36">
        <v>9.15</v>
      </c>
      <c r="F218" s="49">
        <v>3</v>
      </c>
    </row>
    <row r="219" spans="1:6" ht="15" customHeight="1">
      <c r="A219" s="14" t="s">
        <v>2433</v>
      </c>
      <c r="B219" s="7">
        <v>246</v>
      </c>
      <c r="C219" s="11">
        <v>163</v>
      </c>
      <c r="D219" s="1" t="s">
        <v>2434</v>
      </c>
      <c r="E219" s="36">
        <v>2.92</v>
      </c>
      <c r="F219" s="49">
        <v>3</v>
      </c>
    </row>
    <row r="220" spans="1:6" ht="15" customHeight="1">
      <c r="A220" s="14" t="s">
        <v>2435</v>
      </c>
      <c r="B220" s="7">
        <v>247</v>
      </c>
      <c r="C220" s="11">
        <v>161</v>
      </c>
      <c r="D220" s="1" t="s">
        <v>917</v>
      </c>
      <c r="E220" s="36">
        <v>6.15</v>
      </c>
      <c r="F220" s="49">
        <v>3</v>
      </c>
    </row>
    <row r="221" spans="1:6" ht="15" customHeight="1">
      <c r="A221" s="14" t="s">
        <v>2436</v>
      </c>
      <c r="B221" s="7">
        <v>248</v>
      </c>
      <c r="C221" s="11">
        <v>116</v>
      </c>
      <c r="D221" s="1" t="s">
        <v>858</v>
      </c>
      <c r="E221" s="36">
        <v>18.33</v>
      </c>
      <c r="F221" s="49">
        <v>1</v>
      </c>
    </row>
    <row r="222" spans="1:6" ht="15" customHeight="1">
      <c r="A222" s="14" t="s">
        <v>859</v>
      </c>
      <c r="B222" s="7">
        <v>249</v>
      </c>
      <c r="C222" s="11">
        <v>160</v>
      </c>
      <c r="D222" s="1" t="s">
        <v>860</v>
      </c>
      <c r="E222" s="36">
        <v>62.05</v>
      </c>
      <c r="F222" s="49">
        <v>2</v>
      </c>
    </row>
    <row r="223" spans="1:6" ht="15" customHeight="1">
      <c r="A223" s="14" t="s">
        <v>861</v>
      </c>
      <c r="B223" s="7">
        <v>250</v>
      </c>
      <c r="C223" s="11">
        <v>160</v>
      </c>
      <c r="D223" s="1" t="s">
        <v>860</v>
      </c>
      <c r="E223" s="36">
        <v>62.1</v>
      </c>
      <c r="F223" s="49">
        <v>2</v>
      </c>
    </row>
    <row r="224" spans="1:6" ht="15" customHeight="1">
      <c r="A224" s="14" t="s">
        <v>862</v>
      </c>
      <c r="B224" s="7">
        <v>251</v>
      </c>
      <c r="C224" s="11">
        <v>160</v>
      </c>
      <c r="D224" s="1" t="s">
        <v>860</v>
      </c>
      <c r="E224" s="36">
        <v>62.05</v>
      </c>
      <c r="F224" s="49">
        <v>2</v>
      </c>
    </row>
    <row r="225" spans="1:6" ht="15" customHeight="1" thickBot="1">
      <c r="A225" s="14" t="s">
        <v>863</v>
      </c>
      <c r="B225" s="7">
        <v>252</v>
      </c>
      <c r="C225" s="11">
        <v>160</v>
      </c>
      <c r="D225" s="1" t="s">
        <v>860</v>
      </c>
      <c r="E225" s="36">
        <v>62.05</v>
      </c>
      <c r="F225" s="49">
        <v>2</v>
      </c>
    </row>
    <row r="226" spans="1:6" ht="15" customHeight="1" thickBot="1" thickTop="1">
      <c r="A226" s="144" t="s">
        <v>7686</v>
      </c>
      <c r="B226" s="145"/>
      <c r="C226" s="145"/>
      <c r="D226" s="146"/>
      <c r="E226" s="37">
        <f>SUM(E173:E225)</f>
        <v>1333.6999999999996</v>
      </c>
      <c r="F226" s="63">
        <f>SUMIF(F173:F225,"&gt;0",E173:E225)</f>
        <v>1091.4799999999998</v>
      </c>
    </row>
    <row r="227" ht="15" customHeight="1"/>
    <row r="232" ht="13.5" thickBot="1"/>
    <row r="233" spans="1:6" ht="22.5" customHeight="1" thickBot="1">
      <c r="A233" s="141" t="s">
        <v>5153</v>
      </c>
      <c r="B233" s="142"/>
      <c r="C233" s="142"/>
      <c r="D233" s="142"/>
      <c r="E233" s="142"/>
      <c r="F233" s="143"/>
    </row>
    <row r="234" spans="1:6" ht="15" customHeight="1">
      <c r="A234" s="151" t="s">
        <v>1005</v>
      </c>
      <c r="B234" s="68" t="s">
        <v>603</v>
      </c>
      <c r="C234" s="69" t="s">
        <v>1860</v>
      </c>
      <c r="D234" s="147" t="s">
        <v>1859</v>
      </c>
      <c r="E234" s="149" t="s">
        <v>1861</v>
      </c>
      <c r="F234" s="70" t="s">
        <v>7616</v>
      </c>
    </row>
    <row r="235" spans="1:6" ht="15" customHeight="1" thickBot="1">
      <c r="A235" s="152"/>
      <c r="B235" s="71" t="s">
        <v>1858</v>
      </c>
      <c r="C235" s="71" t="s">
        <v>1858</v>
      </c>
      <c r="D235" s="148"/>
      <c r="E235" s="150"/>
      <c r="F235" s="72" t="s">
        <v>7615</v>
      </c>
    </row>
    <row r="236" spans="1:6" ht="15" customHeight="1" thickTop="1">
      <c r="A236" s="14" t="s">
        <v>5048</v>
      </c>
      <c r="B236" s="11">
        <v>300</v>
      </c>
      <c r="C236" s="11">
        <v>203</v>
      </c>
      <c r="D236" s="1" t="s">
        <v>2656</v>
      </c>
      <c r="E236" s="36">
        <v>180.95</v>
      </c>
      <c r="F236" s="49">
        <v>11</v>
      </c>
    </row>
    <row r="237" spans="1:6" ht="15" customHeight="1">
      <c r="A237" s="14" t="s">
        <v>2587</v>
      </c>
      <c r="B237" s="7">
        <v>301</v>
      </c>
      <c r="C237" s="11">
        <v>207</v>
      </c>
      <c r="D237" s="1" t="s">
        <v>785</v>
      </c>
      <c r="E237" s="36">
        <v>33.69</v>
      </c>
      <c r="F237" s="49">
        <v>5</v>
      </c>
    </row>
    <row r="238" spans="1:6" ht="15" customHeight="1">
      <c r="A238" s="14" t="s">
        <v>2588</v>
      </c>
      <c r="B238" s="7">
        <v>304</v>
      </c>
      <c r="C238" s="11">
        <v>204</v>
      </c>
      <c r="D238" s="1" t="s">
        <v>642</v>
      </c>
      <c r="E238" s="36">
        <v>3.68</v>
      </c>
      <c r="F238" s="49">
        <v>0</v>
      </c>
    </row>
    <row r="239" spans="1:6" ht="15" customHeight="1">
      <c r="A239" s="14" t="s">
        <v>2589</v>
      </c>
      <c r="B239" s="7">
        <v>305</v>
      </c>
      <c r="C239" s="11">
        <v>204</v>
      </c>
      <c r="D239" s="1" t="s">
        <v>642</v>
      </c>
      <c r="E239" s="36">
        <v>6.52</v>
      </c>
      <c r="F239" s="49">
        <v>0</v>
      </c>
    </row>
    <row r="240" spans="1:6" ht="15" customHeight="1">
      <c r="A240" s="14" t="s">
        <v>5036</v>
      </c>
      <c r="B240" s="7">
        <v>306</v>
      </c>
      <c r="C240" s="11">
        <v>201</v>
      </c>
      <c r="D240" s="1" t="s">
        <v>641</v>
      </c>
      <c r="E240" s="36">
        <v>3.45</v>
      </c>
      <c r="F240" s="49">
        <v>5</v>
      </c>
    </row>
    <row r="241" spans="1:6" ht="15" customHeight="1">
      <c r="A241" s="14" t="s">
        <v>2590</v>
      </c>
      <c r="B241" s="7">
        <v>307</v>
      </c>
      <c r="C241" s="11">
        <v>204</v>
      </c>
      <c r="D241" s="1" t="s">
        <v>642</v>
      </c>
      <c r="E241" s="36">
        <v>6.5</v>
      </c>
      <c r="F241" s="49">
        <v>0</v>
      </c>
    </row>
    <row r="242" spans="1:6" ht="15" customHeight="1">
      <c r="A242" s="14" t="s">
        <v>5037</v>
      </c>
      <c r="B242" s="7">
        <v>308</v>
      </c>
      <c r="C242" s="11">
        <v>201</v>
      </c>
      <c r="D242" s="1" t="s">
        <v>641</v>
      </c>
      <c r="E242" s="36">
        <v>3.45</v>
      </c>
      <c r="F242" s="49">
        <v>5</v>
      </c>
    </row>
    <row r="243" spans="1:6" ht="15" customHeight="1">
      <c r="A243" s="14" t="s">
        <v>2591</v>
      </c>
      <c r="B243" s="7">
        <v>309</v>
      </c>
      <c r="C243" s="11">
        <v>203</v>
      </c>
      <c r="D243" s="1" t="s">
        <v>2656</v>
      </c>
      <c r="E243" s="36">
        <v>30.58</v>
      </c>
      <c r="F243" s="49">
        <v>5</v>
      </c>
    </row>
    <row r="244" spans="1:6" ht="15" customHeight="1">
      <c r="A244" s="14" t="s">
        <v>2592</v>
      </c>
      <c r="B244" s="7">
        <v>310</v>
      </c>
      <c r="C244" s="11">
        <v>203</v>
      </c>
      <c r="D244" s="1" t="s">
        <v>2656</v>
      </c>
      <c r="E244" s="36">
        <v>12.08</v>
      </c>
      <c r="F244" s="49">
        <v>5</v>
      </c>
    </row>
    <row r="245" spans="1:6" ht="15" customHeight="1">
      <c r="A245" s="14" t="s">
        <v>2593</v>
      </c>
      <c r="B245" s="7">
        <v>311</v>
      </c>
      <c r="C245" s="11">
        <v>116</v>
      </c>
      <c r="D245" s="1" t="s">
        <v>5155</v>
      </c>
      <c r="E245" s="36">
        <v>13</v>
      </c>
      <c r="F245" s="49">
        <v>1</v>
      </c>
    </row>
    <row r="246" spans="1:6" ht="15" customHeight="1">
      <c r="A246" s="14" t="s">
        <v>2594</v>
      </c>
      <c r="B246" s="7">
        <v>312</v>
      </c>
      <c r="C246" s="11">
        <v>116</v>
      </c>
      <c r="D246" s="1" t="s">
        <v>5155</v>
      </c>
      <c r="E246" s="36">
        <v>11.42</v>
      </c>
      <c r="F246" s="49">
        <v>1</v>
      </c>
    </row>
    <row r="247" spans="1:6" ht="15" customHeight="1">
      <c r="A247" s="14" t="s">
        <v>2595</v>
      </c>
      <c r="B247" s="7">
        <v>313</v>
      </c>
      <c r="C247" s="11">
        <v>116</v>
      </c>
      <c r="D247" s="1" t="s">
        <v>7689</v>
      </c>
      <c r="E247" s="36">
        <v>23.34</v>
      </c>
      <c r="F247" s="49">
        <v>1</v>
      </c>
    </row>
    <row r="248" spans="1:6" ht="15" customHeight="1">
      <c r="A248" s="14" t="s">
        <v>2596</v>
      </c>
      <c r="B248" s="7">
        <v>314</v>
      </c>
      <c r="C248" s="11">
        <v>110</v>
      </c>
      <c r="D248" s="1" t="s">
        <v>2597</v>
      </c>
      <c r="E248" s="36">
        <v>22.33</v>
      </c>
      <c r="F248" s="49">
        <v>1</v>
      </c>
    </row>
    <row r="249" spans="1:6" ht="15" customHeight="1">
      <c r="A249" s="14" t="s">
        <v>2598</v>
      </c>
      <c r="B249" s="7">
        <v>315</v>
      </c>
      <c r="C249" s="11">
        <v>116</v>
      </c>
      <c r="D249" s="1" t="s">
        <v>2599</v>
      </c>
      <c r="E249" s="36">
        <v>19.58</v>
      </c>
      <c r="F249" s="49">
        <v>1</v>
      </c>
    </row>
    <row r="250" spans="1:6" ht="15" customHeight="1">
      <c r="A250" s="14" t="s">
        <v>2600</v>
      </c>
      <c r="B250" s="7">
        <v>316</v>
      </c>
      <c r="C250" s="11">
        <v>106</v>
      </c>
      <c r="D250" s="1" t="s">
        <v>2601</v>
      </c>
      <c r="E250" s="36">
        <v>107.32</v>
      </c>
      <c r="F250" s="49">
        <v>2</v>
      </c>
    </row>
    <row r="251" spans="1:6" ht="15" customHeight="1">
      <c r="A251" s="14" t="s">
        <v>2602</v>
      </c>
      <c r="B251" s="7">
        <v>317</v>
      </c>
      <c r="C251" s="11">
        <v>203</v>
      </c>
      <c r="D251" s="1" t="s">
        <v>2656</v>
      </c>
      <c r="E251" s="36">
        <v>12.03</v>
      </c>
      <c r="F251" s="49">
        <v>5</v>
      </c>
    </row>
    <row r="252" spans="1:6" ht="15" customHeight="1">
      <c r="A252" s="14" t="s">
        <v>2603</v>
      </c>
      <c r="B252" s="7">
        <v>318</v>
      </c>
      <c r="C252" s="11">
        <v>161</v>
      </c>
      <c r="D252" s="1" t="s">
        <v>2777</v>
      </c>
      <c r="E252" s="36">
        <v>3.09</v>
      </c>
      <c r="F252" s="49">
        <v>3</v>
      </c>
    </row>
    <row r="253" spans="1:6" ht="15" customHeight="1">
      <c r="A253" s="14" t="s">
        <v>2604</v>
      </c>
      <c r="B253" s="7">
        <v>319</v>
      </c>
      <c r="C253" s="11">
        <v>161</v>
      </c>
      <c r="D253" s="1" t="s">
        <v>2672</v>
      </c>
      <c r="E253" s="36">
        <v>5.32</v>
      </c>
      <c r="F253" s="49">
        <v>3</v>
      </c>
    </row>
    <row r="254" spans="1:6" ht="15" customHeight="1">
      <c r="A254" s="14" t="s">
        <v>3221</v>
      </c>
      <c r="B254" s="7">
        <v>320</v>
      </c>
      <c r="C254" s="11">
        <v>161</v>
      </c>
      <c r="D254" s="1" t="s">
        <v>2710</v>
      </c>
      <c r="E254" s="36">
        <v>3.05</v>
      </c>
      <c r="F254" s="49">
        <v>3</v>
      </c>
    </row>
    <row r="255" spans="1:6" ht="15" customHeight="1">
      <c r="A255" s="14" t="s">
        <v>3222</v>
      </c>
      <c r="B255" s="7">
        <v>321</v>
      </c>
      <c r="C255" s="11">
        <v>161</v>
      </c>
      <c r="D255" s="1" t="s">
        <v>1670</v>
      </c>
      <c r="E255" s="36">
        <v>3.09</v>
      </c>
      <c r="F255" s="49">
        <v>3</v>
      </c>
    </row>
    <row r="256" spans="1:6" ht="15" customHeight="1">
      <c r="A256" s="14" t="s">
        <v>3223</v>
      </c>
      <c r="B256" s="7">
        <v>322</v>
      </c>
      <c r="C256" s="11">
        <v>161</v>
      </c>
      <c r="D256" s="1" t="s">
        <v>2676</v>
      </c>
      <c r="E256" s="36">
        <v>4.35</v>
      </c>
      <c r="F256" s="49">
        <v>3</v>
      </c>
    </row>
    <row r="257" spans="1:6" ht="15" customHeight="1">
      <c r="A257" s="14" t="s">
        <v>3224</v>
      </c>
      <c r="B257" s="7">
        <v>323</v>
      </c>
      <c r="C257" s="11">
        <v>167</v>
      </c>
      <c r="D257" s="1" t="s">
        <v>2449</v>
      </c>
      <c r="E257" s="36">
        <v>1.52</v>
      </c>
      <c r="F257" s="49">
        <v>0</v>
      </c>
    </row>
    <row r="258" spans="1:6" ht="15" customHeight="1">
      <c r="A258" s="14" t="s">
        <v>3225</v>
      </c>
      <c r="B258" s="7">
        <v>324</v>
      </c>
      <c r="C258" s="11">
        <v>106</v>
      </c>
      <c r="D258" s="1" t="s">
        <v>2601</v>
      </c>
      <c r="E258" s="36">
        <v>107.38</v>
      </c>
      <c r="F258" s="49">
        <v>2</v>
      </c>
    </row>
    <row r="259" spans="1:6" ht="15" customHeight="1">
      <c r="A259" s="14" t="s">
        <v>3226</v>
      </c>
      <c r="B259" s="7">
        <v>325</v>
      </c>
      <c r="C259" s="11">
        <v>203</v>
      </c>
      <c r="D259" s="1" t="s">
        <v>2656</v>
      </c>
      <c r="E259" s="36">
        <v>14.07</v>
      </c>
      <c r="F259" s="49">
        <v>5</v>
      </c>
    </row>
    <row r="260" spans="1:6" ht="15" customHeight="1">
      <c r="A260" s="14" t="s">
        <v>3227</v>
      </c>
      <c r="B260" s="7">
        <v>326</v>
      </c>
      <c r="C260" s="11">
        <v>110</v>
      </c>
      <c r="D260" s="1" t="s">
        <v>3228</v>
      </c>
      <c r="E260" s="36">
        <v>11.57</v>
      </c>
      <c r="F260" s="49">
        <v>1</v>
      </c>
    </row>
    <row r="261" spans="1:6" ht="15" customHeight="1">
      <c r="A261" s="14" t="s">
        <v>3229</v>
      </c>
      <c r="B261" s="7">
        <v>327</v>
      </c>
      <c r="C261" s="11">
        <v>110</v>
      </c>
      <c r="D261" s="1" t="s">
        <v>3230</v>
      </c>
      <c r="E261" s="36">
        <v>12.22</v>
      </c>
      <c r="F261" s="49">
        <v>1</v>
      </c>
    </row>
    <row r="262" spans="1:6" ht="15" customHeight="1">
      <c r="A262" s="14" t="s">
        <v>3231</v>
      </c>
      <c r="B262" s="7">
        <v>328</v>
      </c>
      <c r="C262" s="11">
        <v>161</v>
      </c>
      <c r="D262" s="1" t="s">
        <v>3232</v>
      </c>
      <c r="E262" s="36">
        <v>5.53</v>
      </c>
      <c r="F262" s="49">
        <v>3</v>
      </c>
    </row>
    <row r="263" spans="1:6" ht="15" customHeight="1">
      <c r="A263" s="14" t="s">
        <v>3233</v>
      </c>
      <c r="B263" s="7">
        <v>329</v>
      </c>
      <c r="C263" s="11">
        <v>161</v>
      </c>
      <c r="D263" s="1" t="s">
        <v>2672</v>
      </c>
      <c r="E263" s="36">
        <v>5.71</v>
      </c>
      <c r="F263" s="49">
        <v>3</v>
      </c>
    </row>
    <row r="264" spans="1:6" ht="15" customHeight="1">
      <c r="A264" s="14" t="s">
        <v>3234</v>
      </c>
      <c r="B264" s="7">
        <v>330</v>
      </c>
      <c r="C264" s="11">
        <v>163</v>
      </c>
      <c r="D264" s="1" t="s">
        <v>1710</v>
      </c>
      <c r="E264" s="36">
        <v>3</v>
      </c>
      <c r="F264" s="49">
        <v>3</v>
      </c>
    </row>
    <row r="265" spans="1:6" ht="15" customHeight="1">
      <c r="A265" s="14" t="s">
        <v>1711</v>
      </c>
      <c r="B265" s="7">
        <v>331</v>
      </c>
      <c r="C265" s="11">
        <v>167</v>
      </c>
      <c r="D265" s="1" t="s">
        <v>2449</v>
      </c>
      <c r="E265" s="36">
        <v>1.57</v>
      </c>
      <c r="F265" s="49">
        <v>0</v>
      </c>
    </row>
    <row r="266" spans="1:6" ht="15" customHeight="1">
      <c r="A266" s="14" t="s">
        <v>1712</v>
      </c>
      <c r="B266" s="7">
        <v>332</v>
      </c>
      <c r="C266" s="11">
        <v>161</v>
      </c>
      <c r="D266" s="1" t="s">
        <v>2676</v>
      </c>
      <c r="E266" s="36">
        <v>2.16</v>
      </c>
      <c r="F266" s="49">
        <v>3</v>
      </c>
    </row>
    <row r="267" spans="1:6" ht="15" customHeight="1">
      <c r="A267" s="14" t="s">
        <v>1713</v>
      </c>
      <c r="B267" s="7">
        <v>333</v>
      </c>
      <c r="C267" s="11">
        <v>161</v>
      </c>
      <c r="D267" s="1" t="s">
        <v>2676</v>
      </c>
      <c r="E267" s="36">
        <v>5.28</v>
      </c>
      <c r="F267" s="49">
        <v>3</v>
      </c>
    </row>
    <row r="268" spans="1:6" ht="15" customHeight="1">
      <c r="A268" s="14" t="s">
        <v>1714</v>
      </c>
      <c r="B268" s="7">
        <v>334</v>
      </c>
      <c r="C268" s="11">
        <v>161</v>
      </c>
      <c r="D268" s="1" t="s">
        <v>917</v>
      </c>
      <c r="E268" s="36">
        <v>3.17</v>
      </c>
      <c r="F268" s="49">
        <v>3</v>
      </c>
    </row>
    <row r="269" spans="1:6" ht="15" customHeight="1">
      <c r="A269" s="14" t="s">
        <v>1715</v>
      </c>
      <c r="B269" s="7">
        <v>335</v>
      </c>
      <c r="C269" s="11">
        <v>164</v>
      </c>
      <c r="D269" s="1" t="s">
        <v>2282</v>
      </c>
      <c r="E269" s="36">
        <v>17.17</v>
      </c>
      <c r="F269" s="49">
        <v>4</v>
      </c>
    </row>
    <row r="270" spans="1:6" ht="15" customHeight="1">
      <c r="A270" s="14" t="s">
        <v>1716</v>
      </c>
      <c r="B270" s="7">
        <v>336</v>
      </c>
      <c r="C270" s="11">
        <v>116</v>
      </c>
      <c r="D270" s="1" t="s">
        <v>1717</v>
      </c>
      <c r="E270" s="36">
        <v>31.05</v>
      </c>
      <c r="F270" s="49">
        <v>1</v>
      </c>
    </row>
    <row r="271" spans="1:6" ht="15" customHeight="1">
      <c r="A271" s="14" t="s">
        <v>7529</v>
      </c>
      <c r="B271" s="7"/>
      <c r="C271" s="11">
        <v>317</v>
      </c>
      <c r="D271" s="1" t="s">
        <v>7530</v>
      </c>
      <c r="E271" s="36"/>
      <c r="F271" s="49">
        <v>0</v>
      </c>
    </row>
    <row r="272" spans="1:6" ht="15" customHeight="1" thickBot="1">
      <c r="A272" s="14" t="s">
        <v>7531</v>
      </c>
      <c r="B272" s="7"/>
      <c r="C272" s="11">
        <v>317</v>
      </c>
      <c r="D272" s="1" t="s">
        <v>7532</v>
      </c>
      <c r="E272" s="36"/>
      <c r="F272" s="49">
        <v>0</v>
      </c>
    </row>
    <row r="273" spans="1:6" ht="15" customHeight="1" thickBot="1" thickTop="1">
      <c r="A273" s="144" t="s">
        <v>7686</v>
      </c>
      <c r="B273" s="145"/>
      <c r="C273" s="145"/>
      <c r="D273" s="146"/>
      <c r="E273" s="37">
        <f>SUM(E236:E272)</f>
        <v>730.2199999999998</v>
      </c>
      <c r="F273" s="63">
        <f>SUMIF(F236:F272,"&gt;0",E236:E272)</f>
        <v>710.4299999999997</v>
      </c>
    </row>
    <row r="274" ht="15" customHeight="1"/>
    <row r="276" ht="12.75">
      <c r="B276" s="32"/>
    </row>
    <row r="277" ht="12.75">
      <c r="B277" s="32"/>
    </row>
  </sheetData>
  <mergeCells count="20">
    <mergeCell ref="A20:F20"/>
    <mergeCell ref="A21:A22"/>
    <mergeCell ref="D21:D22"/>
    <mergeCell ref="E21:E22"/>
    <mergeCell ref="A273:D273"/>
    <mergeCell ref="A226:D226"/>
    <mergeCell ref="D171:D172"/>
    <mergeCell ref="E171:E172"/>
    <mergeCell ref="A103:D103"/>
    <mergeCell ref="A163:D163"/>
    <mergeCell ref="A234:A235"/>
    <mergeCell ref="D111:D112"/>
    <mergeCell ref="E111:E112"/>
    <mergeCell ref="A110:F110"/>
    <mergeCell ref="A170:F170"/>
    <mergeCell ref="A171:A172"/>
    <mergeCell ref="A233:F233"/>
    <mergeCell ref="D234:D235"/>
    <mergeCell ref="A111:A112"/>
    <mergeCell ref="E234:E235"/>
  </mergeCells>
  <conditionalFormatting sqref="E4">
    <cfRule type="cellIs" priority="14" dxfId="116" operator="notEqual">
      <formula>SUM($E$5:$E$15)</formula>
    </cfRule>
  </conditionalFormatting>
  <printOptions horizontalCentered="1"/>
  <pageMargins left="0.1968503937007874" right="0.1968503937007874" top="0.5511811023622047" bottom="0.4724409448818898" header="0.11811023622047245" footer="0.2755905511811024"/>
  <pageSetup horizontalDpi="600" verticalDpi="600" orientation="portrait" paperSize="9" scale="70" r:id="rId1"/>
  <headerFooter scaleWithDoc="0" alignWithMargins="0">
    <oddHeader>&amp;L&amp;9Příloha č.1_UKB_plochy místností</oddHeader>
    <oddFooter>&amp;R&amp;9Strana &amp;P/&amp;N</oddFooter>
  </headerFooter>
  <rowBreaks count="4" manualBreakCount="4">
    <brk id="65" max="16383" man="1"/>
    <brk id="107" max="16383" man="1"/>
    <brk id="165" max="16383" man="1"/>
    <brk id="22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2:G145"/>
  <sheetViews>
    <sheetView zoomScaleSheetLayoutView="100" workbookViewId="0" topLeftCell="A1">
      <selection activeCell="G1" sqref="G1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4" width="40.7109375" style="0" customWidth="1"/>
    <col min="5" max="5" width="14.7109375" style="35" customWidth="1"/>
    <col min="6" max="6" width="14.7109375" style="54" customWidth="1"/>
  </cols>
  <sheetData>
    <row r="2" ht="13.5" thickBot="1">
      <c r="F2"/>
    </row>
    <row r="3" spans="4:6" ht="15.75" customHeight="1" thickBot="1">
      <c r="D3" s="65" t="s">
        <v>7618</v>
      </c>
      <c r="E3" s="66">
        <f>SUM(E145,E106,E65,E33)</f>
        <v>2203.669999999999</v>
      </c>
      <c r="F3"/>
    </row>
    <row r="4" spans="4:7" ht="15.75" customHeight="1" thickBot="1">
      <c r="D4" s="65" t="s">
        <v>7619</v>
      </c>
      <c r="E4" s="66">
        <f>SUM(F145,F106,F65,F33)</f>
        <v>1866.1799999999994</v>
      </c>
      <c r="F4" s="92"/>
      <c r="G4" s="92"/>
    </row>
    <row r="5" spans="4:6" ht="15.75" customHeight="1" thickBot="1">
      <c r="D5" s="65" t="s">
        <v>7620</v>
      </c>
      <c r="E5" s="66">
        <f>SUMIF(F$23:F$553,"1",E$23:E$553)</f>
        <v>53.94</v>
      </c>
      <c r="F5"/>
    </row>
    <row r="6" spans="4:6" ht="15.75" customHeight="1" thickBot="1">
      <c r="D6" s="65" t="s">
        <v>7621</v>
      </c>
      <c r="E6" s="66">
        <f>SUMIF(F$23:F$553,"2",E$23:E$553)</f>
        <v>16.66</v>
      </c>
      <c r="F6"/>
    </row>
    <row r="7" spans="4:6" ht="15.75" customHeight="1" thickBot="1">
      <c r="D7" s="65" t="s">
        <v>7622</v>
      </c>
      <c r="E7" s="66">
        <f>SUMIF(F$23:F$553,"3",E$23:E$553)</f>
        <v>306.44000000000005</v>
      </c>
      <c r="F7"/>
    </row>
    <row r="8" spans="4:6" ht="15.75" customHeight="1" thickBot="1">
      <c r="D8" s="65" t="s">
        <v>7617</v>
      </c>
      <c r="E8" s="66">
        <f>SUMIF(F$23:F$553,"4",E$23:E$553)</f>
        <v>32.25</v>
      </c>
      <c r="F8"/>
    </row>
    <row r="9" spans="4:6" ht="15.75" customHeight="1" thickBot="1">
      <c r="D9" s="65" t="s">
        <v>7623</v>
      </c>
      <c r="E9" s="66">
        <f>SUMIF(F$23:F$553,"5",E$23:E$553)</f>
        <v>208.99</v>
      </c>
      <c r="F9"/>
    </row>
    <row r="10" spans="4:5" ht="15.75" customHeight="1" thickBot="1">
      <c r="D10" s="65" t="s">
        <v>7624</v>
      </c>
      <c r="E10" s="66">
        <f>SUMIF(F$23:F$553,"6",E$23:E$553)</f>
        <v>0</v>
      </c>
    </row>
    <row r="11" spans="4:5" ht="15.75" customHeight="1" thickBot="1">
      <c r="D11" s="65" t="s">
        <v>7625</v>
      </c>
      <c r="E11" s="66">
        <f>SUMIF(F$23:F$553,"7",E$23:E$553)</f>
        <v>0</v>
      </c>
    </row>
    <row r="12" spans="4:5" ht="15.75" customHeight="1" thickBot="1">
      <c r="D12" s="65" t="s">
        <v>7626</v>
      </c>
      <c r="E12" s="66">
        <f>SUMIF(F$23:F$553,"8",E$23:E$553)</f>
        <v>1005.6500000000001</v>
      </c>
    </row>
    <row r="13" spans="4:5" ht="15.75" customHeight="1" thickBot="1">
      <c r="D13" s="65" t="s">
        <v>7687</v>
      </c>
      <c r="E13" s="66">
        <f>SUMIF(F$23:F$553,"9",E$23:E$553)</f>
        <v>0</v>
      </c>
    </row>
    <row r="14" spans="4:5" ht="15.75" customHeight="1" thickBot="1">
      <c r="D14" s="65" t="s">
        <v>7688</v>
      </c>
      <c r="E14" s="66">
        <f>SUMIF(F$23:F$553,"10",E$23:E$553)</f>
        <v>0</v>
      </c>
    </row>
    <row r="15" spans="4:5" ht="15.75" customHeight="1" thickBot="1">
      <c r="D15" s="65" t="s">
        <v>7714</v>
      </c>
      <c r="E15" s="66">
        <f>SUMIF(F$23:F$553,"11",E$23:E$553)</f>
        <v>242.25</v>
      </c>
    </row>
    <row r="19" ht="13.5" thickBot="1"/>
    <row r="20" spans="1:6" ht="22.5" customHeight="1" thickBot="1">
      <c r="A20" s="141" t="s">
        <v>643</v>
      </c>
      <c r="B20" s="142"/>
      <c r="C20" s="142"/>
      <c r="D20" s="142"/>
      <c r="E20" s="142"/>
      <c r="F20" s="143"/>
    </row>
    <row r="21" spans="1:6" ht="15" customHeight="1">
      <c r="A21" s="151" t="s">
        <v>1005</v>
      </c>
      <c r="B21" s="68" t="s">
        <v>603</v>
      </c>
      <c r="C21" s="69" t="s">
        <v>1860</v>
      </c>
      <c r="D21" s="147" t="s">
        <v>1859</v>
      </c>
      <c r="E21" s="149" t="s">
        <v>1861</v>
      </c>
      <c r="F21" s="70" t="s">
        <v>7616</v>
      </c>
    </row>
    <row r="22" spans="1:6" ht="15" customHeight="1" thickBot="1">
      <c r="A22" s="152"/>
      <c r="B22" s="71" t="s">
        <v>1858</v>
      </c>
      <c r="C22" s="71" t="s">
        <v>1858</v>
      </c>
      <c r="D22" s="148"/>
      <c r="E22" s="150"/>
      <c r="F22" s="72" t="s">
        <v>7615</v>
      </c>
    </row>
    <row r="23" spans="1:6" ht="14.25" thickTop="1">
      <c r="A23" s="14" t="s">
        <v>1425</v>
      </c>
      <c r="B23" s="7" t="s">
        <v>1863</v>
      </c>
      <c r="C23" s="11">
        <v>304</v>
      </c>
      <c r="D23" s="1" t="s">
        <v>2127</v>
      </c>
      <c r="E23" s="36">
        <v>65.23</v>
      </c>
      <c r="F23" s="45">
        <v>0</v>
      </c>
    </row>
    <row r="24" spans="1:6" ht="13.5">
      <c r="A24" s="14" t="s">
        <v>1426</v>
      </c>
      <c r="B24" s="7" t="s">
        <v>1865</v>
      </c>
      <c r="C24" s="11">
        <v>203</v>
      </c>
      <c r="D24" s="1" t="s">
        <v>2656</v>
      </c>
      <c r="E24" s="36">
        <v>10.05</v>
      </c>
      <c r="F24" s="45">
        <v>0</v>
      </c>
    </row>
    <row r="25" spans="1:6" ht="13.5">
      <c r="A25" s="14" t="s">
        <v>1427</v>
      </c>
      <c r="B25" s="7" t="s">
        <v>1864</v>
      </c>
      <c r="C25" s="11">
        <v>309</v>
      </c>
      <c r="D25" s="1" t="s">
        <v>1428</v>
      </c>
      <c r="E25" s="36">
        <v>60.67</v>
      </c>
      <c r="F25" s="45">
        <v>0</v>
      </c>
    </row>
    <row r="26" spans="1:6" ht="13.5">
      <c r="A26" s="14" t="s">
        <v>1429</v>
      </c>
      <c r="B26" s="7" t="s">
        <v>1866</v>
      </c>
      <c r="C26" s="11">
        <v>317</v>
      </c>
      <c r="D26" s="1" t="s">
        <v>1430</v>
      </c>
      <c r="E26" s="36">
        <v>5.52</v>
      </c>
      <c r="F26" s="45">
        <v>0</v>
      </c>
    </row>
    <row r="27" spans="1:6" ht="13.5">
      <c r="A27" s="14" t="s">
        <v>1431</v>
      </c>
      <c r="B27" s="7" t="s">
        <v>1867</v>
      </c>
      <c r="C27" s="11">
        <v>317</v>
      </c>
      <c r="D27" s="1" t="s">
        <v>1432</v>
      </c>
      <c r="E27" s="36">
        <v>4</v>
      </c>
      <c r="F27" s="45">
        <v>0</v>
      </c>
    </row>
    <row r="28" spans="1:6" ht="13.5">
      <c r="A28" s="14" t="s">
        <v>1433</v>
      </c>
      <c r="B28" s="7" t="s">
        <v>1868</v>
      </c>
      <c r="C28" s="11">
        <v>317</v>
      </c>
      <c r="D28" s="1" t="s">
        <v>1430</v>
      </c>
      <c r="E28" s="36">
        <v>30.01</v>
      </c>
      <c r="F28" s="45">
        <v>0</v>
      </c>
    </row>
    <row r="29" spans="1:6" ht="13.5">
      <c r="A29" s="14" t="s">
        <v>1434</v>
      </c>
      <c r="B29" s="7" t="s">
        <v>1869</v>
      </c>
      <c r="C29" s="11">
        <v>204</v>
      </c>
      <c r="D29" s="1" t="s">
        <v>1435</v>
      </c>
      <c r="E29" s="36">
        <v>3.62</v>
      </c>
      <c r="F29" s="45">
        <v>0</v>
      </c>
    </row>
    <row r="30" spans="1:6" ht="13.5">
      <c r="A30" s="14" t="s">
        <v>1436</v>
      </c>
      <c r="B30" s="7" t="s">
        <v>1820</v>
      </c>
      <c r="C30" s="11">
        <v>303</v>
      </c>
      <c r="D30" s="1" t="s">
        <v>1437</v>
      </c>
      <c r="E30" s="36">
        <v>30.4</v>
      </c>
      <c r="F30" s="45">
        <v>0</v>
      </c>
    </row>
    <row r="31" spans="1:6" ht="13.5">
      <c r="A31" s="14" t="s">
        <v>1438</v>
      </c>
      <c r="B31" s="7" t="s">
        <v>1821</v>
      </c>
      <c r="C31" s="11">
        <v>303</v>
      </c>
      <c r="D31" s="1" t="s">
        <v>1437</v>
      </c>
      <c r="E31" s="36">
        <v>11.81</v>
      </c>
      <c r="F31" s="45">
        <v>0</v>
      </c>
    </row>
    <row r="32" spans="1:6" ht="14.25" thickBot="1">
      <c r="A32" s="15" t="s">
        <v>1439</v>
      </c>
      <c r="B32" s="9" t="s">
        <v>1818</v>
      </c>
      <c r="C32" s="12">
        <v>305</v>
      </c>
      <c r="D32" s="10" t="s">
        <v>1440</v>
      </c>
      <c r="E32" s="43">
        <v>35.14</v>
      </c>
      <c r="F32" s="55">
        <v>0</v>
      </c>
    </row>
    <row r="33" spans="1:6" ht="17.25" thickBot="1" thickTop="1">
      <c r="A33" s="144" t="s">
        <v>7686</v>
      </c>
      <c r="B33" s="145"/>
      <c r="C33" s="145"/>
      <c r="D33" s="146"/>
      <c r="E33" s="37">
        <f>SUM(E23:E32)</f>
        <v>256.45</v>
      </c>
      <c r="F33" s="63">
        <f>SUMIF(F23:F32,"&gt;0",E23:E32)</f>
        <v>0</v>
      </c>
    </row>
    <row r="39" ht="13.5" thickBot="1"/>
    <row r="40" spans="1:6" ht="22.5" customHeight="1" thickBot="1">
      <c r="A40" s="141" t="s">
        <v>1856</v>
      </c>
      <c r="B40" s="142"/>
      <c r="C40" s="142"/>
      <c r="D40" s="142"/>
      <c r="E40" s="142"/>
      <c r="F40" s="143"/>
    </row>
    <row r="41" spans="1:6" ht="15" customHeight="1">
      <c r="A41" s="151" t="s">
        <v>1005</v>
      </c>
      <c r="B41" s="68" t="s">
        <v>603</v>
      </c>
      <c r="C41" s="69" t="s">
        <v>1860</v>
      </c>
      <c r="D41" s="147" t="s">
        <v>1859</v>
      </c>
      <c r="E41" s="149" t="s">
        <v>1861</v>
      </c>
      <c r="F41" s="70" t="s">
        <v>7616</v>
      </c>
    </row>
    <row r="42" spans="1:6" ht="15" customHeight="1" thickBot="1">
      <c r="A42" s="152"/>
      <c r="B42" s="71" t="s">
        <v>1858</v>
      </c>
      <c r="C42" s="71" t="s">
        <v>1858</v>
      </c>
      <c r="D42" s="148"/>
      <c r="E42" s="150"/>
      <c r="F42" s="72" t="s">
        <v>7615</v>
      </c>
    </row>
    <row r="43" spans="1:6" ht="15" customHeight="1" thickTop="1">
      <c r="A43" s="14" t="s">
        <v>1441</v>
      </c>
      <c r="B43" s="7">
        <v>101</v>
      </c>
      <c r="C43" s="11">
        <v>203</v>
      </c>
      <c r="D43" s="1" t="s">
        <v>2656</v>
      </c>
      <c r="E43" s="36">
        <v>79.47</v>
      </c>
      <c r="F43" s="45">
        <v>5</v>
      </c>
    </row>
    <row r="44" spans="1:6" ht="15" customHeight="1">
      <c r="A44" s="14" t="s">
        <v>1442</v>
      </c>
      <c r="B44" s="7">
        <v>102</v>
      </c>
      <c r="C44" s="11">
        <v>201</v>
      </c>
      <c r="D44" s="1" t="s">
        <v>641</v>
      </c>
      <c r="E44" s="36">
        <v>10.65</v>
      </c>
      <c r="F44" s="45">
        <v>5</v>
      </c>
    </row>
    <row r="45" spans="1:6" ht="15" customHeight="1">
      <c r="A45" s="14" t="s">
        <v>1443</v>
      </c>
      <c r="B45" s="7">
        <v>103</v>
      </c>
      <c r="C45" s="11">
        <v>204</v>
      </c>
      <c r="D45" s="1" t="s">
        <v>642</v>
      </c>
      <c r="E45" s="36">
        <v>3.45</v>
      </c>
      <c r="F45" s="45">
        <v>5</v>
      </c>
    </row>
    <row r="46" spans="1:6" ht="15" customHeight="1">
      <c r="A46" s="14" t="s">
        <v>1444</v>
      </c>
      <c r="B46" s="7">
        <v>104</v>
      </c>
      <c r="C46" s="11">
        <v>161</v>
      </c>
      <c r="D46" s="1" t="s">
        <v>1445</v>
      </c>
      <c r="E46" s="36">
        <v>5.89</v>
      </c>
      <c r="F46" s="45">
        <v>3</v>
      </c>
    </row>
    <row r="47" spans="1:6" ht="15" customHeight="1">
      <c r="A47" s="14" t="s">
        <v>1680</v>
      </c>
      <c r="B47" s="7" t="s">
        <v>1681</v>
      </c>
      <c r="C47" s="11">
        <v>161</v>
      </c>
      <c r="D47" s="1" t="s">
        <v>1445</v>
      </c>
      <c r="E47" s="36">
        <v>2.98</v>
      </c>
      <c r="F47" s="45">
        <v>3</v>
      </c>
    </row>
    <row r="48" spans="1:6" ht="15" customHeight="1">
      <c r="A48" s="14" t="s">
        <v>1446</v>
      </c>
      <c r="B48" s="7">
        <v>105</v>
      </c>
      <c r="C48" s="11">
        <v>161</v>
      </c>
      <c r="D48" s="1" t="s">
        <v>2719</v>
      </c>
      <c r="E48" s="36">
        <v>5.1</v>
      </c>
      <c r="F48" s="45">
        <v>3</v>
      </c>
    </row>
    <row r="49" spans="1:6" ht="15" customHeight="1">
      <c r="A49" s="14" t="s">
        <v>2720</v>
      </c>
      <c r="B49" s="7">
        <v>106</v>
      </c>
      <c r="C49" s="11">
        <v>160</v>
      </c>
      <c r="D49" s="1" t="s">
        <v>2721</v>
      </c>
      <c r="E49" s="36">
        <v>14.73</v>
      </c>
      <c r="F49" s="45">
        <v>3</v>
      </c>
    </row>
    <row r="50" spans="1:6" ht="15" customHeight="1">
      <c r="A50" s="14" t="s">
        <v>1682</v>
      </c>
      <c r="B50" s="7" t="s">
        <v>1683</v>
      </c>
      <c r="C50" s="11">
        <v>163</v>
      </c>
      <c r="D50" s="1" t="s">
        <v>1684</v>
      </c>
      <c r="E50" s="36">
        <v>3.41</v>
      </c>
      <c r="F50" s="45">
        <v>3</v>
      </c>
    </row>
    <row r="51" spans="1:6" ht="15" customHeight="1">
      <c r="A51" s="14" t="s">
        <v>2722</v>
      </c>
      <c r="B51" s="7">
        <v>107</v>
      </c>
      <c r="C51" s="11">
        <v>160</v>
      </c>
      <c r="D51" s="1" t="s">
        <v>2723</v>
      </c>
      <c r="E51" s="36">
        <v>14.73</v>
      </c>
      <c r="F51" s="45">
        <v>3</v>
      </c>
    </row>
    <row r="52" spans="1:6" ht="15" customHeight="1">
      <c r="A52" s="14" t="s">
        <v>248</v>
      </c>
      <c r="B52" s="7" t="s">
        <v>249</v>
      </c>
      <c r="C52" s="11">
        <v>163</v>
      </c>
      <c r="D52" s="1" t="s">
        <v>250</v>
      </c>
      <c r="E52" s="36">
        <v>3.41</v>
      </c>
      <c r="F52" s="45">
        <v>3</v>
      </c>
    </row>
    <row r="53" spans="1:6" ht="15" customHeight="1">
      <c r="A53" s="14" t="s">
        <v>2724</v>
      </c>
      <c r="B53" s="7">
        <v>108</v>
      </c>
      <c r="C53" s="11">
        <v>106</v>
      </c>
      <c r="D53" s="1" t="s">
        <v>4889</v>
      </c>
      <c r="E53" s="36">
        <v>15.66</v>
      </c>
      <c r="F53" s="45">
        <v>8</v>
      </c>
    </row>
    <row r="54" spans="1:6" ht="15" customHeight="1">
      <c r="A54" s="14" t="s">
        <v>4890</v>
      </c>
      <c r="B54" s="7">
        <v>109</v>
      </c>
      <c r="C54" s="11">
        <v>103</v>
      </c>
      <c r="D54" s="1" t="s">
        <v>4891</v>
      </c>
      <c r="E54" s="36">
        <v>209.82</v>
      </c>
      <c r="F54" s="45">
        <v>8</v>
      </c>
    </row>
    <row r="55" spans="1:6" ht="15" customHeight="1">
      <c r="A55" s="14" t="s">
        <v>4892</v>
      </c>
      <c r="B55" s="7">
        <v>110</v>
      </c>
      <c r="C55" s="11">
        <v>171</v>
      </c>
      <c r="D55" s="1" t="s">
        <v>2441</v>
      </c>
      <c r="E55" s="36">
        <v>12.53</v>
      </c>
      <c r="F55" s="45">
        <v>8</v>
      </c>
    </row>
    <row r="56" spans="1:6" ht="15" customHeight="1">
      <c r="A56" s="14" t="s">
        <v>4893</v>
      </c>
      <c r="B56" s="7">
        <v>111</v>
      </c>
      <c r="C56" s="11">
        <v>183</v>
      </c>
      <c r="D56" s="1" t="s">
        <v>4894</v>
      </c>
      <c r="E56" s="36">
        <v>30.38</v>
      </c>
      <c r="F56" s="45">
        <v>8</v>
      </c>
    </row>
    <row r="57" spans="1:6" ht="15" customHeight="1">
      <c r="A57" s="14" t="s">
        <v>4895</v>
      </c>
      <c r="B57" s="7">
        <v>112</v>
      </c>
      <c r="C57" s="11">
        <v>171</v>
      </c>
      <c r="D57" s="1" t="s">
        <v>291</v>
      </c>
      <c r="E57" s="36">
        <v>10.67</v>
      </c>
      <c r="F57" s="45">
        <v>0</v>
      </c>
    </row>
    <row r="58" spans="1:6" ht="15" customHeight="1">
      <c r="A58" s="14" t="s">
        <v>4896</v>
      </c>
      <c r="B58" s="7">
        <v>113</v>
      </c>
      <c r="C58" s="11">
        <v>106</v>
      </c>
      <c r="D58" s="1" t="s">
        <v>2107</v>
      </c>
      <c r="E58" s="36">
        <v>11.33</v>
      </c>
      <c r="F58" s="45">
        <v>8</v>
      </c>
    </row>
    <row r="59" spans="1:6" ht="15" customHeight="1">
      <c r="A59" s="14" t="s">
        <v>4897</v>
      </c>
      <c r="B59" s="7">
        <v>114</v>
      </c>
      <c r="C59" s="11">
        <v>106</v>
      </c>
      <c r="D59" s="1" t="s">
        <v>2107</v>
      </c>
      <c r="E59" s="36">
        <v>13.79</v>
      </c>
      <c r="F59" s="45">
        <v>8</v>
      </c>
    </row>
    <row r="60" spans="1:6" ht="15" customHeight="1">
      <c r="A60" s="14" t="s">
        <v>4898</v>
      </c>
      <c r="B60" s="7">
        <v>115</v>
      </c>
      <c r="C60" s="11">
        <v>110</v>
      </c>
      <c r="D60" s="1" t="s">
        <v>2664</v>
      </c>
      <c r="E60" s="36">
        <v>18.52</v>
      </c>
      <c r="F60" s="45">
        <v>1</v>
      </c>
    </row>
    <row r="61" spans="1:6" ht="15" customHeight="1">
      <c r="A61" s="14" t="s">
        <v>4899</v>
      </c>
      <c r="B61" s="7">
        <v>116</v>
      </c>
      <c r="C61" s="11">
        <v>133</v>
      </c>
      <c r="D61" s="1" t="s">
        <v>4900</v>
      </c>
      <c r="E61" s="36">
        <v>9.04</v>
      </c>
      <c r="F61" s="45">
        <v>4</v>
      </c>
    </row>
    <row r="62" spans="1:6" ht="15" customHeight="1">
      <c r="A62" s="14" t="s">
        <v>1678</v>
      </c>
      <c r="B62" s="7">
        <v>117</v>
      </c>
      <c r="C62" s="11">
        <v>161</v>
      </c>
      <c r="D62" s="1" t="s">
        <v>1004</v>
      </c>
      <c r="E62" s="36">
        <v>5.89</v>
      </c>
      <c r="F62" s="45">
        <v>3</v>
      </c>
    </row>
    <row r="63" spans="1:6" ht="15" customHeight="1">
      <c r="A63" s="14" t="s">
        <v>251</v>
      </c>
      <c r="B63" s="7" t="s">
        <v>252</v>
      </c>
      <c r="C63" s="11">
        <v>161</v>
      </c>
      <c r="D63" s="1" t="s">
        <v>1004</v>
      </c>
      <c r="E63" s="36">
        <v>3.29</v>
      </c>
      <c r="F63" s="45">
        <v>3</v>
      </c>
    </row>
    <row r="64" spans="1:6" ht="15" customHeight="1" thickBot="1">
      <c r="A64" s="15" t="s">
        <v>1679</v>
      </c>
      <c r="B64" s="9">
        <v>118</v>
      </c>
      <c r="C64" s="12">
        <v>163</v>
      </c>
      <c r="D64" s="10" t="s">
        <v>3274</v>
      </c>
      <c r="E64" s="43">
        <v>5.1</v>
      </c>
      <c r="F64" s="55">
        <v>3</v>
      </c>
    </row>
    <row r="65" spans="1:6" ht="15" customHeight="1" thickBot="1" thickTop="1">
      <c r="A65" s="144" t="s">
        <v>7686</v>
      </c>
      <c r="B65" s="145"/>
      <c r="C65" s="145"/>
      <c r="D65" s="146"/>
      <c r="E65" s="37">
        <f>SUM(E43:E64)</f>
        <v>489.84</v>
      </c>
      <c r="F65" s="63">
        <f>SUMIF(F43:F64,"&gt;0",E43:E64)</f>
        <v>479.16999999999996</v>
      </c>
    </row>
    <row r="66" spans="2:6" ht="15" customHeight="1">
      <c r="B66" s="73"/>
      <c r="C66" s="73"/>
      <c r="D66" s="73"/>
      <c r="E66" s="74"/>
      <c r="F66" s="48"/>
    </row>
    <row r="67" ht="15" customHeight="1"/>
    <row r="68" ht="15" customHeight="1"/>
    <row r="69" ht="15" customHeight="1"/>
    <row r="70" ht="15" customHeight="1"/>
    <row r="71" ht="15" customHeight="1" thickBot="1"/>
    <row r="72" spans="1:6" ht="22.5" customHeight="1" thickBot="1">
      <c r="A72" s="141" t="s">
        <v>1857</v>
      </c>
      <c r="B72" s="142"/>
      <c r="C72" s="142"/>
      <c r="D72" s="142"/>
      <c r="E72" s="142"/>
      <c r="F72" s="143"/>
    </row>
    <row r="73" spans="1:6" ht="15" customHeight="1">
      <c r="A73" s="151" t="s">
        <v>1005</v>
      </c>
      <c r="B73" s="68" t="s">
        <v>603</v>
      </c>
      <c r="C73" s="69" t="s">
        <v>1860</v>
      </c>
      <c r="D73" s="147" t="s">
        <v>1859</v>
      </c>
      <c r="E73" s="149" t="s">
        <v>1861</v>
      </c>
      <c r="F73" s="70" t="s">
        <v>7616</v>
      </c>
    </row>
    <row r="74" spans="1:6" ht="15" customHeight="1" thickBot="1">
      <c r="A74" s="152"/>
      <c r="B74" s="71" t="s">
        <v>1858</v>
      </c>
      <c r="C74" s="71" t="s">
        <v>1858</v>
      </c>
      <c r="D74" s="148"/>
      <c r="E74" s="150"/>
      <c r="F74" s="72" t="s">
        <v>7615</v>
      </c>
    </row>
    <row r="75" spans="1:6" ht="15" customHeight="1" thickTop="1">
      <c r="A75" s="14" t="s">
        <v>253</v>
      </c>
      <c r="B75" s="7">
        <v>201</v>
      </c>
      <c r="C75" s="11">
        <v>203</v>
      </c>
      <c r="D75" s="1"/>
      <c r="E75" s="36">
        <v>242.25</v>
      </c>
      <c r="F75" s="45">
        <v>11</v>
      </c>
    </row>
    <row r="76" spans="1:6" ht="15" customHeight="1">
      <c r="A76" s="14" t="s">
        <v>254</v>
      </c>
      <c r="B76" s="7">
        <v>203</v>
      </c>
      <c r="C76" s="11">
        <v>204</v>
      </c>
      <c r="D76" s="1" t="s">
        <v>642</v>
      </c>
      <c r="E76" s="36">
        <v>3.45</v>
      </c>
      <c r="F76" s="45">
        <v>0</v>
      </c>
    </row>
    <row r="77" spans="1:6" ht="15" customHeight="1">
      <c r="A77" s="14" t="s">
        <v>255</v>
      </c>
      <c r="B77" s="7">
        <v>204</v>
      </c>
      <c r="C77" s="11">
        <v>183</v>
      </c>
      <c r="D77" s="1" t="s">
        <v>3728</v>
      </c>
      <c r="E77" s="36">
        <v>7.81</v>
      </c>
      <c r="F77" s="45">
        <v>3</v>
      </c>
    </row>
    <row r="78" spans="1:6" ht="15" customHeight="1">
      <c r="A78" s="14" t="s">
        <v>4279</v>
      </c>
      <c r="B78" s="7" t="s">
        <v>1016</v>
      </c>
      <c r="C78" s="11">
        <v>161</v>
      </c>
      <c r="D78" s="1" t="s">
        <v>4280</v>
      </c>
      <c r="E78" s="36">
        <v>1.13</v>
      </c>
      <c r="F78" s="45">
        <v>3</v>
      </c>
    </row>
    <row r="79" spans="1:6" ht="15" customHeight="1">
      <c r="A79" s="14" t="s">
        <v>48</v>
      </c>
      <c r="B79" s="7" t="s">
        <v>49</v>
      </c>
      <c r="C79" s="11">
        <v>161</v>
      </c>
      <c r="D79" s="1" t="s">
        <v>4280</v>
      </c>
      <c r="E79" s="36">
        <v>1.54</v>
      </c>
      <c r="F79" s="45">
        <v>3</v>
      </c>
    </row>
    <row r="80" spans="1:6" ht="15" customHeight="1">
      <c r="A80" s="14" t="s">
        <v>256</v>
      </c>
      <c r="B80" s="7">
        <v>205</v>
      </c>
      <c r="C80" s="11">
        <v>163</v>
      </c>
      <c r="D80" s="1" t="s">
        <v>257</v>
      </c>
      <c r="E80" s="36">
        <v>4.66</v>
      </c>
      <c r="F80" s="45">
        <v>3</v>
      </c>
    </row>
    <row r="81" spans="1:6" ht="15" customHeight="1">
      <c r="A81" s="14" t="s">
        <v>258</v>
      </c>
      <c r="B81" s="7">
        <v>206</v>
      </c>
      <c r="C81" s="11">
        <v>302</v>
      </c>
      <c r="D81" s="1" t="s">
        <v>2132</v>
      </c>
      <c r="E81" s="36">
        <v>14.92</v>
      </c>
      <c r="F81" s="45">
        <v>8</v>
      </c>
    </row>
    <row r="82" spans="1:6" ht="15" customHeight="1">
      <c r="A82" s="14" t="s">
        <v>259</v>
      </c>
      <c r="B82" s="7">
        <v>207</v>
      </c>
      <c r="C82" s="11">
        <v>103</v>
      </c>
      <c r="D82" s="1" t="s">
        <v>260</v>
      </c>
      <c r="E82" s="36">
        <v>76.15</v>
      </c>
      <c r="F82" s="45">
        <v>8</v>
      </c>
    </row>
    <row r="83" spans="1:6" ht="15" customHeight="1">
      <c r="A83" s="14" t="s">
        <v>261</v>
      </c>
      <c r="B83" s="7">
        <v>208</v>
      </c>
      <c r="C83" s="11">
        <v>104</v>
      </c>
      <c r="D83" s="1" t="s">
        <v>262</v>
      </c>
      <c r="E83" s="36">
        <v>16.49</v>
      </c>
      <c r="F83" s="45">
        <v>8</v>
      </c>
    </row>
    <row r="84" spans="1:6" ht="15" customHeight="1">
      <c r="A84" s="14" t="s">
        <v>263</v>
      </c>
      <c r="B84" s="7">
        <v>209</v>
      </c>
      <c r="C84" s="11">
        <v>103</v>
      </c>
      <c r="D84" s="1" t="s">
        <v>264</v>
      </c>
      <c r="E84" s="36">
        <v>69.09</v>
      </c>
      <c r="F84" s="45">
        <v>8</v>
      </c>
    </row>
    <row r="85" spans="1:6" ht="15" customHeight="1">
      <c r="A85" s="14" t="s">
        <v>265</v>
      </c>
      <c r="B85" s="7">
        <v>211</v>
      </c>
      <c r="C85" s="11">
        <v>104</v>
      </c>
      <c r="D85" s="1" t="s">
        <v>266</v>
      </c>
      <c r="E85" s="36">
        <v>19.39</v>
      </c>
      <c r="F85" s="45">
        <v>8</v>
      </c>
    </row>
    <row r="86" spans="1:6" ht="15" customHeight="1">
      <c r="A86" s="14" t="s">
        <v>267</v>
      </c>
      <c r="B86" s="7">
        <v>212</v>
      </c>
      <c r="C86" s="11">
        <v>110</v>
      </c>
      <c r="D86" s="1" t="s">
        <v>268</v>
      </c>
      <c r="E86" s="36">
        <v>19.47</v>
      </c>
      <c r="F86" s="45">
        <v>1</v>
      </c>
    </row>
    <row r="87" spans="1:6" ht="15" customHeight="1">
      <c r="A87" s="14" t="s">
        <v>269</v>
      </c>
      <c r="B87" s="7">
        <v>213</v>
      </c>
      <c r="C87" s="11">
        <v>103</v>
      </c>
      <c r="D87" s="1" t="s">
        <v>270</v>
      </c>
      <c r="E87" s="36">
        <v>69.16</v>
      </c>
      <c r="F87" s="45">
        <v>8</v>
      </c>
    </row>
    <row r="88" spans="1:6" ht="15" customHeight="1">
      <c r="A88" s="14" t="s">
        <v>271</v>
      </c>
      <c r="B88" s="7">
        <v>214</v>
      </c>
      <c r="C88" s="11">
        <v>104</v>
      </c>
      <c r="D88" s="1" t="s">
        <v>272</v>
      </c>
      <c r="E88" s="36">
        <v>16.68</v>
      </c>
      <c r="F88" s="45">
        <v>8</v>
      </c>
    </row>
    <row r="89" spans="1:6" ht="15" customHeight="1">
      <c r="A89" s="14" t="s">
        <v>273</v>
      </c>
      <c r="B89" s="7">
        <v>215</v>
      </c>
      <c r="C89" s="11">
        <v>103</v>
      </c>
      <c r="D89" s="1" t="s">
        <v>274</v>
      </c>
      <c r="E89" s="36">
        <v>33.4</v>
      </c>
      <c r="F89" s="45">
        <v>8</v>
      </c>
    </row>
    <row r="90" spans="1:6" ht="15" customHeight="1">
      <c r="A90" s="14" t="s">
        <v>275</v>
      </c>
      <c r="B90" s="7">
        <v>216</v>
      </c>
      <c r="C90" s="11">
        <v>146</v>
      </c>
      <c r="D90" s="1" t="s">
        <v>276</v>
      </c>
      <c r="E90" s="36">
        <v>10.88</v>
      </c>
      <c r="F90" s="45">
        <v>8</v>
      </c>
    </row>
    <row r="91" spans="1:6" ht="15" customHeight="1">
      <c r="A91" s="14" t="s">
        <v>277</v>
      </c>
      <c r="B91" s="7">
        <v>217</v>
      </c>
      <c r="C91" s="11">
        <v>103</v>
      </c>
      <c r="D91" s="1" t="s">
        <v>3458</v>
      </c>
      <c r="E91" s="36">
        <v>30.51</v>
      </c>
      <c r="F91" s="45">
        <v>8</v>
      </c>
    </row>
    <row r="92" spans="1:6" ht="15" customHeight="1">
      <c r="A92" s="14" t="s">
        <v>3459</v>
      </c>
      <c r="B92" s="7">
        <v>218</v>
      </c>
      <c r="C92" s="11">
        <v>183</v>
      </c>
      <c r="D92" s="1" t="s">
        <v>3728</v>
      </c>
      <c r="E92" s="36">
        <v>10.46</v>
      </c>
      <c r="F92" s="45">
        <v>8</v>
      </c>
    </row>
    <row r="93" spans="1:6" ht="15" customHeight="1">
      <c r="A93" s="14" t="s">
        <v>50</v>
      </c>
      <c r="B93" s="7" t="s">
        <v>51</v>
      </c>
      <c r="C93" s="11">
        <v>161</v>
      </c>
      <c r="D93" s="1" t="s">
        <v>1004</v>
      </c>
      <c r="E93" s="36">
        <v>1.62</v>
      </c>
      <c r="F93" s="45">
        <v>3</v>
      </c>
    </row>
    <row r="94" spans="1:6" ht="15" customHeight="1">
      <c r="A94" s="14" t="s">
        <v>3460</v>
      </c>
      <c r="B94" s="7">
        <v>219</v>
      </c>
      <c r="C94" s="11">
        <v>163</v>
      </c>
      <c r="D94" s="1" t="s">
        <v>3461</v>
      </c>
      <c r="E94" s="36">
        <v>5.05</v>
      </c>
      <c r="F94" s="45">
        <v>3</v>
      </c>
    </row>
    <row r="95" spans="1:6" ht="15" customHeight="1">
      <c r="A95" s="14" t="s">
        <v>3462</v>
      </c>
      <c r="B95" s="7">
        <v>221</v>
      </c>
      <c r="C95" s="11">
        <v>171</v>
      </c>
      <c r="D95" s="1" t="s">
        <v>276</v>
      </c>
      <c r="E95" s="36">
        <v>11.51</v>
      </c>
      <c r="F95" s="45">
        <v>8</v>
      </c>
    </row>
    <row r="96" spans="1:6" ht="15" customHeight="1">
      <c r="A96" s="14" t="s">
        <v>3463</v>
      </c>
      <c r="B96" s="7">
        <v>222</v>
      </c>
      <c r="C96" s="11">
        <v>160</v>
      </c>
      <c r="D96" s="1" t="s">
        <v>2723</v>
      </c>
      <c r="E96" s="36">
        <v>13.79</v>
      </c>
      <c r="F96" s="45">
        <v>3</v>
      </c>
    </row>
    <row r="97" spans="1:6" ht="15" customHeight="1">
      <c r="A97" s="14" t="s">
        <v>52</v>
      </c>
      <c r="B97" s="7" t="s">
        <v>53</v>
      </c>
      <c r="C97" s="11">
        <v>163</v>
      </c>
      <c r="D97" s="1" t="s">
        <v>54</v>
      </c>
      <c r="E97" s="36">
        <v>2.93</v>
      </c>
      <c r="F97" s="45">
        <v>3</v>
      </c>
    </row>
    <row r="98" spans="1:6" ht="15" customHeight="1">
      <c r="A98" s="14" t="s">
        <v>3464</v>
      </c>
      <c r="B98" s="7">
        <v>223</v>
      </c>
      <c r="C98" s="11">
        <v>160</v>
      </c>
      <c r="D98" s="1" t="s">
        <v>3465</v>
      </c>
      <c r="E98" s="36">
        <v>13.54</v>
      </c>
      <c r="F98" s="45">
        <v>3</v>
      </c>
    </row>
    <row r="99" spans="1:6" ht="15" customHeight="1">
      <c r="A99" s="14" t="s">
        <v>55</v>
      </c>
      <c r="B99" s="7" t="s">
        <v>56</v>
      </c>
      <c r="C99" s="11">
        <v>163</v>
      </c>
      <c r="D99" s="1" t="s">
        <v>57</v>
      </c>
      <c r="E99" s="36">
        <v>2.79</v>
      </c>
      <c r="F99" s="45">
        <v>3</v>
      </c>
    </row>
    <row r="100" spans="1:6" ht="15" customHeight="1">
      <c r="A100" s="14" t="s">
        <v>3466</v>
      </c>
      <c r="B100" s="7">
        <v>224</v>
      </c>
      <c r="C100" s="11">
        <v>160</v>
      </c>
      <c r="D100" s="1" t="s">
        <v>2723</v>
      </c>
      <c r="E100" s="36">
        <v>13.79</v>
      </c>
      <c r="F100" s="45">
        <v>3</v>
      </c>
    </row>
    <row r="101" spans="1:6" ht="15" customHeight="1">
      <c r="A101" s="14" t="s">
        <v>58</v>
      </c>
      <c r="B101" s="7" t="s">
        <v>59</v>
      </c>
      <c r="C101" s="11">
        <v>163</v>
      </c>
      <c r="D101" s="1" t="s">
        <v>60</v>
      </c>
      <c r="E101" s="36">
        <v>2.93</v>
      </c>
      <c r="F101" s="45">
        <v>3</v>
      </c>
    </row>
    <row r="102" spans="1:6" ht="15" customHeight="1">
      <c r="A102" s="14" t="s">
        <v>3467</v>
      </c>
      <c r="B102" s="7">
        <v>225</v>
      </c>
      <c r="C102" s="11">
        <v>160</v>
      </c>
      <c r="D102" s="1" t="s">
        <v>2721</v>
      </c>
      <c r="E102" s="36">
        <v>13.55</v>
      </c>
      <c r="F102" s="45">
        <v>3</v>
      </c>
    </row>
    <row r="103" spans="1:6" ht="15" customHeight="1">
      <c r="A103" s="14" t="s">
        <v>61</v>
      </c>
      <c r="B103" s="7" t="s">
        <v>62</v>
      </c>
      <c r="C103" s="11">
        <v>163</v>
      </c>
      <c r="D103" s="1" t="s">
        <v>63</v>
      </c>
      <c r="E103" s="36">
        <v>2.81</v>
      </c>
      <c r="F103" s="45">
        <v>3</v>
      </c>
    </row>
    <row r="104" spans="1:6" ht="15" customHeight="1">
      <c r="A104" s="14" t="s">
        <v>3468</v>
      </c>
      <c r="B104" s="7">
        <v>226</v>
      </c>
      <c r="C104" s="11">
        <v>161</v>
      </c>
      <c r="D104" s="1" t="s">
        <v>3469</v>
      </c>
      <c r="E104" s="36">
        <v>2.62</v>
      </c>
      <c r="F104" s="45">
        <v>3</v>
      </c>
    </row>
    <row r="105" spans="1:6" ht="15" customHeight="1" thickBot="1">
      <c r="A105" s="15" t="s">
        <v>3470</v>
      </c>
      <c r="B105" s="9">
        <v>227</v>
      </c>
      <c r="C105" s="12">
        <v>161</v>
      </c>
      <c r="D105" s="10" t="s">
        <v>4278</v>
      </c>
      <c r="E105" s="43">
        <v>3.77</v>
      </c>
      <c r="F105" s="55">
        <v>3</v>
      </c>
    </row>
    <row r="106" spans="1:6" ht="15" customHeight="1" thickBot="1" thickTop="1">
      <c r="A106" s="144" t="s">
        <v>7686</v>
      </c>
      <c r="B106" s="145"/>
      <c r="C106" s="145"/>
      <c r="D106" s="146"/>
      <c r="E106" s="37">
        <f>SUM(E75:E105)</f>
        <v>738.1399999999996</v>
      </c>
      <c r="F106" s="63">
        <f>SUMIF(F75:F105,"&gt;0",E75:E105)</f>
        <v>734.6899999999996</v>
      </c>
    </row>
    <row r="107" ht="15" customHeight="1"/>
    <row r="108" ht="15" customHeight="1"/>
    <row r="109" ht="15" customHeight="1"/>
    <row r="110" ht="15" customHeight="1"/>
    <row r="111" ht="15" customHeight="1"/>
    <row r="112" ht="15" customHeight="1" thickBot="1"/>
    <row r="113" spans="1:6" ht="22.5" customHeight="1" thickBot="1">
      <c r="A113" s="141" t="s">
        <v>1862</v>
      </c>
      <c r="B113" s="142"/>
      <c r="C113" s="142"/>
      <c r="D113" s="142"/>
      <c r="E113" s="142"/>
      <c r="F113" s="143"/>
    </row>
    <row r="114" spans="1:6" ht="15" customHeight="1">
      <c r="A114" s="151" t="s">
        <v>1005</v>
      </c>
      <c r="B114" s="68" t="s">
        <v>603</v>
      </c>
      <c r="C114" s="69" t="s">
        <v>1860</v>
      </c>
      <c r="D114" s="147" t="s">
        <v>1859</v>
      </c>
      <c r="E114" s="149" t="s">
        <v>1861</v>
      </c>
      <c r="F114" s="70" t="s">
        <v>7616</v>
      </c>
    </row>
    <row r="115" spans="1:6" ht="15" customHeight="1" thickBot="1">
      <c r="A115" s="152"/>
      <c r="B115" s="71" t="s">
        <v>1858</v>
      </c>
      <c r="C115" s="71" t="s">
        <v>1858</v>
      </c>
      <c r="D115" s="148"/>
      <c r="E115" s="150"/>
      <c r="F115" s="72" t="s">
        <v>7615</v>
      </c>
    </row>
    <row r="116" spans="1:6" ht="15" customHeight="1" thickTop="1">
      <c r="A116" s="14" t="s">
        <v>64</v>
      </c>
      <c r="B116" s="7">
        <v>301</v>
      </c>
      <c r="C116" s="11">
        <v>203</v>
      </c>
      <c r="D116" s="1" t="s">
        <v>2656</v>
      </c>
      <c r="E116" s="36">
        <v>111.97</v>
      </c>
      <c r="F116" s="45">
        <v>5</v>
      </c>
    </row>
    <row r="117" spans="1:6" ht="15" customHeight="1">
      <c r="A117" s="14" t="s">
        <v>65</v>
      </c>
      <c r="B117" s="7">
        <v>303</v>
      </c>
      <c r="C117" s="11">
        <v>204</v>
      </c>
      <c r="D117" s="1" t="s">
        <v>642</v>
      </c>
      <c r="E117" s="36">
        <v>3.45</v>
      </c>
      <c r="F117" s="45">
        <v>5</v>
      </c>
    </row>
    <row r="118" spans="1:6" ht="15" customHeight="1">
      <c r="A118" s="14" t="s">
        <v>66</v>
      </c>
      <c r="B118" s="7">
        <v>304</v>
      </c>
      <c r="C118" s="11">
        <v>161</v>
      </c>
      <c r="D118" s="1" t="s">
        <v>67</v>
      </c>
      <c r="E118" s="36">
        <v>7.81</v>
      </c>
      <c r="F118" s="45">
        <v>3</v>
      </c>
    </row>
    <row r="119" spans="1:6" ht="15" customHeight="1">
      <c r="A119" s="14" t="s">
        <v>441</v>
      </c>
      <c r="B119" s="7" t="s">
        <v>141</v>
      </c>
      <c r="C119" s="11">
        <v>161</v>
      </c>
      <c r="D119" s="1" t="s">
        <v>2672</v>
      </c>
      <c r="E119" s="36">
        <v>5.3</v>
      </c>
      <c r="F119" s="45">
        <v>3</v>
      </c>
    </row>
    <row r="120" spans="1:6" ht="15" customHeight="1">
      <c r="A120" s="14" t="s">
        <v>68</v>
      </c>
      <c r="B120" s="7">
        <v>305</v>
      </c>
      <c r="C120" s="11">
        <v>163</v>
      </c>
      <c r="D120" s="1" t="s">
        <v>69</v>
      </c>
      <c r="E120" s="36">
        <v>4.66</v>
      </c>
      <c r="F120" s="45">
        <v>3</v>
      </c>
    </row>
    <row r="121" spans="1:6" ht="15" customHeight="1">
      <c r="A121" s="14" t="s">
        <v>70</v>
      </c>
      <c r="B121" s="7">
        <v>306</v>
      </c>
      <c r="C121" s="11">
        <v>171</v>
      </c>
      <c r="D121" s="1" t="s">
        <v>71</v>
      </c>
      <c r="E121" s="36">
        <v>14.99</v>
      </c>
      <c r="F121" s="45">
        <v>0</v>
      </c>
    </row>
    <row r="122" spans="1:6" ht="15" customHeight="1">
      <c r="A122" s="14" t="s">
        <v>72</v>
      </c>
      <c r="B122" s="7">
        <v>307</v>
      </c>
      <c r="C122" s="11">
        <v>164</v>
      </c>
      <c r="D122" s="1" t="s">
        <v>4900</v>
      </c>
      <c r="E122" s="36">
        <v>12.41</v>
      </c>
      <c r="F122" s="45">
        <v>4</v>
      </c>
    </row>
    <row r="123" spans="1:6" ht="15" customHeight="1">
      <c r="A123" s="14" t="s">
        <v>73</v>
      </c>
      <c r="B123" s="7">
        <v>308</v>
      </c>
      <c r="C123" s="11">
        <v>160</v>
      </c>
      <c r="D123" s="1" t="s">
        <v>2101</v>
      </c>
      <c r="E123" s="36">
        <v>18.2</v>
      </c>
      <c r="F123" s="45">
        <v>3</v>
      </c>
    </row>
    <row r="124" spans="1:6" ht="15" customHeight="1">
      <c r="A124" s="14" t="s">
        <v>442</v>
      </c>
      <c r="B124" s="7" t="s">
        <v>443</v>
      </c>
      <c r="C124" s="11">
        <v>163</v>
      </c>
      <c r="D124" s="1" t="s">
        <v>444</v>
      </c>
      <c r="E124" s="36">
        <v>3.45</v>
      </c>
      <c r="F124" s="45">
        <v>3</v>
      </c>
    </row>
    <row r="125" spans="1:6" ht="15" customHeight="1">
      <c r="A125" s="14" t="s">
        <v>74</v>
      </c>
      <c r="B125" s="7">
        <v>309</v>
      </c>
      <c r="C125" s="11">
        <v>160</v>
      </c>
      <c r="D125" s="1" t="s">
        <v>2102</v>
      </c>
      <c r="E125" s="36">
        <v>18.36</v>
      </c>
      <c r="F125" s="45">
        <v>3</v>
      </c>
    </row>
    <row r="126" spans="1:6" ht="15" customHeight="1">
      <c r="A126" s="14" t="s">
        <v>445</v>
      </c>
      <c r="B126" s="7" t="s">
        <v>446</v>
      </c>
      <c r="C126" s="11">
        <v>163</v>
      </c>
      <c r="D126" s="1" t="s">
        <v>447</v>
      </c>
      <c r="E126" s="36">
        <v>3.45</v>
      </c>
      <c r="F126" s="45">
        <v>3</v>
      </c>
    </row>
    <row r="127" spans="1:6" ht="15" customHeight="1">
      <c r="A127" s="14" t="s">
        <v>75</v>
      </c>
      <c r="B127" s="7">
        <v>311</v>
      </c>
      <c r="C127" s="11">
        <v>103</v>
      </c>
      <c r="D127" s="1" t="s">
        <v>76</v>
      </c>
      <c r="E127" s="36">
        <v>10.72</v>
      </c>
      <c r="F127" s="45">
        <v>8</v>
      </c>
    </row>
    <row r="128" spans="1:6" ht="15" customHeight="1">
      <c r="A128" s="14" t="s">
        <v>77</v>
      </c>
      <c r="B128" s="7">
        <v>312</v>
      </c>
      <c r="C128" s="11">
        <v>103</v>
      </c>
      <c r="D128" s="1" t="s">
        <v>78</v>
      </c>
      <c r="E128" s="36">
        <v>139.28</v>
      </c>
      <c r="F128" s="45">
        <v>8</v>
      </c>
    </row>
    <row r="129" spans="1:6" ht="15" customHeight="1">
      <c r="A129" s="14" t="s">
        <v>79</v>
      </c>
      <c r="B129" s="7">
        <v>313</v>
      </c>
      <c r="C129" s="11">
        <v>104</v>
      </c>
      <c r="D129" s="1" t="s">
        <v>3621</v>
      </c>
      <c r="E129" s="36">
        <v>18.96</v>
      </c>
      <c r="F129" s="45">
        <v>8</v>
      </c>
    </row>
    <row r="130" spans="1:6" ht="15" customHeight="1">
      <c r="A130" s="14" t="s">
        <v>3622</v>
      </c>
      <c r="B130" s="7">
        <v>314</v>
      </c>
      <c r="C130" s="11">
        <v>171</v>
      </c>
      <c r="D130" s="1" t="s">
        <v>291</v>
      </c>
      <c r="E130" s="36">
        <v>19.3</v>
      </c>
      <c r="F130" s="45">
        <v>0</v>
      </c>
    </row>
    <row r="131" spans="1:6" ht="15" customHeight="1">
      <c r="A131" s="14" t="s">
        <v>3623</v>
      </c>
      <c r="B131" s="7">
        <v>315</v>
      </c>
      <c r="C131" s="11">
        <v>171</v>
      </c>
      <c r="D131" s="1" t="s">
        <v>291</v>
      </c>
      <c r="E131" s="36">
        <v>19.3</v>
      </c>
      <c r="F131" s="45">
        <v>0</v>
      </c>
    </row>
    <row r="132" spans="1:6" ht="15" customHeight="1">
      <c r="A132" s="14" t="s">
        <v>3624</v>
      </c>
      <c r="B132" s="7">
        <v>316</v>
      </c>
      <c r="C132" s="11">
        <v>103</v>
      </c>
      <c r="D132" s="1" t="s">
        <v>78</v>
      </c>
      <c r="E132" s="36">
        <v>138.82</v>
      </c>
      <c r="F132" s="45">
        <v>8</v>
      </c>
    </row>
    <row r="133" spans="1:6" ht="15" customHeight="1">
      <c r="A133" s="14" t="s">
        <v>3625</v>
      </c>
      <c r="B133" s="7">
        <v>317</v>
      </c>
      <c r="C133" s="11">
        <v>103</v>
      </c>
      <c r="D133" s="1" t="s">
        <v>76</v>
      </c>
      <c r="E133" s="36">
        <v>10.72</v>
      </c>
      <c r="F133" s="45">
        <v>8</v>
      </c>
    </row>
    <row r="134" spans="1:6" ht="15" customHeight="1">
      <c r="A134" s="14" t="s">
        <v>3626</v>
      </c>
      <c r="B134" s="7">
        <v>318</v>
      </c>
      <c r="C134" s="11">
        <v>110</v>
      </c>
      <c r="D134" s="1" t="s">
        <v>2664</v>
      </c>
      <c r="E134" s="36">
        <v>15.95</v>
      </c>
      <c r="F134" s="45">
        <v>1</v>
      </c>
    </row>
    <row r="135" spans="1:6" ht="15" customHeight="1">
      <c r="A135" s="14" t="s">
        <v>3627</v>
      </c>
      <c r="B135" s="7">
        <v>319</v>
      </c>
      <c r="C135" s="11">
        <v>164</v>
      </c>
      <c r="D135" s="1" t="s">
        <v>3628</v>
      </c>
      <c r="E135" s="36">
        <v>10.8</v>
      </c>
      <c r="F135" s="45">
        <v>4</v>
      </c>
    </row>
    <row r="136" spans="1:6" ht="15" customHeight="1">
      <c r="A136" s="14" t="s">
        <v>433</v>
      </c>
      <c r="B136" s="7">
        <v>321</v>
      </c>
      <c r="C136" s="11">
        <v>177</v>
      </c>
      <c r="D136" s="1" t="s">
        <v>434</v>
      </c>
      <c r="E136" s="36">
        <v>16.66</v>
      </c>
      <c r="F136" s="45">
        <v>2</v>
      </c>
    </row>
    <row r="137" spans="1:6" ht="15" customHeight="1">
      <c r="A137" s="14" t="s">
        <v>435</v>
      </c>
      <c r="B137" s="7">
        <v>322</v>
      </c>
      <c r="C137" s="11">
        <v>303</v>
      </c>
      <c r="D137" s="1" t="s">
        <v>1195</v>
      </c>
      <c r="E137" s="36">
        <v>13.33</v>
      </c>
      <c r="F137" s="45">
        <v>0</v>
      </c>
    </row>
    <row r="138" spans="1:6" ht="15" customHeight="1">
      <c r="A138" s="14" t="s">
        <v>436</v>
      </c>
      <c r="B138" s="7">
        <v>323</v>
      </c>
      <c r="C138" s="11">
        <v>161</v>
      </c>
      <c r="D138" s="1" t="s">
        <v>3247</v>
      </c>
      <c r="E138" s="36">
        <v>7.81</v>
      </c>
      <c r="F138" s="45">
        <v>3</v>
      </c>
    </row>
    <row r="139" spans="1:6" ht="15" customHeight="1">
      <c r="A139" s="14" t="s">
        <v>1266</v>
      </c>
      <c r="B139" s="7" t="s">
        <v>1267</v>
      </c>
      <c r="C139" s="11">
        <v>161</v>
      </c>
      <c r="D139" s="1" t="s">
        <v>2676</v>
      </c>
      <c r="E139" s="36">
        <v>5.3</v>
      </c>
      <c r="F139" s="45">
        <v>3</v>
      </c>
    </row>
    <row r="140" spans="1:6" ht="15" customHeight="1">
      <c r="A140" s="14" t="s">
        <v>437</v>
      </c>
      <c r="B140" s="7">
        <v>324</v>
      </c>
      <c r="C140" s="11">
        <v>163</v>
      </c>
      <c r="D140" s="1" t="s">
        <v>3461</v>
      </c>
      <c r="E140" s="36">
        <v>4.66</v>
      </c>
      <c r="F140" s="45">
        <v>3</v>
      </c>
    </row>
    <row r="141" spans="1:6" ht="15" customHeight="1">
      <c r="A141" s="14" t="s">
        <v>438</v>
      </c>
      <c r="B141" s="7">
        <v>325</v>
      </c>
      <c r="C141" s="11">
        <v>171</v>
      </c>
      <c r="D141" s="1" t="s">
        <v>71</v>
      </c>
      <c r="E141" s="36">
        <v>15</v>
      </c>
      <c r="F141" s="45">
        <v>8</v>
      </c>
    </row>
    <row r="142" spans="1:6" ht="15" customHeight="1">
      <c r="A142" s="14" t="s">
        <v>439</v>
      </c>
      <c r="B142" s="7">
        <v>326</v>
      </c>
      <c r="C142" s="11">
        <v>160</v>
      </c>
      <c r="D142" s="1" t="s">
        <v>652</v>
      </c>
      <c r="E142" s="36">
        <v>34.3</v>
      </c>
      <c r="F142" s="45">
        <v>3</v>
      </c>
    </row>
    <row r="143" spans="1:6" ht="15" customHeight="1">
      <c r="A143" s="15" t="s">
        <v>440</v>
      </c>
      <c r="B143" s="9">
        <v>327</v>
      </c>
      <c r="C143" s="12">
        <v>160</v>
      </c>
      <c r="D143" s="10" t="s">
        <v>652</v>
      </c>
      <c r="E143" s="43">
        <v>34.28</v>
      </c>
      <c r="F143" s="55">
        <v>3</v>
      </c>
    </row>
    <row r="144" spans="1:6" ht="15" customHeight="1" thickBot="1">
      <c r="A144" s="15" t="s">
        <v>7533</v>
      </c>
      <c r="B144" s="9"/>
      <c r="C144" s="12"/>
      <c r="D144" s="10" t="s">
        <v>7534</v>
      </c>
      <c r="E144" s="43"/>
      <c r="F144" s="55">
        <v>0</v>
      </c>
    </row>
    <row r="145" spans="1:6" ht="15" customHeight="1" thickBot="1" thickTop="1">
      <c r="A145" s="144" t="s">
        <v>7686</v>
      </c>
      <c r="B145" s="145"/>
      <c r="C145" s="145"/>
      <c r="D145" s="146"/>
      <c r="E145" s="37">
        <f>SUM(E116:E144)</f>
        <v>719.2399999999998</v>
      </c>
      <c r="F145" s="63">
        <f>SUMIF(F116:F144,"&gt;0",E116:E144)</f>
        <v>652.3199999999997</v>
      </c>
    </row>
  </sheetData>
  <mergeCells count="20">
    <mergeCell ref="A20:F20"/>
    <mergeCell ref="A21:A22"/>
    <mergeCell ref="E21:E22"/>
    <mergeCell ref="D21:D22"/>
    <mergeCell ref="A145:D145"/>
    <mergeCell ref="A33:D33"/>
    <mergeCell ref="D114:D115"/>
    <mergeCell ref="E114:E115"/>
    <mergeCell ref="D73:D74"/>
    <mergeCell ref="A106:D106"/>
    <mergeCell ref="A113:F113"/>
    <mergeCell ref="A114:A115"/>
    <mergeCell ref="E73:E74"/>
    <mergeCell ref="A40:F40"/>
    <mergeCell ref="A41:A42"/>
    <mergeCell ref="A72:F72"/>
    <mergeCell ref="A73:A74"/>
    <mergeCell ref="A65:D65"/>
    <mergeCell ref="D41:D42"/>
    <mergeCell ref="E41:E42"/>
  </mergeCells>
  <conditionalFormatting sqref="E4">
    <cfRule type="cellIs" priority="11" dxfId="116" operator="notEqual">
      <formula>SUM($E$5:$E$15)</formula>
    </cfRule>
  </conditionalFormatting>
  <printOptions horizontalCentered="1"/>
  <pageMargins left="0.1968503937007874" right="0.1968503937007874" top="0.7480314960629921" bottom="0.4724409448818898" header="0.11811023622047245" footer="0.2755905511811024"/>
  <pageSetup fitToHeight="2" horizontalDpi="600" verticalDpi="600" orientation="portrait" paperSize="9" scale="70" r:id="rId1"/>
  <headerFooter scaleWithDoc="0" alignWithMargins="0">
    <oddHeader>&amp;L&amp;9Příloha č.1_UKB_plochy místností</oddHeader>
    <oddFooter>&amp;R&amp;9Strana &amp;P/&amp;N</oddFooter>
  </headerFooter>
  <rowBreaks count="2" manualBreakCount="2">
    <brk id="67" max="16383" man="1"/>
    <brk id="109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2:F163"/>
  <sheetViews>
    <sheetView zoomScaleSheetLayoutView="100" workbookViewId="0" topLeftCell="A1">
      <selection activeCell="G1" sqref="G1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4" width="40.7109375" style="0" customWidth="1"/>
    <col min="5" max="5" width="14.7109375" style="35" customWidth="1"/>
    <col min="6" max="6" width="14.7109375" style="54" customWidth="1"/>
  </cols>
  <sheetData>
    <row r="2" ht="13.5" thickBot="1">
      <c r="F2"/>
    </row>
    <row r="3" spans="4:6" ht="15.75" customHeight="1" thickBot="1">
      <c r="D3" s="65" t="s">
        <v>7618</v>
      </c>
      <c r="E3" s="66">
        <f>SUM(E163,E118,E74,E45)</f>
        <v>2068.37</v>
      </c>
      <c r="F3"/>
    </row>
    <row r="4" spans="4:6" ht="15.75" customHeight="1" thickBot="1">
      <c r="D4" s="65" t="s">
        <v>7619</v>
      </c>
      <c r="E4" s="66">
        <f>SUM(F163,F118,F74,F45)</f>
        <v>1840.41</v>
      </c>
      <c r="F4" s="92"/>
    </row>
    <row r="5" spans="4:6" ht="15.75" customHeight="1" thickBot="1">
      <c r="D5" s="65" t="s">
        <v>7620</v>
      </c>
      <c r="E5" s="66">
        <f>SUMIF(F$23:F$553,"1",E$23:E$553)</f>
        <v>352.46999999999997</v>
      </c>
      <c r="F5"/>
    </row>
    <row r="6" spans="4:6" ht="15.75" customHeight="1" thickBot="1">
      <c r="D6" s="65" t="s">
        <v>7621</v>
      </c>
      <c r="E6" s="66">
        <f>SUMIF(F$23:F$553,"2",E$23:E$553)</f>
        <v>53.75</v>
      </c>
      <c r="F6"/>
    </row>
    <row r="7" spans="4:6" ht="15.75" customHeight="1" thickBot="1">
      <c r="D7" s="65" t="s">
        <v>7622</v>
      </c>
      <c r="E7" s="66">
        <f>SUMIF(F$23:F$553,"3",E$23:E$553)</f>
        <v>118.81999999999996</v>
      </c>
      <c r="F7"/>
    </row>
    <row r="8" spans="4:6" ht="15.75" customHeight="1" thickBot="1">
      <c r="D8" s="65" t="s">
        <v>7617</v>
      </c>
      <c r="E8" s="66">
        <f>SUMIF(F$23:F$553,"4",E$23:E$553)</f>
        <v>39.15</v>
      </c>
      <c r="F8"/>
    </row>
    <row r="9" spans="4:6" ht="15.75" customHeight="1" thickBot="1">
      <c r="D9" s="65" t="s">
        <v>7623</v>
      </c>
      <c r="E9" s="66">
        <f>SUMIF(F$23:F$553,"5",E$23:E$553)</f>
        <v>482.0799999999999</v>
      </c>
      <c r="F9"/>
    </row>
    <row r="10" spans="4:5" ht="15.75" customHeight="1" thickBot="1">
      <c r="D10" s="65" t="s">
        <v>7624</v>
      </c>
      <c r="E10" s="66">
        <f>SUMIF(F$23:F$553,"6",E$23:E$553)</f>
        <v>0</v>
      </c>
    </row>
    <row r="11" spans="4:5" ht="15.75" customHeight="1" thickBot="1">
      <c r="D11" s="65" t="s">
        <v>7625</v>
      </c>
      <c r="E11" s="66">
        <f>SUMIF(F$23:F$553,"7",E$23:E$553)</f>
        <v>0</v>
      </c>
    </row>
    <row r="12" spans="4:5" ht="15.75" customHeight="1" thickBot="1">
      <c r="D12" s="65" t="s">
        <v>7626</v>
      </c>
      <c r="E12" s="66">
        <f>SUMIF(F$23:F$553,"8",E$23:E$553)</f>
        <v>794.1399999999999</v>
      </c>
    </row>
    <row r="13" spans="4:5" ht="15.75" customHeight="1" thickBot="1">
      <c r="D13" s="65" t="s">
        <v>7687</v>
      </c>
      <c r="E13" s="66">
        <f>SUMIF(F$23:F$553,"9",E$23:E$553)</f>
        <v>0</v>
      </c>
    </row>
    <row r="14" spans="4:5" ht="15.75" customHeight="1" thickBot="1">
      <c r="D14" s="65" t="s">
        <v>7688</v>
      </c>
      <c r="E14" s="66">
        <f>SUMIF(F$23:F$553,"10",E$23:E$553)</f>
        <v>0</v>
      </c>
    </row>
    <row r="15" spans="4:5" ht="15.75" customHeight="1" thickBot="1">
      <c r="D15" s="65" t="s">
        <v>7714</v>
      </c>
      <c r="E15" s="66">
        <f>SUMIF(F$23:F$553,"11",E$23:E$553)</f>
        <v>0</v>
      </c>
    </row>
    <row r="19" ht="13.5" thickBot="1"/>
    <row r="20" spans="1:6" ht="22.5" customHeight="1" thickBot="1">
      <c r="A20" s="141" t="s">
        <v>505</v>
      </c>
      <c r="B20" s="142"/>
      <c r="C20" s="142"/>
      <c r="D20" s="142"/>
      <c r="E20" s="142"/>
      <c r="F20" s="143"/>
    </row>
    <row r="21" spans="1:6" ht="15" customHeight="1">
      <c r="A21" s="151" t="s">
        <v>1005</v>
      </c>
      <c r="B21" s="68" t="s">
        <v>603</v>
      </c>
      <c r="C21" s="69" t="s">
        <v>1860</v>
      </c>
      <c r="D21" s="147" t="s">
        <v>1859</v>
      </c>
      <c r="E21" s="149" t="s">
        <v>1861</v>
      </c>
      <c r="F21" s="70" t="s">
        <v>7616</v>
      </c>
    </row>
    <row r="22" spans="1:6" ht="15" customHeight="1" thickBot="1">
      <c r="A22" s="152"/>
      <c r="B22" s="71" t="s">
        <v>1858</v>
      </c>
      <c r="C22" s="71" t="s">
        <v>1858</v>
      </c>
      <c r="D22" s="148"/>
      <c r="E22" s="150"/>
      <c r="F22" s="72" t="s">
        <v>7615</v>
      </c>
    </row>
    <row r="23" spans="1:6" ht="15" customHeight="1" thickTop="1">
      <c r="A23" s="14" t="s">
        <v>876</v>
      </c>
      <c r="B23" s="7" t="s">
        <v>1863</v>
      </c>
      <c r="C23" s="11">
        <v>203</v>
      </c>
      <c r="D23" s="1" t="s">
        <v>2656</v>
      </c>
      <c r="E23" s="36">
        <v>90.22</v>
      </c>
      <c r="F23" s="45">
        <v>5</v>
      </c>
    </row>
    <row r="24" spans="1:6" ht="15" customHeight="1">
      <c r="A24" s="14" t="s">
        <v>877</v>
      </c>
      <c r="B24" s="7" t="s">
        <v>1864</v>
      </c>
      <c r="C24" s="11">
        <v>201</v>
      </c>
      <c r="D24" s="1" t="s">
        <v>641</v>
      </c>
      <c r="E24" s="36">
        <v>9.46</v>
      </c>
      <c r="F24" s="45">
        <v>5</v>
      </c>
    </row>
    <row r="25" spans="1:6" ht="15" customHeight="1">
      <c r="A25" s="14" t="s">
        <v>878</v>
      </c>
      <c r="B25" s="7" t="s">
        <v>1865</v>
      </c>
      <c r="C25" s="11">
        <v>204</v>
      </c>
      <c r="D25" s="1" t="s">
        <v>642</v>
      </c>
      <c r="E25" s="36">
        <v>3.32</v>
      </c>
      <c r="F25" s="45">
        <v>5</v>
      </c>
    </row>
    <row r="26" spans="1:6" ht="15" customHeight="1">
      <c r="A26" s="14" t="s">
        <v>879</v>
      </c>
      <c r="B26" s="7" t="s">
        <v>1866</v>
      </c>
      <c r="C26" s="11">
        <v>303</v>
      </c>
      <c r="D26" s="1" t="s">
        <v>2459</v>
      </c>
      <c r="E26" s="36">
        <v>10.63</v>
      </c>
      <c r="F26" s="45">
        <v>0</v>
      </c>
    </row>
    <row r="27" spans="1:6" ht="15" customHeight="1">
      <c r="A27" s="14" t="s">
        <v>880</v>
      </c>
      <c r="B27" s="7" t="s">
        <v>1867</v>
      </c>
      <c r="C27" s="11">
        <v>303</v>
      </c>
      <c r="D27" s="1" t="s">
        <v>1195</v>
      </c>
      <c r="E27" s="36">
        <v>12.81</v>
      </c>
      <c r="F27" s="45">
        <v>0</v>
      </c>
    </row>
    <row r="28" spans="1:6" ht="15" customHeight="1">
      <c r="A28" s="14" t="s">
        <v>881</v>
      </c>
      <c r="B28" s="7" t="s">
        <v>1869</v>
      </c>
      <c r="C28" s="11">
        <v>103</v>
      </c>
      <c r="D28" s="1" t="s">
        <v>5160</v>
      </c>
      <c r="E28" s="36">
        <v>34.63</v>
      </c>
      <c r="F28" s="45">
        <v>8</v>
      </c>
    </row>
    <row r="29" spans="1:6" ht="15" customHeight="1">
      <c r="A29" s="14" t="s">
        <v>882</v>
      </c>
      <c r="B29" s="7" t="s">
        <v>1870</v>
      </c>
      <c r="C29" s="11">
        <v>104</v>
      </c>
      <c r="D29" s="1" t="s">
        <v>5162</v>
      </c>
      <c r="E29" s="36">
        <v>23.76</v>
      </c>
      <c r="F29" s="45">
        <v>8</v>
      </c>
    </row>
    <row r="30" spans="1:6" ht="15" customHeight="1">
      <c r="A30" s="14" t="s">
        <v>4027</v>
      </c>
      <c r="B30" s="7" t="s">
        <v>1871</v>
      </c>
      <c r="C30" s="11">
        <v>302</v>
      </c>
      <c r="D30" s="1" t="s">
        <v>335</v>
      </c>
      <c r="E30" s="36">
        <v>88.89</v>
      </c>
      <c r="F30" s="45">
        <v>0</v>
      </c>
    </row>
    <row r="31" spans="1:6" ht="15" customHeight="1">
      <c r="A31" s="14" t="s">
        <v>4028</v>
      </c>
      <c r="B31" s="7" t="s">
        <v>4029</v>
      </c>
      <c r="C31" s="11">
        <v>172</v>
      </c>
      <c r="D31" s="1" t="s">
        <v>4030</v>
      </c>
      <c r="E31" s="36">
        <v>20.36</v>
      </c>
      <c r="F31" s="45">
        <v>0</v>
      </c>
    </row>
    <row r="32" spans="1:6" ht="15" customHeight="1">
      <c r="A32" s="14" t="s">
        <v>4031</v>
      </c>
      <c r="B32" s="7" t="s">
        <v>4032</v>
      </c>
      <c r="C32" s="11">
        <v>171</v>
      </c>
      <c r="D32" s="1" t="s">
        <v>4033</v>
      </c>
      <c r="E32" s="36">
        <v>9.13</v>
      </c>
      <c r="F32" s="45">
        <v>0</v>
      </c>
    </row>
    <row r="33" spans="1:6" ht="15" customHeight="1">
      <c r="A33" s="14" t="s">
        <v>4034</v>
      </c>
      <c r="B33" s="7" t="s">
        <v>1874</v>
      </c>
      <c r="C33" s="11">
        <v>172</v>
      </c>
      <c r="D33" s="1" t="s">
        <v>4035</v>
      </c>
      <c r="E33" s="36">
        <v>30.08</v>
      </c>
      <c r="F33" s="45">
        <v>8</v>
      </c>
    </row>
    <row r="34" spans="1:6" ht="15" customHeight="1">
      <c r="A34" s="14" t="s">
        <v>4036</v>
      </c>
      <c r="B34" s="7" t="s">
        <v>1875</v>
      </c>
      <c r="C34" s="11">
        <v>172</v>
      </c>
      <c r="D34" s="1" t="s">
        <v>4035</v>
      </c>
      <c r="E34" s="36">
        <v>12.03</v>
      </c>
      <c r="F34" s="45">
        <v>8</v>
      </c>
    </row>
    <row r="35" spans="1:6" ht="15" customHeight="1">
      <c r="A35" s="14" t="s">
        <v>4037</v>
      </c>
      <c r="B35" s="7" t="s">
        <v>1876</v>
      </c>
      <c r="C35" s="11">
        <v>161</v>
      </c>
      <c r="D35" s="1" t="s">
        <v>4038</v>
      </c>
      <c r="E35" s="36">
        <v>3.44</v>
      </c>
      <c r="F35" s="45">
        <v>3</v>
      </c>
    </row>
    <row r="36" spans="1:6" ht="15" customHeight="1">
      <c r="A36" s="14" t="s">
        <v>4039</v>
      </c>
      <c r="B36" s="7" t="s">
        <v>1877</v>
      </c>
      <c r="C36" s="11">
        <v>161</v>
      </c>
      <c r="D36" s="1" t="s">
        <v>4040</v>
      </c>
      <c r="E36" s="36">
        <v>1.07</v>
      </c>
      <c r="F36" s="45">
        <v>3</v>
      </c>
    </row>
    <row r="37" spans="1:6" ht="15" customHeight="1">
      <c r="A37" s="14" t="s">
        <v>4041</v>
      </c>
      <c r="B37" s="7" t="s">
        <v>1878</v>
      </c>
      <c r="C37" s="11">
        <v>167</v>
      </c>
      <c r="D37" s="1" t="s">
        <v>4042</v>
      </c>
      <c r="E37" s="36">
        <v>1.07</v>
      </c>
      <c r="F37" s="45">
        <v>0</v>
      </c>
    </row>
    <row r="38" spans="1:6" ht="15" customHeight="1">
      <c r="A38" s="14" t="s">
        <v>4043</v>
      </c>
      <c r="B38" s="7" t="s">
        <v>1879</v>
      </c>
      <c r="C38" s="11">
        <v>163</v>
      </c>
      <c r="D38" s="1" t="s">
        <v>653</v>
      </c>
      <c r="E38" s="36">
        <v>2.72</v>
      </c>
      <c r="F38" s="45">
        <v>3</v>
      </c>
    </row>
    <row r="39" spans="1:6" ht="15" customHeight="1">
      <c r="A39" s="14" t="s">
        <v>4044</v>
      </c>
      <c r="B39" s="7" t="s">
        <v>1880</v>
      </c>
      <c r="C39" s="11">
        <v>171</v>
      </c>
      <c r="D39" s="1" t="s">
        <v>4228</v>
      </c>
      <c r="E39" s="42">
        <v>3.77</v>
      </c>
      <c r="F39" s="45">
        <v>0</v>
      </c>
    </row>
    <row r="40" spans="1:6" ht="15" customHeight="1">
      <c r="A40" s="14" t="s">
        <v>634</v>
      </c>
      <c r="B40" s="7" t="s">
        <v>1881</v>
      </c>
      <c r="C40" s="11">
        <v>302</v>
      </c>
      <c r="D40" s="1" t="s">
        <v>3715</v>
      </c>
      <c r="E40" s="36">
        <v>23.84</v>
      </c>
      <c r="F40" s="45">
        <v>0</v>
      </c>
    </row>
    <row r="41" spans="1:6" ht="15" customHeight="1">
      <c r="A41" s="14" t="s">
        <v>635</v>
      </c>
      <c r="B41" s="7" t="s">
        <v>1883</v>
      </c>
      <c r="C41" s="11">
        <v>160</v>
      </c>
      <c r="D41" s="1" t="s">
        <v>652</v>
      </c>
      <c r="E41" s="36">
        <v>6.09</v>
      </c>
      <c r="F41" s="45">
        <v>3</v>
      </c>
    </row>
    <row r="42" spans="1:6" ht="15" customHeight="1">
      <c r="A42" s="14" t="s">
        <v>636</v>
      </c>
      <c r="B42" s="7" t="s">
        <v>1884</v>
      </c>
      <c r="C42" s="11">
        <v>203</v>
      </c>
      <c r="D42" s="1" t="s">
        <v>3336</v>
      </c>
      <c r="E42" s="36">
        <v>19.42</v>
      </c>
      <c r="F42" s="45">
        <v>0</v>
      </c>
    </row>
    <row r="43" spans="1:6" ht="15" customHeight="1">
      <c r="A43" s="14" t="s">
        <v>637</v>
      </c>
      <c r="B43" s="7" t="s">
        <v>1885</v>
      </c>
      <c r="C43" s="11">
        <v>303</v>
      </c>
      <c r="D43" s="1" t="s">
        <v>2459</v>
      </c>
      <c r="E43" s="36">
        <v>5.64</v>
      </c>
      <c r="F43" s="45">
        <v>0</v>
      </c>
    </row>
    <row r="44" spans="1:6" ht="15" customHeight="1" thickBot="1">
      <c r="A44" s="15" t="s">
        <v>638</v>
      </c>
      <c r="B44" s="9" t="s">
        <v>1886</v>
      </c>
      <c r="C44" s="12">
        <v>171</v>
      </c>
      <c r="D44" s="10" t="s">
        <v>639</v>
      </c>
      <c r="E44" s="43">
        <v>7.62</v>
      </c>
      <c r="F44" s="55">
        <v>0</v>
      </c>
    </row>
    <row r="45" spans="1:6" ht="15" customHeight="1" thickBot="1" thickTop="1">
      <c r="A45" s="144" t="s">
        <v>7686</v>
      </c>
      <c r="B45" s="145"/>
      <c r="C45" s="145"/>
      <c r="D45" s="146"/>
      <c r="E45" s="37">
        <f>SUM(E23:E44)</f>
        <v>419.9999999999999</v>
      </c>
      <c r="F45" s="63">
        <f>SUMIF(F23:F44,"&gt;0",E23:E44)</f>
        <v>216.81999999999996</v>
      </c>
    </row>
    <row r="46" ht="15" customHeight="1"/>
    <row r="47" ht="15" customHeight="1"/>
    <row r="48" spans="1:6" ht="15" customHeight="1">
      <c r="A48" s="2"/>
      <c r="B48" s="2"/>
      <c r="C48" s="2"/>
      <c r="D48" s="2"/>
      <c r="E48" s="38"/>
      <c r="F48" s="56"/>
    </row>
    <row r="49" ht="15" customHeight="1"/>
    <row r="50" ht="15" customHeight="1"/>
    <row r="51" ht="15" customHeight="1" thickBot="1"/>
    <row r="52" spans="1:6" ht="22.5" customHeight="1" thickBot="1">
      <c r="A52" s="141" t="s">
        <v>506</v>
      </c>
      <c r="B52" s="142"/>
      <c r="C52" s="142"/>
      <c r="D52" s="142"/>
      <c r="E52" s="142"/>
      <c r="F52" s="143"/>
    </row>
    <row r="53" spans="1:6" ht="15" customHeight="1">
      <c r="A53" s="151" t="s">
        <v>1005</v>
      </c>
      <c r="B53" s="68" t="s">
        <v>603</v>
      </c>
      <c r="C53" s="69" t="s">
        <v>1860</v>
      </c>
      <c r="D53" s="147" t="s">
        <v>1859</v>
      </c>
      <c r="E53" s="149" t="s">
        <v>1861</v>
      </c>
      <c r="F53" s="70" t="s">
        <v>7616</v>
      </c>
    </row>
    <row r="54" spans="1:6" ht="15" customHeight="1" thickBot="1">
      <c r="A54" s="152"/>
      <c r="B54" s="71" t="s">
        <v>1858</v>
      </c>
      <c r="C54" s="71" t="s">
        <v>1858</v>
      </c>
      <c r="D54" s="148"/>
      <c r="E54" s="150"/>
      <c r="F54" s="72" t="s">
        <v>7615</v>
      </c>
    </row>
    <row r="55" spans="1:6" ht="15" customHeight="1" thickTop="1">
      <c r="A55" s="14" t="s">
        <v>1666</v>
      </c>
      <c r="B55" s="7">
        <v>101</v>
      </c>
      <c r="C55" s="11">
        <v>203</v>
      </c>
      <c r="D55" s="1" t="s">
        <v>2656</v>
      </c>
      <c r="E55" s="36">
        <v>70.96</v>
      </c>
      <c r="F55" s="45">
        <v>5</v>
      </c>
    </row>
    <row r="56" spans="1:6" ht="15" customHeight="1">
      <c r="A56" s="14" t="s">
        <v>1667</v>
      </c>
      <c r="B56" s="7">
        <v>102</v>
      </c>
      <c r="C56" s="11">
        <v>201</v>
      </c>
      <c r="D56" s="1" t="s">
        <v>641</v>
      </c>
      <c r="E56" s="36">
        <v>9.88</v>
      </c>
      <c r="F56" s="45">
        <v>5</v>
      </c>
    </row>
    <row r="57" spans="1:6" ht="15" customHeight="1">
      <c r="A57" s="14" t="s">
        <v>1668</v>
      </c>
      <c r="B57" s="7">
        <v>103</v>
      </c>
      <c r="C57" s="11">
        <v>204</v>
      </c>
      <c r="D57" s="1" t="s">
        <v>642</v>
      </c>
      <c r="E57" s="36">
        <v>3.06</v>
      </c>
      <c r="F57" s="45">
        <v>0</v>
      </c>
    </row>
    <row r="58" spans="1:6" ht="15" customHeight="1">
      <c r="A58" s="14" t="s">
        <v>1669</v>
      </c>
      <c r="B58" s="7">
        <v>104</v>
      </c>
      <c r="C58" s="11">
        <v>161</v>
      </c>
      <c r="D58" s="1" t="s">
        <v>1670</v>
      </c>
      <c r="E58" s="36">
        <v>4.7</v>
      </c>
      <c r="F58" s="45">
        <v>3</v>
      </c>
    </row>
    <row r="59" spans="1:6" ht="15" customHeight="1">
      <c r="A59" s="14" t="s">
        <v>1671</v>
      </c>
      <c r="B59" s="7">
        <v>105</v>
      </c>
      <c r="C59" s="11">
        <v>163</v>
      </c>
      <c r="D59" s="1" t="s">
        <v>1672</v>
      </c>
      <c r="E59" s="36">
        <v>4.85</v>
      </c>
      <c r="F59" s="45">
        <v>3</v>
      </c>
    </row>
    <row r="60" spans="1:6" ht="15" customHeight="1">
      <c r="A60" s="14" t="s">
        <v>1673</v>
      </c>
      <c r="B60" s="7">
        <v>107</v>
      </c>
      <c r="C60" s="11">
        <v>110</v>
      </c>
      <c r="D60" s="1" t="s">
        <v>1674</v>
      </c>
      <c r="E60" s="36">
        <v>11.09</v>
      </c>
      <c r="F60" s="45">
        <v>1</v>
      </c>
    </row>
    <row r="61" spans="1:6" ht="15" customHeight="1">
      <c r="A61" s="14" t="s">
        <v>1675</v>
      </c>
      <c r="B61" s="7">
        <v>108</v>
      </c>
      <c r="C61" s="11">
        <v>103</v>
      </c>
      <c r="D61" s="1" t="s">
        <v>1397</v>
      </c>
      <c r="E61" s="36">
        <v>17.58</v>
      </c>
      <c r="F61" s="45">
        <v>8</v>
      </c>
    </row>
    <row r="62" spans="1:6" ht="15" customHeight="1">
      <c r="A62" s="14" t="s">
        <v>1398</v>
      </c>
      <c r="B62" s="7">
        <v>109</v>
      </c>
      <c r="C62" s="11">
        <v>104</v>
      </c>
      <c r="D62" s="1" t="s">
        <v>1399</v>
      </c>
      <c r="E62" s="36">
        <v>11</v>
      </c>
      <c r="F62" s="45">
        <v>0</v>
      </c>
    </row>
    <row r="63" spans="1:6" ht="15" customHeight="1">
      <c r="A63" s="14" t="s">
        <v>1400</v>
      </c>
      <c r="B63" s="7">
        <v>111</v>
      </c>
      <c r="C63" s="11">
        <v>103</v>
      </c>
      <c r="D63" s="1" t="s">
        <v>1401</v>
      </c>
      <c r="E63" s="36">
        <v>24.14</v>
      </c>
      <c r="F63" s="45">
        <v>8</v>
      </c>
    </row>
    <row r="64" spans="1:6" ht="15" customHeight="1">
      <c r="A64" s="14" t="s">
        <v>1402</v>
      </c>
      <c r="B64" s="7">
        <v>112</v>
      </c>
      <c r="C64" s="11">
        <v>103</v>
      </c>
      <c r="D64" s="1" t="s">
        <v>1403</v>
      </c>
      <c r="E64" s="36">
        <v>51.31</v>
      </c>
      <c r="F64" s="45">
        <v>8</v>
      </c>
    </row>
    <row r="65" spans="1:6" ht="15" customHeight="1">
      <c r="A65" s="14" t="s">
        <v>1404</v>
      </c>
      <c r="B65" s="7">
        <v>113</v>
      </c>
      <c r="C65" s="11">
        <v>103</v>
      </c>
      <c r="D65" s="1" t="s">
        <v>1405</v>
      </c>
      <c r="E65" s="36">
        <v>51.52</v>
      </c>
      <c r="F65" s="45">
        <v>8</v>
      </c>
    </row>
    <row r="66" spans="1:6" ht="15" customHeight="1">
      <c r="A66" s="14" t="s">
        <v>1406</v>
      </c>
      <c r="B66" s="7">
        <v>114</v>
      </c>
      <c r="C66" s="11">
        <v>103</v>
      </c>
      <c r="D66" s="1" t="s">
        <v>1407</v>
      </c>
      <c r="E66" s="36">
        <v>24.13</v>
      </c>
      <c r="F66" s="45">
        <v>8</v>
      </c>
    </row>
    <row r="67" spans="1:6" ht="15" customHeight="1">
      <c r="A67" s="14" t="s">
        <v>1408</v>
      </c>
      <c r="B67" s="7">
        <v>115</v>
      </c>
      <c r="C67" s="11">
        <v>103</v>
      </c>
      <c r="D67" s="1" t="s">
        <v>1407</v>
      </c>
      <c r="E67" s="36">
        <v>37.82</v>
      </c>
      <c r="F67" s="45">
        <v>8</v>
      </c>
    </row>
    <row r="68" spans="1:6" ht="15" customHeight="1">
      <c r="A68" s="14" t="s">
        <v>1410</v>
      </c>
      <c r="B68" s="7">
        <v>118</v>
      </c>
      <c r="C68" s="11">
        <v>203</v>
      </c>
      <c r="D68" s="1" t="s">
        <v>2656</v>
      </c>
      <c r="E68" s="36">
        <v>7.05</v>
      </c>
      <c r="F68" s="45">
        <v>5</v>
      </c>
    </row>
    <row r="69" spans="1:6" ht="15" customHeight="1">
      <c r="A69" s="14" t="s">
        <v>4751</v>
      </c>
      <c r="B69" s="7">
        <v>119</v>
      </c>
      <c r="C69" s="11">
        <v>161</v>
      </c>
      <c r="D69" s="1" t="s">
        <v>4752</v>
      </c>
      <c r="E69" s="36">
        <v>4.48</v>
      </c>
      <c r="F69" s="45">
        <v>3</v>
      </c>
    </row>
    <row r="70" spans="1:6" ht="15" customHeight="1">
      <c r="A70" s="14" t="s">
        <v>3301</v>
      </c>
      <c r="B70" s="7">
        <v>122</v>
      </c>
      <c r="C70" s="11">
        <v>201</v>
      </c>
      <c r="D70" s="1" t="s">
        <v>5450</v>
      </c>
      <c r="E70" s="36"/>
      <c r="F70" s="45">
        <v>0</v>
      </c>
    </row>
    <row r="71" spans="1:6" ht="15" customHeight="1">
      <c r="A71" s="14" t="s">
        <v>3302</v>
      </c>
      <c r="B71" s="7">
        <v>123</v>
      </c>
      <c r="C71" s="11">
        <v>163</v>
      </c>
      <c r="D71" s="1" t="s">
        <v>3303</v>
      </c>
      <c r="E71" s="36">
        <v>4.72</v>
      </c>
      <c r="F71" s="45">
        <v>3</v>
      </c>
    </row>
    <row r="72" spans="1:6" ht="15" customHeight="1">
      <c r="A72" s="14" t="s">
        <v>3304</v>
      </c>
      <c r="B72" s="7">
        <v>126</v>
      </c>
      <c r="C72" s="11">
        <v>161</v>
      </c>
      <c r="D72" s="1" t="s">
        <v>3305</v>
      </c>
      <c r="E72" s="36">
        <v>3.09</v>
      </c>
      <c r="F72" s="45">
        <v>3</v>
      </c>
    </row>
    <row r="73" spans="1:6" ht="15" customHeight="1" thickBot="1">
      <c r="A73" s="15" t="s">
        <v>109</v>
      </c>
      <c r="B73" s="9">
        <v>127</v>
      </c>
      <c r="C73" s="12">
        <v>161</v>
      </c>
      <c r="D73" s="10" t="s">
        <v>110</v>
      </c>
      <c r="E73" s="43">
        <v>2.67</v>
      </c>
      <c r="F73" s="55">
        <v>3</v>
      </c>
    </row>
    <row r="74" spans="1:6" ht="15" customHeight="1" thickBot="1" thickTop="1">
      <c r="A74" s="144" t="s">
        <v>7686</v>
      </c>
      <c r="B74" s="145"/>
      <c r="C74" s="145"/>
      <c r="D74" s="146"/>
      <c r="E74" s="37">
        <f>SUM(E55:E73)</f>
        <v>344.05</v>
      </c>
      <c r="F74" s="63">
        <f>SUMIF(F55:F73,"&gt;0",E55:E73)</f>
        <v>329.99000000000007</v>
      </c>
    </row>
    <row r="75" spans="2:6" ht="15" customHeight="1">
      <c r="B75" s="73"/>
      <c r="C75" s="73"/>
      <c r="D75" s="73"/>
      <c r="E75" s="74"/>
      <c r="F75" s="48"/>
    </row>
    <row r="76" ht="15" customHeight="1"/>
    <row r="77" ht="15" customHeight="1"/>
    <row r="78" ht="15" customHeight="1"/>
    <row r="79" ht="15" customHeight="1"/>
    <row r="80" ht="15" customHeight="1" thickBot="1"/>
    <row r="81" spans="1:6" ht="22.5" customHeight="1" thickBot="1">
      <c r="A81" s="141" t="s">
        <v>507</v>
      </c>
      <c r="B81" s="142"/>
      <c r="C81" s="142"/>
      <c r="D81" s="142"/>
      <c r="E81" s="142"/>
      <c r="F81" s="143"/>
    </row>
    <row r="82" spans="1:6" ht="15" customHeight="1">
      <c r="A82" s="151" t="s">
        <v>1005</v>
      </c>
      <c r="B82" s="68" t="s">
        <v>603</v>
      </c>
      <c r="C82" s="69" t="s">
        <v>1860</v>
      </c>
      <c r="D82" s="147" t="s">
        <v>1859</v>
      </c>
      <c r="E82" s="149" t="s">
        <v>1861</v>
      </c>
      <c r="F82" s="70" t="s">
        <v>7616</v>
      </c>
    </row>
    <row r="83" spans="1:6" ht="15" customHeight="1" thickBot="1">
      <c r="A83" s="152"/>
      <c r="B83" s="71" t="s">
        <v>1858</v>
      </c>
      <c r="C83" s="71" t="s">
        <v>1858</v>
      </c>
      <c r="D83" s="148"/>
      <c r="E83" s="150"/>
      <c r="F83" s="72" t="s">
        <v>7615</v>
      </c>
    </row>
    <row r="84" spans="1:6" ht="15" customHeight="1" thickTop="1">
      <c r="A84" s="14" t="s">
        <v>111</v>
      </c>
      <c r="B84" s="7">
        <v>201</v>
      </c>
      <c r="C84" s="11">
        <v>203</v>
      </c>
      <c r="D84" s="1" t="s">
        <v>2656</v>
      </c>
      <c r="E84" s="36">
        <v>64.05</v>
      </c>
      <c r="F84" s="45">
        <v>5</v>
      </c>
    </row>
    <row r="85" spans="1:6" ht="15" customHeight="1">
      <c r="A85" s="14" t="s">
        <v>112</v>
      </c>
      <c r="B85" s="7">
        <v>202</v>
      </c>
      <c r="C85" s="11">
        <v>201</v>
      </c>
      <c r="D85" s="1" t="s">
        <v>641</v>
      </c>
      <c r="E85" s="36">
        <v>9.46</v>
      </c>
      <c r="F85" s="45">
        <v>5</v>
      </c>
    </row>
    <row r="86" spans="1:6" ht="15" customHeight="1">
      <c r="A86" s="14" t="s">
        <v>113</v>
      </c>
      <c r="B86" s="7">
        <v>203</v>
      </c>
      <c r="C86" s="11">
        <v>204</v>
      </c>
      <c r="D86" s="1" t="s">
        <v>642</v>
      </c>
      <c r="E86" s="36">
        <v>3.06</v>
      </c>
      <c r="F86" s="45">
        <v>0</v>
      </c>
    </row>
    <row r="87" spans="1:6" ht="15" customHeight="1">
      <c r="A87" s="14" t="s">
        <v>114</v>
      </c>
      <c r="B87" s="7">
        <v>204</v>
      </c>
      <c r="C87" s="11">
        <v>161</v>
      </c>
      <c r="D87" s="1" t="s">
        <v>115</v>
      </c>
      <c r="E87" s="36">
        <v>5.99</v>
      </c>
      <c r="F87" s="45">
        <v>3</v>
      </c>
    </row>
    <row r="88" spans="1:6" ht="15" customHeight="1">
      <c r="A88" s="14" t="s">
        <v>116</v>
      </c>
      <c r="B88" s="7">
        <v>205</v>
      </c>
      <c r="C88" s="11">
        <v>163</v>
      </c>
      <c r="D88" s="1" t="s">
        <v>117</v>
      </c>
      <c r="E88" s="36">
        <v>4.85</v>
      </c>
      <c r="F88" s="45">
        <v>3</v>
      </c>
    </row>
    <row r="89" spans="1:6" ht="15" customHeight="1">
      <c r="A89" s="14" t="s">
        <v>118</v>
      </c>
      <c r="B89" s="7">
        <v>208</v>
      </c>
      <c r="C89" s="11">
        <v>160</v>
      </c>
      <c r="D89" s="1" t="s">
        <v>1409</v>
      </c>
      <c r="E89" s="36">
        <v>8.78</v>
      </c>
      <c r="F89" s="45">
        <v>3</v>
      </c>
    </row>
    <row r="90" spans="1:6" ht="15" customHeight="1">
      <c r="A90" s="14" t="s">
        <v>119</v>
      </c>
      <c r="B90" s="7">
        <v>209</v>
      </c>
      <c r="C90" s="11">
        <v>164</v>
      </c>
      <c r="D90" s="1" t="s">
        <v>2282</v>
      </c>
      <c r="E90" s="36">
        <v>8.98</v>
      </c>
      <c r="F90" s="45">
        <v>4</v>
      </c>
    </row>
    <row r="91" spans="1:6" ht="15" customHeight="1">
      <c r="A91" s="14" t="s">
        <v>120</v>
      </c>
      <c r="B91" s="7">
        <v>211</v>
      </c>
      <c r="C91" s="11">
        <v>110</v>
      </c>
      <c r="D91" s="1" t="s">
        <v>121</v>
      </c>
      <c r="E91" s="36">
        <v>17.96</v>
      </c>
      <c r="F91" s="45">
        <v>1</v>
      </c>
    </row>
    <row r="92" spans="1:6" ht="15" customHeight="1">
      <c r="A92" s="14" t="s">
        <v>122</v>
      </c>
      <c r="B92" s="7">
        <v>212</v>
      </c>
      <c r="C92" s="11">
        <v>110</v>
      </c>
      <c r="D92" s="1" t="s">
        <v>121</v>
      </c>
      <c r="E92" s="36">
        <v>18.73</v>
      </c>
      <c r="F92" s="45">
        <v>1</v>
      </c>
    </row>
    <row r="93" spans="1:6" ht="15" customHeight="1">
      <c r="A93" s="14" t="s">
        <v>123</v>
      </c>
      <c r="B93" s="7">
        <v>213</v>
      </c>
      <c r="C93" s="11">
        <v>110</v>
      </c>
      <c r="D93" s="1" t="s">
        <v>121</v>
      </c>
      <c r="E93" s="36">
        <v>18.65</v>
      </c>
      <c r="F93" s="45">
        <v>1</v>
      </c>
    </row>
    <row r="94" spans="1:6" ht="15" customHeight="1">
      <c r="A94" s="14" t="s">
        <v>124</v>
      </c>
      <c r="B94" s="7">
        <v>214</v>
      </c>
      <c r="C94" s="11">
        <v>103</v>
      </c>
      <c r="D94" s="1" t="s">
        <v>125</v>
      </c>
      <c r="E94" s="36">
        <v>51.64</v>
      </c>
      <c r="F94" s="45">
        <v>8</v>
      </c>
    </row>
    <row r="95" spans="1:6" ht="15" customHeight="1">
      <c r="A95" s="14" t="s">
        <v>126</v>
      </c>
      <c r="B95" s="7">
        <v>215</v>
      </c>
      <c r="C95" s="11">
        <v>103</v>
      </c>
      <c r="D95" s="1" t="s">
        <v>1447</v>
      </c>
      <c r="E95" s="36">
        <v>27.76</v>
      </c>
      <c r="F95" s="45">
        <v>8</v>
      </c>
    </row>
    <row r="96" spans="1:6" ht="15" customHeight="1">
      <c r="A96" s="14" t="s">
        <v>1448</v>
      </c>
      <c r="B96" s="7">
        <v>216</v>
      </c>
      <c r="C96" s="11">
        <v>104</v>
      </c>
      <c r="D96" s="1" t="s">
        <v>5163</v>
      </c>
      <c r="E96" s="36">
        <v>16.86</v>
      </c>
      <c r="F96" s="45">
        <v>8</v>
      </c>
    </row>
    <row r="97" spans="1:6" ht="15" customHeight="1">
      <c r="A97" s="14" t="s">
        <v>4334</v>
      </c>
      <c r="B97" s="7">
        <v>217</v>
      </c>
      <c r="C97" s="11">
        <v>110</v>
      </c>
      <c r="D97" s="1" t="s">
        <v>4335</v>
      </c>
      <c r="E97" s="36">
        <v>22.78</v>
      </c>
      <c r="F97" s="45">
        <v>1</v>
      </c>
    </row>
    <row r="98" spans="1:6" ht="15" customHeight="1">
      <c r="A98" s="14" t="s">
        <v>4336</v>
      </c>
      <c r="B98" s="7">
        <v>218</v>
      </c>
      <c r="C98" s="11">
        <v>103</v>
      </c>
      <c r="D98" s="1" t="s">
        <v>125</v>
      </c>
      <c r="E98" s="36">
        <v>33.46</v>
      </c>
      <c r="F98" s="45">
        <v>8</v>
      </c>
    </row>
    <row r="99" spans="1:6" ht="15" customHeight="1">
      <c r="A99" s="14" t="s">
        <v>4337</v>
      </c>
      <c r="B99" s="7">
        <v>219</v>
      </c>
      <c r="C99" s="11">
        <v>103</v>
      </c>
      <c r="D99" s="1" t="s">
        <v>4338</v>
      </c>
      <c r="E99" s="36">
        <v>24.84</v>
      </c>
      <c r="F99" s="45">
        <v>8</v>
      </c>
    </row>
    <row r="100" spans="1:6" ht="15" customHeight="1">
      <c r="A100" s="14" t="s">
        <v>4339</v>
      </c>
      <c r="B100" s="7">
        <v>221</v>
      </c>
      <c r="C100" s="11">
        <v>203</v>
      </c>
      <c r="D100" s="1" t="s">
        <v>2656</v>
      </c>
      <c r="E100" s="36">
        <v>71.26</v>
      </c>
      <c r="F100" s="45">
        <v>5</v>
      </c>
    </row>
    <row r="101" spans="1:6" ht="15" customHeight="1">
      <c r="A101" s="14" t="s">
        <v>4340</v>
      </c>
      <c r="B101" s="7">
        <v>222</v>
      </c>
      <c r="C101" s="11">
        <v>110</v>
      </c>
      <c r="D101" s="1" t="s">
        <v>359</v>
      </c>
      <c r="E101" s="36">
        <v>14.62</v>
      </c>
      <c r="F101" s="45">
        <v>1</v>
      </c>
    </row>
    <row r="102" spans="1:6" ht="15" customHeight="1">
      <c r="A102" s="14" t="s">
        <v>4341</v>
      </c>
      <c r="B102" s="7">
        <v>223</v>
      </c>
      <c r="C102" s="11">
        <v>103</v>
      </c>
      <c r="D102" s="1" t="s">
        <v>125</v>
      </c>
      <c r="E102" s="36">
        <v>34.02</v>
      </c>
      <c r="F102" s="45">
        <v>8</v>
      </c>
    </row>
    <row r="103" spans="1:6" ht="15" customHeight="1">
      <c r="A103" s="14" t="s">
        <v>4342</v>
      </c>
      <c r="B103" s="7">
        <v>224</v>
      </c>
      <c r="C103" s="11">
        <v>110</v>
      </c>
      <c r="D103" s="1" t="s">
        <v>4335</v>
      </c>
      <c r="E103" s="36">
        <v>22.58</v>
      </c>
      <c r="F103" s="45">
        <v>1</v>
      </c>
    </row>
    <row r="104" spans="1:6" ht="15" customHeight="1">
      <c r="A104" s="14" t="s">
        <v>4343</v>
      </c>
      <c r="B104" s="7">
        <v>225</v>
      </c>
      <c r="C104" s="11">
        <v>103</v>
      </c>
      <c r="D104" s="1" t="s">
        <v>4344</v>
      </c>
      <c r="E104" s="36">
        <v>27.52</v>
      </c>
      <c r="F104" s="45">
        <v>8</v>
      </c>
    </row>
    <row r="105" spans="1:6" ht="15" customHeight="1">
      <c r="A105" s="14" t="s">
        <v>4345</v>
      </c>
      <c r="B105" s="7">
        <v>226</v>
      </c>
      <c r="C105" s="11">
        <v>103</v>
      </c>
      <c r="D105" s="1" t="s">
        <v>4344</v>
      </c>
      <c r="E105" s="36">
        <v>28.25</v>
      </c>
      <c r="F105" s="45">
        <v>8</v>
      </c>
    </row>
    <row r="106" spans="1:6" ht="15" customHeight="1">
      <c r="A106" s="14" t="s">
        <v>4346</v>
      </c>
      <c r="B106" s="7">
        <v>227</v>
      </c>
      <c r="C106" s="11">
        <v>103</v>
      </c>
      <c r="D106" s="1" t="s">
        <v>4347</v>
      </c>
      <c r="E106" s="36">
        <v>22.36</v>
      </c>
      <c r="F106" s="45">
        <v>8</v>
      </c>
    </row>
    <row r="107" spans="1:6" ht="15" customHeight="1">
      <c r="A107" s="14" t="s">
        <v>1594</v>
      </c>
      <c r="B107" s="7">
        <v>228</v>
      </c>
      <c r="C107" s="11">
        <v>110</v>
      </c>
      <c r="D107" s="1" t="s">
        <v>121</v>
      </c>
      <c r="E107" s="36">
        <v>18.65</v>
      </c>
      <c r="F107" s="45">
        <v>1</v>
      </c>
    </row>
    <row r="108" spans="1:6" ht="15" customHeight="1">
      <c r="A108" s="14" t="s">
        <v>1595</v>
      </c>
      <c r="B108" s="7">
        <v>229</v>
      </c>
      <c r="C108" s="11">
        <v>110</v>
      </c>
      <c r="D108" s="1" t="s">
        <v>4335</v>
      </c>
      <c r="E108" s="36">
        <v>18.73</v>
      </c>
      <c r="F108" s="45">
        <v>1</v>
      </c>
    </row>
    <row r="109" spans="1:6" ht="15" customHeight="1">
      <c r="A109" s="14" t="s">
        <v>176</v>
      </c>
      <c r="B109" s="7">
        <v>231</v>
      </c>
      <c r="C109" s="11">
        <v>110</v>
      </c>
      <c r="D109" s="1" t="s">
        <v>369</v>
      </c>
      <c r="E109" s="36">
        <v>13.89</v>
      </c>
      <c r="F109" s="45">
        <v>1</v>
      </c>
    </row>
    <row r="110" spans="1:6" ht="15" customHeight="1">
      <c r="A110" s="14" t="s">
        <v>177</v>
      </c>
      <c r="B110" s="7">
        <v>232</v>
      </c>
      <c r="C110" s="11">
        <v>110</v>
      </c>
      <c r="D110" s="1" t="s">
        <v>369</v>
      </c>
      <c r="E110" s="36">
        <v>13.9</v>
      </c>
      <c r="F110" s="45">
        <v>1</v>
      </c>
    </row>
    <row r="111" spans="1:6" ht="15" customHeight="1">
      <c r="A111" s="14" t="s">
        <v>178</v>
      </c>
      <c r="B111" s="7">
        <v>233</v>
      </c>
      <c r="C111" s="11">
        <v>160</v>
      </c>
      <c r="D111" s="1" t="s">
        <v>3890</v>
      </c>
      <c r="E111" s="36">
        <v>8.78</v>
      </c>
      <c r="F111" s="45">
        <v>3</v>
      </c>
    </row>
    <row r="112" spans="1:6" ht="15" customHeight="1">
      <c r="A112" s="14" t="s">
        <v>179</v>
      </c>
      <c r="B112" s="7">
        <v>235</v>
      </c>
      <c r="C112" s="11">
        <v>161</v>
      </c>
      <c r="D112" s="1" t="s">
        <v>180</v>
      </c>
      <c r="E112" s="36">
        <v>5.99</v>
      </c>
      <c r="F112" s="45">
        <v>3</v>
      </c>
    </row>
    <row r="113" spans="1:6" ht="15" customHeight="1">
      <c r="A113" s="14" t="s">
        <v>181</v>
      </c>
      <c r="B113" s="7">
        <v>236</v>
      </c>
      <c r="C113" s="11">
        <v>317</v>
      </c>
      <c r="D113" s="1" t="s">
        <v>5450</v>
      </c>
      <c r="E113" s="36"/>
      <c r="F113" s="45">
        <v>0</v>
      </c>
    </row>
    <row r="114" spans="1:6" ht="15" customHeight="1">
      <c r="A114" s="14" t="s">
        <v>182</v>
      </c>
      <c r="B114" s="7">
        <v>237</v>
      </c>
      <c r="C114" s="11">
        <v>163</v>
      </c>
      <c r="D114" s="1" t="s">
        <v>183</v>
      </c>
      <c r="E114" s="36">
        <v>4.99</v>
      </c>
      <c r="F114" s="45">
        <v>3</v>
      </c>
    </row>
    <row r="115" spans="1:6" ht="15" customHeight="1">
      <c r="A115" s="14" t="s">
        <v>184</v>
      </c>
      <c r="B115" s="7">
        <v>238</v>
      </c>
      <c r="C115" s="11">
        <v>161</v>
      </c>
      <c r="D115" s="1" t="s">
        <v>1004</v>
      </c>
      <c r="E115" s="36">
        <v>3.94</v>
      </c>
      <c r="F115" s="45">
        <v>3</v>
      </c>
    </row>
    <row r="116" spans="1:6" ht="15" customHeight="1">
      <c r="A116" s="14" t="s">
        <v>4</v>
      </c>
      <c r="B116" s="7">
        <v>239</v>
      </c>
      <c r="C116" s="11">
        <v>306</v>
      </c>
      <c r="D116" s="1" t="s">
        <v>185</v>
      </c>
      <c r="E116" s="36">
        <v>1.1</v>
      </c>
      <c r="F116" s="45">
        <v>0</v>
      </c>
    </row>
    <row r="117" spans="1:6" ht="15" customHeight="1" thickBot="1">
      <c r="A117" s="15" t="s">
        <v>186</v>
      </c>
      <c r="B117" s="9">
        <v>240</v>
      </c>
      <c r="C117" s="12">
        <v>161</v>
      </c>
      <c r="D117" s="10" t="s">
        <v>187</v>
      </c>
      <c r="E117" s="43">
        <v>3.58</v>
      </c>
      <c r="F117" s="55">
        <v>3</v>
      </c>
    </row>
    <row r="118" spans="1:6" ht="15" customHeight="1" thickBot="1" thickTop="1">
      <c r="A118" s="144" t="s">
        <v>7686</v>
      </c>
      <c r="B118" s="145"/>
      <c r="C118" s="145"/>
      <c r="D118" s="146"/>
      <c r="E118" s="37">
        <f>SUM(E84:E117)</f>
        <v>652.01</v>
      </c>
      <c r="F118" s="63">
        <f>SUMIF(F84:F117,"&gt;0",E84:E117)</f>
        <v>647.85</v>
      </c>
    </row>
    <row r="119" ht="15" customHeight="1"/>
    <row r="120" ht="15" customHeight="1"/>
    <row r="121" ht="15" customHeight="1"/>
    <row r="122" ht="14.25" customHeight="1"/>
    <row r="123" ht="14.25" customHeight="1"/>
    <row r="124" ht="15" customHeight="1" thickBot="1"/>
    <row r="125" spans="1:6" ht="22.5" customHeight="1" thickBot="1">
      <c r="A125" s="141" t="s">
        <v>508</v>
      </c>
      <c r="B125" s="142"/>
      <c r="C125" s="142"/>
      <c r="D125" s="142"/>
      <c r="E125" s="142"/>
      <c r="F125" s="143"/>
    </row>
    <row r="126" spans="1:6" ht="15" customHeight="1">
      <c r="A126" s="151" t="s">
        <v>1005</v>
      </c>
      <c r="B126" s="68" t="s">
        <v>603</v>
      </c>
      <c r="C126" s="69" t="s">
        <v>1860</v>
      </c>
      <c r="D126" s="147" t="s">
        <v>1859</v>
      </c>
      <c r="E126" s="149" t="s">
        <v>1861</v>
      </c>
      <c r="F126" s="70" t="s">
        <v>7616</v>
      </c>
    </row>
    <row r="127" spans="1:6" ht="15" customHeight="1" thickBot="1">
      <c r="A127" s="152"/>
      <c r="B127" s="71" t="s">
        <v>1858</v>
      </c>
      <c r="C127" s="71" t="s">
        <v>1858</v>
      </c>
      <c r="D127" s="148"/>
      <c r="E127" s="150"/>
      <c r="F127" s="72" t="s">
        <v>7615</v>
      </c>
    </row>
    <row r="128" spans="1:6" ht="15" customHeight="1" thickTop="1">
      <c r="A128" s="14" t="s">
        <v>188</v>
      </c>
      <c r="B128" s="7">
        <v>301</v>
      </c>
      <c r="C128" s="11">
        <v>203</v>
      </c>
      <c r="D128" s="1" t="s">
        <v>2656</v>
      </c>
      <c r="E128" s="36">
        <v>62.61</v>
      </c>
      <c r="F128" s="45">
        <v>5</v>
      </c>
    </row>
    <row r="129" spans="1:6" ht="15" customHeight="1">
      <c r="A129" s="14" t="s">
        <v>189</v>
      </c>
      <c r="B129" s="7">
        <v>302</v>
      </c>
      <c r="C129" s="11">
        <v>201</v>
      </c>
      <c r="D129" s="1" t="s">
        <v>641</v>
      </c>
      <c r="E129" s="36">
        <v>10.65</v>
      </c>
      <c r="F129" s="45">
        <v>5</v>
      </c>
    </row>
    <row r="130" spans="1:6" ht="15" customHeight="1">
      <c r="A130" s="14" t="s">
        <v>190</v>
      </c>
      <c r="B130" s="7">
        <v>303</v>
      </c>
      <c r="C130" s="11">
        <v>204</v>
      </c>
      <c r="D130" s="1" t="s">
        <v>642</v>
      </c>
      <c r="E130" s="36">
        <v>3.06</v>
      </c>
      <c r="F130" s="45">
        <v>0</v>
      </c>
    </row>
    <row r="131" spans="1:6" ht="15" customHeight="1">
      <c r="A131" s="14" t="s">
        <v>191</v>
      </c>
      <c r="B131" s="7">
        <v>304</v>
      </c>
      <c r="C131" s="11">
        <v>161</v>
      </c>
      <c r="D131" s="1" t="s">
        <v>1670</v>
      </c>
      <c r="E131" s="36">
        <v>5.99</v>
      </c>
      <c r="F131" s="45">
        <v>3</v>
      </c>
    </row>
    <row r="132" spans="1:6" ht="15" customHeight="1">
      <c r="A132" s="14" t="s">
        <v>192</v>
      </c>
      <c r="B132" s="7">
        <v>305</v>
      </c>
      <c r="C132" s="11">
        <v>163</v>
      </c>
      <c r="D132" s="1" t="s">
        <v>1672</v>
      </c>
      <c r="E132" s="36">
        <v>4.85</v>
      </c>
      <c r="F132" s="45">
        <v>3</v>
      </c>
    </row>
    <row r="133" spans="1:6" ht="15" customHeight="1">
      <c r="A133" s="14" t="s">
        <v>193</v>
      </c>
      <c r="B133" s="7">
        <v>306</v>
      </c>
      <c r="C133" s="11">
        <v>161</v>
      </c>
      <c r="D133" s="1" t="s">
        <v>194</v>
      </c>
      <c r="E133" s="36">
        <v>3.5</v>
      </c>
      <c r="F133" s="45">
        <v>0</v>
      </c>
    </row>
    <row r="134" spans="1:6" ht="15" customHeight="1">
      <c r="A134" s="14" t="s">
        <v>195</v>
      </c>
      <c r="B134" s="7">
        <v>308</v>
      </c>
      <c r="C134" s="11">
        <v>176</v>
      </c>
      <c r="D134" s="1" t="s">
        <v>196</v>
      </c>
      <c r="E134" s="36">
        <v>9.05</v>
      </c>
      <c r="F134" s="45">
        <v>8</v>
      </c>
    </row>
    <row r="135" spans="1:6" ht="15" customHeight="1">
      <c r="A135" s="14" t="s">
        <v>197</v>
      </c>
      <c r="B135" s="7">
        <v>309</v>
      </c>
      <c r="C135" s="11">
        <v>171</v>
      </c>
      <c r="D135" s="1" t="s">
        <v>2441</v>
      </c>
      <c r="E135" s="36">
        <v>17.96</v>
      </c>
      <c r="F135" s="45">
        <v>8</v>
      </c>
    </row>
    <row r="136" spans="1:6" ht="15" customHeight="1">
      <c r="A136" s="14" t="s">
        <v>198</v>
      </c>
      <c r="B136" s="7">
        <v>311</v>
      </c>
      <c r="C136" s="11">
        <v>101</v>
      </c>
      <c r="D136" s="1" t="s">
        <v>3892</v>
      </c>
      <c r="E136" s="36">
        <v>53.75</v>
      </c>
      <c r="F136" s="45">
        <v>2</v>
      </c>
    </row>
    <row r="137" spans="1:6" ht="15" customHeight="1">
      <c r="A137" s="14" t="s">
        <v>199</v>
      </c>
      <c r="B137" s="7">
        <v>312</v>
      </c>
      <c r="C137" s="11">
        <v>103</v>
      </c>
      <c r="D137" s="1" t="s">
        <v>2324</v>
      </c>
      <c r="E137" s="36">
        <v>34.3</v>
      </c>
      <c r="F137" s="45">
        <v>8</v>
      </c>
    </row>
    <row r="138" spans="1:6" ht="15" customHeight="1">
      <c r="A138" s="14" t="s">
        <v>200</v>
      </c>
      <c r="B138" s="7">
        <v>314</v>
      </c>
      <c r="C138" s="11">
        <v>103</v>
      </c>
      <c r="D138" s="1" t="s">
        <v>4344</v>
      </c>
      <c r="E138" s="36">
        <v>33.44</v>
      </c>
      <c r="F138" s="45">
        <v>8</v>
      </c>
    </row>
    <row r="139" spans="1:6" ht="15" customHeight="1">
      <c r="A139" s="14" t="s">
        <v>201</v>
      </c>
      <c r="B139" s="7">
        <v>315</v>
      </c>
      <c r="C139" s="11">
        <v>110</v>
      </c>
      <c r="D139" s="1" t="s">
        <v>4335</v>
      </c>
      <c r="E139" s="36">
        <v>16.9</v>
      </c>
      <c r="F139" s="45">
        <v>1</v>
      </c>
    </row>
    <row r="140" spans="1:6" ht="15" customHeight="1">
      <c r="A140" s="14" t="s">
        <v>202</v>
      </c>
      <c r="B140" s="7">
        <v>316</v>
      </c>
      <c r="C140" s="11">
        <v>110</v>
      </c>
      <c r="D140" s="1" t="s">
        <v>4335</v>
      </c>
      <c r="E140" s="36">
        <v>16.9</v>
      </c>
      <c r="F140" s="45">
        <v>1</v>
      </c>
    </row>
    <row r="141" spans="1:6" ht="15" customHeight="1">
      <c r="A141" s="14" t="s">
        <v>203</v>
      </c>
      <c r="B141" s="7">
        <v>317</v>
      </c>
      <c r="C141" s="11">
        <v>103</v>
      </c>
      <c r="D141" s="1" t="s">
        <v>4344</v>
      </c>
      <c r="E141" s="36">
        <v>33.49</v>
      </c>
      <c r="F141" s="45">
        <v>8</v>
      </c>
    </row>
    <row r="142" spans="1:6" ht="15" customHeight="1">
      <c r="A142" s="14" t="s">
        <v>204</v>
      </c>
      <c r="B142" s="7">
        <v>318</v>
      </c>
      <c r="C142" s="11">
        <v>103</v>
      </c>
      <c r="D142" s="1" t="s">
        <v>205</v>
      </c>
      <c r="E142" s="36">
        <v>24.83</v>
      </c>
      <c r="F142" s="45">
        <v>8</v>
      </c>
    </row>
    <row r="143" spans="1:6" ht="15" customHeight="1">
      <c r="A143" s="14" t="s">
        <v>206</v>
      </c>
      <c r="B143" s="7">
        <v>319</v>
      </c>
      <c r="C143" s="11">
        <v>203</v>
      </c>
      <c r="D143" s="1" t="s">
        <v>2656</v>
      </c>
      <c r="E143" s="36">
        <v>73.16</v>
      </c>
      <c r="F143" s="45">
        <v>5</v>
      </c>
    </row>
    <row r="144" spans="1:6" ht="15" customHeight="1">
      <c r="A144" s="14" t="s">
        <v>207</v>
      </c>
      <c r="B144" s="7">
        <v>321</v>
      </c>
      <c r="C144" s="11">
        <v>110</v>
      </c>
      <c r="D144" s="1" t="s">
        <v>4335</v>
      </c>
      <c r="E144" s="36">
        <v>16.02</v>
      </c>
      <c r="F144" s="45">
        <v>1</v>
      </c>
    </row>
    <row r="145" spans="1:6" ht="15" customHeight="1">
      <c r="A145" s="14" t="s">
        <v>208</v>
      </c>
      <c r="B145" s="7">
        <v>322</v>
      </c>
      <c r="C145" s="11">
        <v>110</v>
      </c>
      <c r="D145" s="1" t="s">
        <v>4335</v>
      </c>
      <c r="E145" s="36">
        <v>16.76</v>
      </c>
      <c r="F145" s="45">
        <v>1</v>
      </c>
    </row>
    <row r="146" spans="1:6" ht="15" customHeight="1">
      <c r="A146" s="14" t="s">
        <v>209</v>
      </c>
      <c r="B146" s="7">
        <v>323</v>
      </c>
      <c r="C146" s="11">
        <v>103</v>
      </c>
      <c r="D146" s="1" t="s">
        <v>210</v>
      </c>
      <c r="E146" s="36">
        <v>34.02</v>
      </c>
      <c r="F146" s="45">
        <v>8</v>
      </c>
    </row>
    <row r="147" spans="1:6" ht="15" customHeight="1">
      <c r="A147" s="14" t="s">
        <v>211</v>
      </c>
      <c r="B147" s="7">
        <v>324</v>
      </c>
      <c r="C147" s="11">
        <v>103</v>
      </c>
      <c r="D147" s="1" t="s">
        <v>210</v>
      </c>
      <c r="E147" s="36">
        <v>33.34</v>
      </c>
      <c r="F147" s="45">
        <v>8</v>
      </c>
    </row>
    <row r="148" spans="1:6" ht="15" customHeight="1">
      <c r="A148" s="14" t="s">
        <v>212</v>
      </c>
      <c r="B148" s="7">
        <v>325</v>
      </c>
      <c r="C148" s="11">
        <v>110</v>
      </c>
      <c r="D148" s="1" t="s">
        <v>4335</v>
      </c>
      <c r="E148" s="36">
        <v>16.83</v>
      </c>
      <c r="F148" s="45">
        <v>1</v>
      </c>
    </row>
    <row r="149" spans="1:6" ht="15" customHeight="1">
      <c r="A149" s="14" t="s">
        <v>975</v>
      </c>
      <c r="B149" s="7">
        <v>326</v>
      </c>
      <c r="C149" s="11">
        <v>110</v>
      </c>
      <c r="D149" s="1" t="s">
        <v>4335</v>
      </c>
      <c r="E149" s="36">
        <v>16.59</v>
      </c>
      <c r="F149" s="45">
        <v>1</v>
      </c>
    </row>
    <row r="150" spans="1:6" ht="15" customHeight="1">
      <c r="A150" s="14" t="s">
        <v>976</v>
      </c>
      <c r="B150" s="7">
        <v>327</v>
      </c>
      <c r="C150" s="11">
        <v>164</v>
      </c>
      <c r="D150" s="1" t="s">
        <v>2282</v>
      </c>
      <c r="E150" s="36">
        <v>16.68</v>
      </c>
      <c r="F150" s="45">
        <v>4</v>
      </c>
    </row>
    <row r="151" spans="1:6" ht="15" customHeight="1">
      <c r="A151" s="14" t="s">
        <v>977</v>
      </c>
      <c r="B151" s="7">
        <v>328</v>
      </c>
      <c r="C151" s="11">
        <v>110</v>
      </c>
      <c r="D151" s="1" t="s">
        <v>362</v>
      </c>
      <c r="E151" s="36">
        <v>18.65</v>
      </c>
      <c r="F151" s="45">
        <v>1</v>
      </c>
    </row>
    <row r="152" spans="1:6" ht="15" customHeight="1">
      <c r="A152" s="14" t="s">
        <v>978</v>
      </c>
      <c r="B152" s="7">
        <v>329</v>
      </c>
      <c r="C152" s="11">
        <v>110</v>
      </c>
      <c r="D152" s="1" t="s">
        <v>979</v>
      </c>
      <c r="E152" s="36">
        <v>28.33</v>
      </c>
      <c r="F152" s="45">
        <v>1</v>
      </c>
    </row>
    <row r="153" spans="1:6" ht="15" customHeight="1">
      <c r="A153" s="14" t="s">
        <v>980</v>
      </c>
      <c r="B153" s="7">
        <v>331</v>
      </c>
      <c r="C153" s="11">
        <v>116</v>
      </c>
      <c r="D153" s="1" t="s">
        <v>2664</v>
      </c>
      <c r="E153" s="36">
        <v>13.91</v>
      </c>
      <c r="F153" s="45">
        <v>1</v>
      </c>
    </row>
    <row r="154" spans="1:6" ht="15" customHeight="1">
      <c r="A154" s="14" t="s">
        <v>4403</v>
      </c>
      <c r="B154" s="7">
        <v>332</v>
      </c>
      <c r="C154" s="11">
        <v>164</v>
      </c>
      <c r="D154" s="1" t="s">
        <v>2282</v>
      </c>
      <c r="E154" s="36">
        <v>13.49</v>
      </c>
      <c r="F154" s="45">
        <v>4</v>
      </c>
    </row>
    <row r="155" spans="1:6" ht="15" customHeight="1">
      <c r="A155" s="14" t="s">
        <v>1099</v>
      </c>
      <c r="B155" s="7">
        <v>334</v>
      </c>
      <c r="C155" s="11">
        <v>317</v>
      </c>
      <c r="D155" s="1" t="s">
        <v>5450</v>
      </c>
      <c r="E155" s="36"/>
      <c r="F155" s="45">
        <v>0</v>
      </c>
    </row>
    <row r="156" spans="1:6" ht="15" customHeight="1">
      <c r="A156" s="14" t="s">
        <v>1100</v>
      </c>
      <c r="B156" s="7">
        <v>335</v>
      </c>
      <c r="C156" s="11">
        <v>161</v>
      </c>
      <c r="D156" s="1" t="s">
        <v>180</v>
      </c>
      <c r="E156" s="36">
        <v>5.99</v>
      </c>
      <c r="F156" s="45">
        <v>3</v>
      </c>
    </row>
    <row r="157" spans="1:6" ht="15" customHeight="1">
      <c r="A157" s="14" t="s">
        <v>3990</v>
      </c>
      <c r="B157" s="7">
        <v>336</v>
      </c>
      <c r="C157" s="11">
        <v>163</v>
      </c>
      <c r="D157" s="1" t="s">
        <v>3303</v>
      </c>
      <c r="E157" s="36">
        <v>4.85</v>
      </c>
      <c r="F157" s="45">
        <v>3</v>
      </c>
    </row>
    <row r="158" spans="1:6" ht="15" customHeight="1">
      <c r="A158" s="14" t="s">
        <v>3991</v>
      </c>
      <c r="B158" s="7">
        <v>337</v>
      </c>
      <c r="C158" s="11">
        <v>161</v>
      </c>
      <c r="D158" s="1" t="s">
        <v>2676</v>
      </c>
      <c r="E158" s="36">
        <v>3.88</v>
      </c>
      <c r="F158" s="45">
        <v>3</v>
      </c>
    </row>
    <row r="159" spans="1:6" ht="15" customHeight="1">
      <c r="A159" s="14" t="s">
        <v>3992</v>
      </c>
      <c r="B159" s="7">
        <v>338</v>
      </c>
      <c r="C159" s="11">
        <v>161</v>
      </c>
      <c r="D159" s="1" t="s">
        <v>187</v>
      </c>
      <c r="E159" s="36">
        <v>3.58</v>
      </c>
      <c r="F159" s="45">
        <v>3</v>
      </c>
    </row>
    <row r="160" spans="1:6" ht="15" customHeight="1">
      <c r="A160" s="15" t="s">
        <v>3993</v>
      </c>
      <c r="B160" s="9">
        <v>339</v>
      </c>
      <c r="C160" s="12">
        <v>161</v>
      </c>
      <c r="D160" s="10" t="s">
        <v>3247</v>
      </c>
      <c r="E160" s="43">
        <v>4.95</v>
      </c>
      <c r="F160" s="55">
        <v>3</v>
      </c>
    </row>
    <row r="161" spans="1:6" ht="15" customHeight="1">
      <c r="A161" s="15" t="s">
        <v>7536</v>
      </c>
      <c r="B161" s="9"/>
      <c r="C161" s="12"/>
      <c r="D161" s="10" t="s">
        <v>7537</v>
      </c>
      <c r="E161" s="43"/>
      <c r="F161" s="55">
        <v>0</v>
      </c>
    </row>
    <row r="162" spans="1:6" ht="15" customHeight="1" thickBot="1">
      <c r="A162" s="15" t="s">
        <v>7535</v>
      </c>
      <c r="B162" s="9"/>
      <c r="C162" s="12"/>
      <c r="D162" s="10" t="s">
        <v>7258</v>
      </c>
      <c r="E162" s="43"/>
      <c r="F162" s="55">
        <v>0</v>
      </c>
    </row>
    <row r="163" spans="1:6" ht="15" customHeight="1" thickBot="1" thickTop="1">
      <c r="A163" s="144" t="s">
        <v>7686</v>
      </c>
      <c r="B163" s="145"/>
      <c r="C163" s="145"/>
      <c r="D163" s="146"/>
      <c r="E163" s="37">
        <f>SUM(E128:E162)</f>
        <v>652.3100000000001</v>
      </c>
      <c r="F163" s="63">
        <f>SUMIF(F128:F162,"&gt;0",E128:E162)</f>
        <v>645.7500000000001</v>
      </c>
    </row>
    <row r="164" ht="15" customHeight="1"/>
  </sheetData>
  <mergeCells count="20">
    <mergeCell ref="A20:F20"/>
    <mergeCell ref="A21:A22"/>
    <mergeCell ref="D21:D22"/>
    <mergeCell ref="E21:E22"/>
    <mergeCell ref="A163:D163"/>
    <mergeCell ref="A45:D45"/>
    <mergeCell ref="A74:D74"/>
    <mergeCell ref="D82:D83"/>
    <mergeCell ref="A53:A54"/>
    <mergeCell ref="A125:F125"/>
    <mergeCell ref="A126:A127"/>
    <mergeCell ref="D126:D127"/>
    <mergeCell ref="A82:A83"/>
    <mergeCell ref="E126:E127"/>
    <mergeCell ref="D53:D54"/>
    <mergeCell ref="E53:E54"/>
    <mergeCell ref="A118:D118"/>
    <mergeCell ref="E82:E83"/>
    <mergeCell ref="A81:F81"/>
    <mergeCell ref="A52:F52"/>
  </mergeCells>
  <conditionalFormatting sqref="E4">
    <cfRule type="cellIs" priority="11" dxfId="116" operator="notEqual">
      <formula>SUM($E$5:$E$15)</formula>
    </cfRule>
  </conditionalFormatting>
  <printOptions horizontalCentered="1"/>
  <pageMargins left="0.1968503937007874" right="0.1968503937007874" top="0.7480314960629921" bottom="0.4724409448818898" header="0.11811023622047245" footer="0.2755905511811024"/>
  <pageSetup horizontalDpi="600" verticalDpi="600" orientation="portrait" paperSize="9" scale="70" r:id="rId1"/>
  <headerFooter scaleWithDoc="0" alignWithMargins="0">
    <oddHeader>&amp;L&amp;9Příloha č.1_UKB_plochy místností</oddHeader>
    <oddFooter>&amp;R&amp;9Strana &amp;P/&amp;N</oddFooter>
  </headerFooter>
  <rowBreaks count="3" manualBreakCount="3">
    <brk id="48" max="16383" man="1"/>
    <brk id="77" max="16383" man="1"/>
    <brk id="121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2:G164"/>
  <sheetViews>
    <sheetView zoomScaleSheetLayoutView="100" workbookViewId="0" topLeftCell="A1">
      <selection activeCell="G1" sqref="G1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4" width="40.7109375" style="0" customWidth="1"/>
    <col min="5" max="5" width="14.7109375" style="35" customWidth="1"/>
    <col min="6" max="6" width="14.7109375" style="54" customWidth="1"/>
    <col min="7" max="7" width="9.140625" style="87" customWidth="1"/>
  </cols>
  <sheetData>
    <row r="2" ht="13.5" thickBot="1">
      <c r="F2"/>
    </row>
    <row r="3" spans="4:6" ht="15.75" customHeight="1" thickBot="1">
      <c r="D3" s="65" t="s">
        <v>7618</v>
      </c>
      <c r="E3" s="66">
        <f>SUM(E164,E121,E88,E50)</f>
        <v>2550.1600000000003</v>
      </c>
      <c r="F3"/>
    </row>
    <row r="4" spans="4:7" ht="15.75" customHeight="1" thickBot="1">
      <c r="D4" s="65" t="s">
        <v>7619</v>
      </c>
      <c r="E4" s="66">
        <f>SUM(F164,F121,F88,F50)</f>
        <v>2237.4900000000002</v>
      </c>
      <c r="F4" s="92"/>
      <c r="G4" s="91"/>
    </row>
    <row r="5" spans="4:6" ht="15.75" customHeight="1" thickBot="1">
      <c r="D5" s="65" t="s">
        <v>7620</v>
      </c>
      <c r="E5" s="66">
        <f>SUMIF(F$23:F$553,"1",E$23:E$553)</f>
        <v>332.05999999999995</v>
      </c>
      <c r="F5"/>
    </row>
    <row r="6" spans="4:6" ht="15.75" customHeight="1" thickBot="1">
      <c r="D6" s="65" t="s">
        <v>7621</v>
      </c>
      <c r="E6" s="66">
        <f>SUMIF(F$23:F$553,"2",E$23:E$553)</f>
        <v>264.73</v>
      </c>
      <c r="F6"/>
    </row>
    <row r="7" spans="4:6" ht="15.75" customHeight="1" thickBot="1">
      <c r="D7" s="65" t="s">
        <v>7622</v>
      </c>
      <c r="E7" s="66">
        <f>SUMIF(F$23:F$553,"3",E$23:E$553)</f>
        <v>256.77</v>
      </c>
      <c r="F7"/>
    </row>
    <row r="8" spans="4:6" ht="15.75" customHeight="1" thickBot="1">
      <c r="D8" s="65" t="s">
        <v>7617</v>
      </c>
      <c r="E8" s="66">
        <f>SUMIF(F$23:F$553,"4",E$23:E$553)</f>
        <v>14.62</v>
      </c>
      <c r="F8"/>
    </row>
    <row r="9" spans="4:6" ht="15.75" customHeight="1" thickBot="1">
      <c r="D9" s="65" t="s">
        <v>7623</v>
      </c>
      <c r="E9" s="66">
        <f>SUMIF(F$23:F$553,"5",E$23:E$553)</f>
        <v>709.97</v>
      </c>
      <c r="F9"/>
    </row>
    <row r="10" spans="4:5" ht="15.75" customHeight="1" thickBot="1">
      <c r="D10" s="65" t="s">
        <v>7624</v>
      </c>
      <c r="E10" s="66">
        <f>SUMIF(F$23:F$553,"6",E$23:E$553)</f>
        <v>0</v>
      </c>
    </row>
    <row r="11" spans="4:5" ht="15.75" customHeight="1" thickBot="1">
      <c r="D11" s="65" t="s">
        <v>7625</v>
      </c>
      <c r="E11" s="66">
        <f>SUMIF(F$23:F$553,"7",E$23:E$553)</f>
        <v>0</v>
      </c>
    </row>
    <row r="12" spans="4:5" ht="15.75" customHeight="1" thickBot="1">
      <c r="D12" s="65" t="s">
        <v>7626</v>
      </c>
      <c r="E12" s="66">
        <f>SUMIF(F$23:F$553,"8",E$23:E$553)</f>
        <v>659.34</v>
      </c>
    </row>
    <row r="13" spans="4:5" ht="15.75" customHeight="1" thickBot="1">
      <c r="D13" s="65" t="s">
        <v>7687</v>
      </c>
      <c r="E13" s="66">
        <f>SUMIF(F$23:F$553,"9",E$23:E$553)</f>
        <v>0</v>
      </c>
    </row>
    <row r="14" spans="4:5" ht="15.75" customHeight="1" thickBot="1">
      <c r="D14" s="65" t="s">
        <v>7688</v>
      </c>
      <c r="E14" s="66">
        <f>SUMIF(F$23:F$553,"10",E$23:E$553)</f>
        <v>0</v>
      </c>
    </row>
    <row r="15" spans="4:5" ht="15.75" customHeight="1" thickBot="1">
      <c r="D15" s="65" t="s">
        <v>7714</v>
      </c>
      <c r="E15" s="66">
        <f>SUMIF(F$23:F$553,"11",E$23:E$553)</f>
        <v>0</v>
      </c>
    </row>
    <row r="19" ht="13.5" thickBot="1"/>
    <row r="20" spans="1:6" ht="22.5" customHeight="1" thickBot="1">
      <c r="A20" s="141" t="s">
        <v>509</v>
      </c>
      <c r="B20" s="142"/>
      <c r="C20" s="142"/>
      <c r="D20" s="142"/>
      <c r="E20" s="142"/>
      <c r="F20" s="143"/>
    </row>
    <row r="21" spans="1:6" ht="15" customHeight="1">
      <c r="A21" s="151" t="s">
        <v>1005</v>
      </c>
      <c r="B21" s="68" t="s">
        <v>603</v>
      </c>
      <c r="C21" s="69" t="s">
        <v>1860</v>
      </c>
      <c r="D21" s="147" t="s">
        <v>1859</v>
      </c>
      <c r="E21" s="149" t="s">
        <v>1861</v>
      </c>
      <c r="F21" s="70" t="s">
        <v>7616</v>
      </c>
    </row>
    <row r="22" spans="1:6" ht="15" customHeight="1" thickBot="1">
      <c r="A22" s="152"/>
      <c r="B22" s="71" t="s">
        <v>1858</v>
      </c>
      <c r="C22" s="71" t="s">
        <v>1858</v>
      </c>
      <c r="D22" s="148"/>
      <c r="E22" s="150"/>
      <c r="F22" s="72" t="s">
        <v>7615</v>
      </c>
    </row>
    <row r="23" spans="1:6" ht="15" customHeight="1" thickTop="1">
      <c r="A23" s="14" t="s">
        <v>1166</v>
      </c>
      <c r="B23" s="7" t="s">
        <v>1863</v>
      </c>
      <c r="C23" s="11">
        <v>203</v>
      </c>
      <c r="D23" s="1" t="s">
        <v>2656</v>
      </c>
      <c r="E23" s="36">
        <v>135.77</v>
      </c>
      <c r="F23" s="45">
        <v>5</v>
      </c>
    </row>
    <row r="24" spans="1:6" ht="15" customHeight="1">
      <c r="A24" s="14" t="s">
        <v>1167</v>
      </c>
      <c r="B24" s="7" t="s">
        <v>1864</v>
      </c>
      <c r="C24" s="11">
        <v>201</v>
      </c>
      <c r="D24" s="1" t="s">
        <v>641</v>
      </c>
      <c r="E24" s="36">
        <v>10.23</v>
      </c>
      <c r="F24" s="45">
        <v>5</v>
      </c>
    </row>
    <row r="25" spans="1:6" ht="15" customHeight="1">
      <c r="A25" s="14" t="s">
        <v>1168</v>
      </c>
      <c r="B25" s="7" t="s">
        <v>1865</v>
      </c>
      <c r="C25" s="11">
        <v>204</v>
      </c>
      <c r="D25" s="1" t="s">
        <v>642</v>
      </c>
      <c r="E25" s="36">
        <v>5</v>
      </c>
      <c r="F25" s="45">
        <v>5</v>
      </c>
    </row>
    <row r="26" spans="1:6" ht="15" customHeight="1">
      <c r="A26" s="14" t="s">
        <v>1169</v>
      </c>
      <c r="B26" s="7" t="s">
        <v>1866</v>
      </c>
      <c r="C26" s="11">
        <v>315</v>
      </c>
      <c r="D26" s="1" t="s">
        <v>1170</v>
      </c>
      <c r="E26" s="36">
        <v>6.22</v>
      </c>
      <c r="F26" s="45">
        <v>0</v>
      </c>
    </row>
    <row r="27" spans="1:6" ht="15" customHeight="1">
      <c r="A27" s="14" t="s">
        <v>1171</v>
      </c>
      <c r="B27" s="7" t="s">
        <v>1867</v>
      </c>
      <c r="C27" s="11">
        <v>303</v>
      </c>
      <c r="D27" s="1" t="s">
        <v>2459</v>
      </c>
      <c r="E27" s="36">
        <v>10.1</v>
      </c>
      <c r="F27" s="45">
        <v>0</v>
      </c>
    </row>
    <row r="28" spans="1:6" ht="15" customHeight="1">
      <c r="A28" s="14" t="s">
        <v>1172</v>
      </c>
      <c r="B28" s="7" t="s">
        <v>1868</v>
      </c>
      <c r="C28" s="11">
        <v>161</v>
      </c>
      <c r="D28" s="1" t="s">
        <v>1173</v>
      </c>
      <c r="E28" s="36">
        <v>6.78</v>
      </c>
      <c r="F28" s="45">
        <v>3</v>
      </c>
    </row>
    <row r="29" spans="1:6" ht="15" customHeight="1">
      <c r="A29" s="14" t="s">
        <v>1174</v>
      </c>
      <c r="B29" s="7" t="s">
        <v>1869</v>
      </c>
      <c r="C29" s="11">
        <v>161</v>
      </c>
      <c r="D29" s="1" t="s">
        <v>3998</v>
      </c>
      <c r="E29" s="36">
        <v>1.61</v>
      </c>
      <c r="F29" s="45">
        <v>3</v>
      </c>
    </row>
    <row r="30" spans="1:6" ht="15" customHeight="1">
      <c r="A30" s="14" t="s">
        <v>1175</v>
      </c>
      <c r="B30" s="7" t="s">
        <v>1870</v>
      </c>
      <c r="C30" s="11">
        <v>161</v>
      </c>
      <c r="D30" s="1" t="s">
        <v>3998</v>
      </c>
      <c r="E30" s="36">
        <v>1.61</v>
      </c>
      <c r="F30" s="45">
        <v>3</v>
      </c>
    </row>
    <row r="31" spans="1:6" ht="15" customHeight="1">
      <c r="A31" s="14" t="s">
        <v>1176</v>
      </c>
      <c r="B31" s="7" t="s">
        <v>1871</v>
      </c>
      <c r="C31" s="11">
        <v>163</v>
      </c>
      <c r="D31" s="1" t="s">
        <v>653</v>
      </c>
      <c r="E31" s="36">
        <v>1.96</v>
      </c>
      <c r="F31" s="45">
        <v>3</v>
      </c>
    </row>
    <row r="32" spans="1:6" ht="15" customHeight="1">
      <c r="A32" s="14" t="s">
        <v>1177</v>
      </c>
      <c r="B32" s="7" t="s">
        <v>1873</v>
      </c>
      <c r="C32" s="11">
        <v>167</v>
      </c>
      <c r="D32" s="1" t="s">
        <v>2673</v>
      </c>
      <c r="E32" s="36">
        <v>4.24</v>
      </c>
      <c r="F32" s="45">
        <v>0</v>
      </c>
    </row>
    <row r="33" spans="1:6" ht="15" customHeight="1">
      <c r="A33" s="14" t="s">
        <v>1178</v>
      </c>
      <c r="B33" s="7" t="s">
        <v>1874</v>
      </c>
      <c r="C33" s="11">
        <v>302</v>
      </c>
      <c r="D33" s="1" t="s">
        <v>335</v>
      </c>
      <c r="E33" s="36">
        <v>74.53</v>
      </c>
      <c r="F33" s="45">
        <v>0</v>
      </c>
    </row>
    <row r="34" spans="1:6" ht="15" customHeight="1">
      <c r="A34" s="14" t="s">
        <v>1179</v>
      </c>
      <c r="B34" s="7" t="s">
        <v>1875</v>
      </c>
      <c r="C34" s="11">
        <v>171</v>
      </c>
      <c r="D34" s="1" t="s">
        <v>1180</v>
      </c>
      <c r="E34" s="36">
        <v>21.18</v>
      </c>
      <c r="F34" s="45">
        <v>0</v>
      </c>
    </row>
    <row r="35" spans="1:6" ht="15" customHeight="1">
      <c r="A35" s="14" t="s">
        <v>1181</v>
      </c>
      <c r="B35" s="7" t="s">
        <v>1876</v>
      </c>
      <c r="C35" s="11">
        <v>171</v>
      </c>
      <c r="D35" s="1" t="s">
        <v>1182</v>
      </c>
      <c r="E35" s="36">
        <v>20.96</v>
      </c>
      <c r="F35" s="45">
        <v>0</v>
      </c>
    </row>
    <row r="36" spans="1:6" ht="15" customHeight="1">
      <c r="A36" s="14" t="s">
        <v>1183</v>
      </c>
      <c r="B36" s="7" t="s">
        <v>1877</v>
      </c>
      <c r="C36" s="11">
        <v>171</v>
      </c>
      <c r="D36" s="1" t="s">
        <v>1184</v>
      </c>
      <c r="E36" s="36">
        <v>22.2</v>
      </c>
      <c r="F36" s="45">
        <v>0</v>
      </c>
    </row>
    <row r="37" spans="1:6" ht="15" customHeight="1">
      <c r="A37" s="14" t="s">
        <v>1185</v>
      </c>
      <c r="B37" s="7" t="s">
        <v>1878</v>
      </c>
      <c r="C37" s="11">
        <v>171</v>
      </c>
      <c r="D37" s="1" t="s">
        <v>2103</v>
      </c>
      <c r="E37" s="36">
        <v>22.52</v>
      </c>
      <c r="F37" s="45">
        <v>0</v>
      </c>
    </row>
    <row r="38" spans="1:6" ht="15" customHeight="1">
      <c r="A38" s="14" t="s">
        <v>1186</v>
      </c>
      <c r="B38" s="7" t="s">
        <v>1879</v>
      </c>
      <c r="C38" s="11">
        <v>106</v>
      </c>
      <c r="D38" s="1" t="s">
        <v>1187</v>
      </c>
      <c r="E38" s="36">
        <v>16.31</v>
      </c>
      <c r="F38" s="45">
        <v>0</v>
      </c>
    </row>
    <row r="39" spans="1:6" ht="15" customHeight="1">
      <c r="A39" s="14" t="s">
        <v>1188</v>
      </c>
      <c r="B39" s="7" t="s">
        <v>1880</v>
      </c>
      <c r="C39" s="11">
        <v>182</v>
      </c>
      <c r="D39" s="1" t="s">
        <v>3288</v>
      </c>
      <c r="E39" s="36">
        <v>9.1</v>
      </c>
      <c r="F39" s="45">
        <v>8</v>
      </c>
    </row>
    <row r="40" spans="1:6" ht="15" customHeight="1">
      <c r="A40" s="14" t="s">
        <v>1189</v>
      </c>
      <c r="B40" s="7" t="s">
        <v>1881</v>
      </c>
      <c r="C40" s="11">
        <v>171</v>
      </c>
      <c r="D40" s="1" t="s">
        <v>1190</v>
      </c>
      <c r="E40" s="36">
        <v>16.61</v>
      </c>
      <c r="F40" s="45">
        <v>8</v>
      </c>
    </row>
    <row r="41" spans="1:6" ht="15" customHeight="1">
      <c r="A41" s="14" t="s">
        <v>1191</v>
      </c>
      <c r="B41" s="7" t="s">
        <v>1883</v>
      </c>
      <c r="C41" s="11">
        <v>182</v>
      </c>
      <c r="D41" s="1" t="s">
        <v>1192</v>
      </c>
      <c r="E41" s="36">
        <v>24.76</v>
      </c>
      <c r="F41" s="45">
        <v>8</v>
      </c>
    </row>
    <row r="42" spans="1:6" ht="15" customHeight="1">
      <c r="A42" s="14" t="s">
        <v>1193</v>
      </c>
      <c r="B42" s="7" t="s">
        <v>1884</v>
      </c>
      <c r="C42" s="11">
        <v>182</v>
      </c>
      <c r="D42" s="1" t="s">
        <v>3288</v>
      </c>
      <c r="E42" s="36">
        <v>8.85</v>
      </c>
      <c r="F42" s="45">
        <v>8</v>
      </c>
    </row>
    <row r="43" spans="1:6" ht="15" customHeight="1">
      <c r="A43" s="14" t="s">
        <v>1194</v>
      </c>
      <c r="B43" s="7" t="s">
        <v>1885</v>
      </c>
      <c r="C43" s="11">
        <v>303</v>
      </c>
      <c r="D43" s="1" t="s">
        <v>1195</v>
      </c>
      <c r="E43" s="36">
        <v>17.13</v>
      </c>
      <c r="F43" s="45">
        <v>0</v>
      </c>
    </row>
    <row r="44" spans="1:6" ht="15" customHeight="1">
      <c r="A44" s="14" t="s">
        <v>1196</v>
      </c>
      <c r="B44" s="7" t="s">
        <v>1889</v>
      </c>
      <c r="C44" s="11">
        <v>209</v>
      </c>
      <c r="D44" s="1" t="s">
        <v>1197</v>
      </c>
      <c r="E44" s="36">
        <v>5.8</v>
      </c>
      <c r="F44" s="45">
        <v>8</v>
      </c>
    </row>
    <row r="45" spans="1:6" ht="15" customHeight="1">
      <c r="A45" s="14" t="s">
        <v>4324</v>
      </c>
      <c r="B45" s="7" t="s">
        <v>1890</v>
      </c>
      <c r="C45" s="11">
        <v>209</v>
      </c>
      <c r="D45" s="1" t="s">
        <v>1197</v>
      </c>
      <c r="E45" s="36">
        <v>5.66</v>
      </c>
      <c r="F45" s="45">
        <v>8</v>
      </c>
    </row>
    <row r="46" spans="1:6" ht="15" customHeight="1">
      <c r="A46" s="15" t="s">
        <v>4325</v>
      </c>
      <c r="B46" s="9" t="s">
        <v>1892</v>
      </c>
      <c r="C46" s="12">
        <v>303</v>
      </c>
      <c r="D46" s="10" t="s">
        <v>2459</v>
      </c>
      <c r="E46" s="43">
        <v>7.42</v>
      </c>
      <c r="F46" s="55">
        <v>0</v>
      </c>
    </row>
    <row r="47" spans="1:6" ht="15" customHeight="1">
      <c r="A47" s="15" t="s">
        <v>1589</v>
      </c>
      <c r="B47" s="9"/>
      <c r="C47" s="12"/>
      <c r="D47" s="1" t="s">
        <v>3336</v>
      </c>
      <c r="E47" s="43">
        <v>10.32</v>
      </c>
      <c r="F47" s="55">
        <v>0</v>
      </c>
    </row>
    <row r="48" spans="1:6" ht="15" customHeight="1">
      <c r="A48" s="15" t="s">
        <v>1590</v>
      </c>
      <c r="B48" s="9"/>
      <c r="C48" s="11">
        <v>305</v>
      </c>
      <c r="D48" s="23" t="s">
        <v>5161</v>
      </c>
      <c r="E48" s="43">
        <v>21.9</v>
      </c>
      <c r="F48" s="55">
        <v>0</v>
      </c>
    </row>
    <row r="49" spans="1:6" ht="15" customHeight="1" thickBot="1">
      <c r="A49" s="15" t="s">
        <v>1588</v>
      </c>
      <c r="B49" s="9"/>
      <c r="C49" s="12">
        <v>203</v>
      </c>
      <c r="D49" s="10" t="s">
        <v>2656</v>
      </c>
      <c r="E49" s="43">
        <v>5.38</v>
      </c>
      <c r="F49" s="55">
        <v>0</v>
      </c>
    </row>
    <row r="50" spans="1:6" ht="15" customHeight="1" thickBot="1" thickTop="1">
      <c r="A50" s="144" t="s">
        <v>7686</v>
      </c>
      <c r="B50" s="145"/>
      <c r="C50" s="145"/>
      <c r="D50" s="146"/>
      <c r="E50" s="37">
        <f>SUM(E23:E49)</f>
        <v>494.1500000000001</v>
      </c>
      <c r="F50" s="63">
        <f>SUMIF(F23:F49,"&gt;0",E23:E49)</f>
        <v>233.74</v>
      </c>
    </row>
    <row r="51" ht="15" customHeight="1"/>
    <row r="52" ht="15" customHeight="1">
      <c r="A52" s="2"/>
    </row>
    <row r="53" spans="2:6" ht="15" customHeight="1">
      <c r="B53" s="2"/>
      <c r="C53" s="2"/>
      <c r="D53" s="2"/>
      <c r="E53" s="38"/>
      <c r="F53" s="56"/>
    </row>
    <row r="54" ht="15" customHeight="1"/>
    <row r="55" ht="15" customHeight="1"/>
    <row r="56" ht="15" customHeight="1" thickBot="1">
      <c r="A56" s="6"/>
    </row>
    <row r="57" spans="1:6" ht="22.5" customHeight="1" thickBot="1">
      <c r="A57" s="141" t="s">
        <v>510</v>
      </c>
      <c r="B57" s="142"/>
      <c r="C57" s="142"/>
      <c r="D57" s="142"/>
      <c r="E57" s="142"/>
      <c r="F57" s="143"/>
    </row>
    <row r="58" spans="1:6" ht="15" customHeight="1">
      <c r="A58" s="151" t="s">
        <v>1005</v>
      </c>
      <c r="B58" s="68" t="s">
        <v>603</v>
      </c>
      <c r="C58" s="69" t="s">
        <v>1860</v>
      </c>
      <c r="D58" s="147" t="s">
        <v>1859</v>
      </c>
      <c r="E58" s="149" t="s">
        <v>1861</v>
      </c>
      <c r="F58" s="70" t="s">
        <v>7616</v>
      </c>
    </row>
    <row r="59" spans="1:6" ht="15" customHeight="1" thickBot="1">
      <c r="A59" s="152"/>
      <c r="B59" s="71" t="s">
        <v>1858</v>
      </c>
      <c r="C59" s="71" t="s">
        <v>1858</v>
      </c>
      <c r="D59" s="148"/>
      <c r="E59" s="150"/>
      <c r="F59" s="72" t="s">
        <v>7615</v>
      </c>
    </row>
    <row r="60" spans="1:6" ht="15" customHeight="1" thickTop="1">
      <c r="A60" s="14" t="s">
        <v>913</v>
      </c>
      <c r="B60" s="7">
        <v>101</v>
      </c>
      <c r="C60" s="11">
        <v>203</v>
      </c>
      <c r="D60" s="1" t="s">
        <v>2656</v>
      </c>
      <c r="E60" s="36">
        <v>96.77</v>
      </c>
      <c r="F60" s="45">
        <v>5</v>
      </c>
    </row>
    <row r="61" spans="1:6" ht="15" customHeight="1">
      <c r="A61" s="14" t="s">
        <v>914</v>
      </c>
      <c r="B61" s="7">
        <v>102</v>
      </c>
      <c r="C61" s="11">
        <v>201</v>
      </c>
      <c r="D61" s="1" t="s">
        <v>641</v>
      </c>
      <c r="E61" s="36">
        <v>10.65</v>
      </c>
      <c r="F61" s="45">
        <v>5</v>
      </c>
    </row>
    <row r="62" spans="1:6" ht="15" customHeight="1">
      <c r="A62" s="14" t="s">
        <v>915</v>
      </c>
      <c r="B62" s="7">
        <v>103</v>
      </c>
      <c r="C62" s="11">
        <v>204</v>
      </c>
      <c r="D62" s="1" t="s">
        <v>642</v>
      </c>
      <c r="E62" s="36">
        <v>4.78</v>
      </c>
      <c r="F62" s="45">
        <v>0</v>
      </c>
    </row>
    <row r="63" spans="1:6" ht="15" customHeight="1">
      <c r="A63" s="14" t="s">
        <v>916</v>
      </c>
      <c r="B63" s="7">
        <v>104</v>
      </c>
      <c r="C63" s="11">
        <v>161</v>
      </c>
      <c r="D63" s="1" t="s">
        <v>917</v>
      </c>
      <c r="E63" s="36">
        <v>5.01</v>
      </c>
      <c r="F63" s="45">
        <v>3</v>
      </c>
    </row>
    <row r="64" spans="1:6" ht="15" customHeight="1">
      <c r="A64" s="14" t="s">
        <v>918</v>
      </c>
      <c r="B64" s="7">
        <v>105</v>
      </c>
      <c r="C64" s="11">
        <v>161</v>
      </c>
      <c r="D64" s="1" t="s">
        <v>919</v>
      </c>
      <c r="E64" s="36">
        <v>4.3</v>
      </c>
      <c r="F64" s="45">
        <v>3</v>
      </c>
    </row>
    <row r="65" spans="1:6" ht="15" customHeight="1">
      <c r="A65" s="14" t="s">
        <v>920</v>
      </c>
      <c r="B65" s="7">
        <v>108</v>
      </c>
      <c r="C65" s="11">
        <v>171</v>
      </c>
      <c r="D65" s="1" t="s">
        <v>2441</v>
      </c>
      <c r="E65" s="36">
        <v>8.68</v>
      </c>
      <c r="F65" s="45">
        <v>0</v>
      </c>
    </row>
    <row r="66" spans="1:6" ht="15" customHeight="1">
      <c r="A66" s="14" t="s">
        <v>2726</v>
      </c>
      <c r="B66" s="7">
        <v>109</v>
      </c>
      <c r="C66" s="11">
        <v>110</v>
      </c>
      <c r="D66" s="1" t="s">
        <v>2664</v>
      </c>
      <c r="E66" s="36">
        <v>13.79</v>
      </c>
      <c r="F66" s="45">
        <v>1</v>
      </c>
    </row>
    <row r="67" spans="1:6" ht="15" customHeight="1">
      <c r="A67" s="14" t="s">
        <v>2727</v>
      </c>
      <c r="B67" s="7">
        <v>111</v>
      </c>
      <c r="C67" s="11">
        <v>110</v>
      </c>
      <c r="D67" s="1" t="s">
        <v>2664</v>
      </c>
      <c r="E67" s="36">
        <v>13.79</v>
      </c>
      <c r="F67" s="45">
        <v>1</v>
      </c>
    </row>
    <row r="68" spans="1:6" ht="15" customHeight="1">
      <c r="A68" s="14" t="s">
        <v>2728</v>
      </c>
      <c r="B68" s="7">
        <v>112</v>
      </c>
      <c r="C68" s="11">
        <v>110</v>
      </c>
      <c r="D68" s="1" t="s">
        <v>2664</v>
      </c>
      <c r="E68" s="36">
        <v>13.79</v>
      </c>
      <c r="F68" s="45">
        <v>1</v>
      </c>
    </row>
    <row r="69" spans="1:6" ht="15" customHeight="1">
      <c r="A69" s="14" t="s">
        <v>2729</v>
      </c>
      <c r="B69" s="7">
        <v>113</v>
      </c>
      <c r="C69" s="11">
        <v>110</v>
      </c>
      <c r="D69" s="1" t="s">
        <v>2664</v>
      </c>
      <c r="E69" s="36">
        <v>13.79</v>
      </c>
      <c r="F69" s="45">
        <v>1</v>
      </c>
    </row>
    <row r="70" spans="1:6" ht="15" customHeight="1">
      <c r="A70" s="14" t="s">
        <v>2730</v>
      </c>
      <c r="B70" s="7">
        <v>114</v>
      </c>
      <c r="C70" s="11">
        <v>110</v>
      </c>
      <c r="D70" s="1" t="s">
        <v>2664</v>
      </c>
      <c r="E70" s="36">
        <v>13.76</v>
      </c>
      <c r="F70" s="45">
        <v>1</v>
      </c>
    </row>
    <row r="71" spans="1:6" ht="15" customHeight="1">
      <c r="A71" s="14" t="s">
        <v>2731</v>
      </c>
      <c r="B71" s="7">
        <v>115</v>
      </c>
      <c r="C71" s="11">
        <v>103</v>
      </c>
      <c r="D71" s="1" t="s">
        <v>2324</v>
      </c>
      <c r="E71" s="36">
        <v>17.59</v>
      </c>
      <c r="F71" s="45">
        <v>8</v>
      </c>
    </row>
    <row r="72" spans="1:6" ht="15" customHeight="1">
      <c r="A72" s="14" t="s">
        <v>2732</v>
      </c>
      <c r="B72" s="7">
        <v>116</v>
      </c>
      <c r="C72" s="11">
        <v>103</v>
      </c>
      <c r="D72" s="1" t="s">
        <v>2324</v>
      </c>
      <c r="E72" s="36">
        <v>36.11</v>
      </c>
      <c r="F72" s="45">
        <v>8</v>
      </c>
    </row>
    <row r="73" spans="1:6" ht="15" customHeight="1">
      <c r="A73" s="14" t="s">
        <v>2733</v>
      </c>
      <c r="B73" s="7">
        <v>117</v>
      </c>
      <c r="C73" s="11">
        <v>103</v>
      </c>
      <c r="D73" s="1" t="s">
        <v>2324</v>
      </c>
      <c r="E73" s="36">
        <v>35.77</v>
      </c>
      <c r="F73" s="45">
        <v>8</v>
      </c>
    </row>
    <row r="74" spans="1:6" ht="15" customHeight="1">
      <c r="A74" s="14" t="s">
        <v>2734</v>
      </c>
      <c r="B74" s="7">
        <v>118</v>
      </c>
      <c r="C74" s="11">
        <v>203</v>
      </c>
      <c r="D74" s="1" t="s">
        <v>2656</v>
      </c>
      <c r="E74" s="36">
        <v>45.41</v>
      </c>
      <c r="F74" s="45">
        <v>5</v>
      </c>
    </row>
    <row r="75" spans="1:6" ht="15" customHeight="1">
      <c r="A75" s="14" t="s">
        <v>2735</v>
      </c>
      <c r="B75" s="7">
        <v>121</v>
      </c>
      <c r="C75" s="11">
        <v>103</v>
      </c>
      <c r="D75" s="1" t="s">
        <v>2736</v>
      </c>
      <c r="E75" s="36">
        <v>34.7</v>
      </c>
      <c r="F75" s="45">
        <v>8</v>
      </c>
    </row>
    <row r="76" spans="1:6" ht="15" customHeight="1">
      <c r="A76" s="14" t="s">
        <v>2737</v>
      </c>
      <c r="B76" s="7">
        <v>122</v>
      </c>
      <c r="C76" s="11">
        <v>103</v>
      </c>
      <c r="D76" s="1" t="s">
        <v>2736</v>
      </c>
      <c r="E76" s="36">
        <v>35.1</v>
      </c>
      <c r="F76" s="45">
        <v>8</v>
      </c>
    </row>
    <row r="77" spans="1:6" ht="15" customHeight="1">
      <c r="A77" s="14" t="s">
        <v>2738</v>
      </c>
      <c r="B77" s="7">
        <v>123</v>
      </c>
      <c r="C77" s="11">
        <v>110</v>
      </c>
      <c r="D77" s="1" t="s">
        <v>2664</v>
      </c>
      <c r="E77" s="36">
        <v>17.6</v>
      </c>
      <c r="F77" s="45">
        <v>1</v>
      </c>
    </row>
    <row r="78" spans="1:6" ht="15" customHeight="1">
      <c r="A78" s="14" t="s">
        <v>2739</v>
      </c>
      <c r="B78" s="7">
        <v>124</v>
      </c>
      <c r="C78" s="11">
        <v>110</v>
      </c>
      <c r="D78" s="1" t="s">
        <v>2664</v>
      </c>
      <c r="E78" s="36">
        <v>13.79</v>
      </c>
      <c r="F78" s="45">
        <v>1</v>
      </c>
    </row>
    <row r="79" spans="1:6" ht="15" customHeight="1">
      <c r="A79" s="14" t="s">
        <v>3253</v>
      </c>
      <c r="B79" s="7">
        <v>125</v>
      </c>
      <c r="C79" s="11">
        <v>110</v>
      </c>
      <c r="D79" s="1" t="s">
        <v>2664</v>
      </c>
      <c r="E79" s="36">
        <v>13.76</v>
      </c>
      <c r="F79" s="45">
        <v>1</v>
      </c>
    </row>
    <row r="80" spans="1:6" ht="15" customHeight="1">
      <c r="A80" s="14" t="s">
        <v>3254</v>
      </c>
      <c r="B80" s="7">
        <v>126</v>
      </c>
      <c r="C80" s="11">
        <v>110</v>
      </c>
      <c r="D80" s="1" t="s">
        <v>2664</v>
      </c>
      <c r="E80" s="36">
        <v>13.79</v>
      </c>
      <c r="F80" s="45">
        <v>1</v>
      </c>
    </row>
    <row r="81" spans="1:6" ht="15" customHeight="1">
      <c r="A81" s="14" t="s">
        <v>3255</v>
      </c>
      <c r="B81" s="7">
        <v>127</v>
      </c>
      <c r="C81" s="11">
        <v>110</v>
      </c>
      <c r="D81" s="1" t="s">
        <v>2664</v>
      </c>
      <c r="E81" s="36">
        <v>13.79</v>
      </c>
      <c r="F81" s="45">
        <v>1</v>
      </c>
    </row>
    <row r="82" spans="1:6" ht="15" customHeight="1">
      <c r="A82" s="14" t="s">
        <v>3256</v>
      </c>
      <c r="B82" s="7">
        <v>128</v>
      </c>
      <c r="C82" s="11">
        <v>110</v>
      </c>
      <c r="D82" s="1" t="s">
        <v>2664</v>
      </c>
      <c r="E82" s="36">
        <v>13.69</v>
      </c>
      <c r="F82" s="45">
        <v>1</v>
      </c>
    </row>
    <row r="83" spans="1:6" ht="15" customHeight="1">
      <c r="A83" s="14" t="s">
        <v>3257</v>
      </c>
      <c r="B83" s="7">
        <v>129</v>
      </c>
      <c r="C83" s="11">
        <v>116</v>
      </c>
      <c r="D83" s="1" t="s">
        <v>3258</v>
      </c>
      <c r="E83" s="36">
        <v>9.07</v>
      </c>
      <c r="F83" s="45">
        <v>5</v>
      </c>
    </row>
    <row r="84" spans="1:6" ht="15" customHeight="1">
      <c r="A84" s="14" t="s">
        <v>3259</v>
      </c>
      <c r="B84" s="7">
        <v>131</v>
      </c>
      <c r="C84" s="11">
        <v>161</v>
      </c>
      <c r="D84" s="1" t="s">
        <v>3260</v>
      </c>
      <c r="E84" s="36">
        <v>5</v>
      </c>
      <c r="F84" s="45">
        <v>3</v>
      </c>
    </row>
    <row r="85" spans="1:6" ht="15" customHeight="1">
      <c r="A85" s="14" t="s">
        <v>3261</v>
      </c>
      <c r="B85" s="7">
        <v>132</v>
      </c>
      <c r="C85" s="11">
        <v>161</v>
      </c>
      <c r="D85" s="1" t="s">
        <v>3262</v>
      </c>
      <c r="E85" s="36">
        <v>4.3</v>
      </c>
      <c r="F85" s="45">
        <v>3</v>
      </c>
    </row>
    <row r="86" spans="1:6" ht="15" customHeight="1">
      <c r="A86" s="14" t="s">
        <v>3263</v>
      </c>
      <c r="B86" s="7">
        <v>133</v>
      </c>
      <c r="C86" s="11">
        <v>161</v>
      </c>
      <c r="D86" s="1" t="s">
        <v>3264</v>
      </c>
      <c r="E86" s="36">
        <v>2.77</v>
      </c>
      <c r="F86" s="45">
        <v>3</v>
      </c>
    </row>
    <row r="87" spans="1:6" ht="15" customHeight="1" thickBot="1">
      <c r="A87" s="15" t="s">
        <v>3265</v>
      </c>
      <c r="B87" s="9">
        <v>134</v>
      </c>
      <c r="C87" s="12">
        <v>161</v>
      </c>
      <c r="D87" s="10" t="s">
        <v>3266</v>
      </c>
      <c r="E87" s="43">
        <v>2.77</v>
      </c>
      <c r="F87" s="55">
        <v>3</v>
      </c>
    </row>
    <row r="88" spans="1:6" ht="15" customHeight="1" thickBot="1" thickTop="1">
      <c r="A88" s="144" t="s">
        <v>7686</v>
      </c>
      <c r="B88" s="145"/>
      <c r="C88" s="145"/>
      <c r="D88" s="146"/>
      <c r="E88" s="37">
        <f>SUM(E60:E87)</f>
        <v>514.12</v>
      </c>
      <c r="F88" s="63">
        <f>SUMIF(F60:F87,"&gt;0",E60:E87)</f>
        <v>500.66</v>
      </c>
    </row>
    <row r="89" spans="2:6" ht="15" customHeight="1">
      <c r="B89" s="73"/>
      <c r="C89" s="73"/>
      <c r="D89" s="73"/>
      <c r="E89" s="74"/>
      <c r="F89" s="48"/>
    </row>
    <row r="90" ht="15" customHeight="1"/>
    <row r="91" ht="15" customHeight="1"/>
    <row r="92" ht="15" customHeight="1"/>
    <row r="93" ht="15" customHeight="1"/>
    <row r="94" ht="15" customHeight="1" thickBot="1">
      <c r="A94" s="6"/>
    </row>
    <row r="95" spans="1:6" ht="22.5" customHeight="1" thickBot="1">
      <c r="A95" s="141" t="s">
        <v>511</v>
      </c>
      <c r="B95" s="142"/>
      <c r="C95" s="142"/>
      <c r="D95" s="142"/>
      <c r="E95" s="142"/>
      <c r="F95" s="143"/>
    </row>
    <row r="96" spans="1:6" ht="15" customHeight="1">
      <c r="A96" s="151" t="s">
        <v>1005</v>
      </c>
      <c r="B96" s="68" t="s">
        <v>603</v>
      </c>
      <c r="C96" s="69" t="s">
        <v>1860</v>
      </c>
      <c r="D96" s="147" t="s">
        <v>1859</v>
      </c>
      <c r="E96" s="149" t="s">
        <v>1861</v>
      </c>
      <c r="F96" s="70" t="s">
        <v>7616</v>
      </c>
    </row>
    <row r="97" spans="1:6" ht="15" customHeight="1" thickBot="1">
      <c r="A97" s="152"/>
      <c r="B97" s="71" t="s">
        <v>1858</v>
      </c>
      <c r="C97" s="71" t="s">
        <v>1858</v>
      </c>
      <c r="D97" s="148"/>
      <c r="E97" s="150"/>
      <c r="F97" s="72" t="s">
        <v>7615</v>
      </c>
    </row>
    <row r="98" spans="1:6" ht="15" customHeight="1" thickTop="1">
      <c r="A98" s="14" t="s">
        <v>3267</v>
      </c>
      <c r="B98" s="7">
        <v>201</v>
      </c>
      <c r="C98" s="11">
        <v>203</v>
      </c>
      <c r="D98" s="1" t="s">
        <v>2656</v>
      </c>
      <c r="E98" s="36">
        <v>144.92</v>
      </c>
      <c r="F98" s="45">
        <v>5</v>
      </c>
    </row>
    <row r="99" spans="1:6" ht="15" customHeight="1">
      <c r="A99" s="14" t="s">
        <v>3268</v>
      </c>
      <c r="B99" s="7">
        <v>202</v>
      </c>
      <c r="C99" s="11">
        <v>201</v>
      </c>
      <c r="D99" s="1" t="s">
        <v>641</v>
      </c>
      <c r="E99" s="36">
        <v>10.22</v>
      </c>
      <c r="F99" s="45">
        <v>5</v>
      </c>
    </row>
    <row r="100" spans="1:6" ht="15" customHeight="1">
      <c r="A100" s="14" t="s">
        <v>3269</v>
      </c>
      <c r="B100" s="7">
        <v>203</v>
      </c>
      <c r="C100" s="11">
        <v>204</v>
      </c>
      <c r="D100" s="1" t="s">
        <v>642</v>
      </c>
      <c r="E100" s="36">
        <v>4.78</v>
      </c>
      <c r="F100" s="45">
        <v>0</v>
      </c>
    </row>
    <row r="101" spans="1:6" ht="15" customHeight="1">
      <c r="A101" s="14" t="s">
        <v>3270</v>
      </c>
      <c r="B101" s="7">
        <v>204</v>
      </c>
      <c r="C101" s="11">
        <v>183</v>
      </c>
      <c r="D101" s="1" t="s">
        <v>724</v>
      </c>
      <c r="E101" s="36">
        <v>14.62</v>
      </c>
      <c r="F101" s="45">
        <v>8</v>
      </c>
    </row>
    <row r="102" spans="1:6" ht="15" customHeight="1">
      <c r="A102" s="14" t="s">
        <v>3271</v>
      </c>
      <c r="B102" s="7">
        <v>205</v>
      </c>
      <c r="C102" s="11">
        <v>161</v>
      </c>
      <c r="D102" s="1" t="s">
        <v>3272</v>
      </c>
      <c r="E102" s="36">
        <v>7.2</v>
      </c>
      <c r="F102" s="45">
        <v>3</v>
      </c>
    </row>
    <row r="103" spans="1:6" ht="15" customHeight="1">
      <c r="A103" s="14" t="s">
        <v>3273</v>
      </c>
      <c r="B103" s="7">
        <v>206</v>
      </c>
      <c r="C103" s="11">
        <v>163</v>
      </c>
      <c r="D103" s="1" t="s">
        <v>3274</v>
      </c>
      <c r="E103" s="36">
        <v>5.23</v>
      </c>
      <c r="F103" s="45">
        <v>3</v>
      </c>
    </row>
    <row r="104" spans="1:6" ht="15" customHeight="1">
      <c r="A104" s="14" t="s">
        <v>3275</v>
      </c>
      <c r="B104" s="7">
        <v>209</v>
      </c>
      <c r="C104" s="11">
        <v>104</v>
      </c>
      <c r="D104" s="1" t="s">
        <v>2107</v>
      </c>
      <c r="E104" s="36">
        <v>21.8</v>
      </c>
      <c r="F104" s="45">
        <v>8</v>
      </c>
    </row>
    <row r="105" spans="1:6" ht="15" customHeight="1">
      <c r="A105" s="14" t="s">
        <v>3276</v>
      </c>
      <c r="B105" s="7">
        <v>211</v>
      </c>
      <c r="C105" s="11">
        <v>103</v>
      </c>
      <c r="D105" s="1" t="s">
        <v>3277</v>
      </c>
      <c r="E105" s="36">
        <v>63.16</v>
      </c>
      <c r="F105" s="45">
        <v>8</v>
      </c>
    </row>
    <row r="106" spans="1:6" ht="15" customHeight="1">
      <c r="A106" s="14" t="s">
        <v>3278</v>
      </c>
      <c r="B106" s="7">
        <v>212</v>
      </c>
      <c r="C106" s="11">
        <v>103</v>
      </c>
      <c r="D106" s="1" t="s">
        <v>3277</v>
      </c>
      <c r="E106" s="36">
        <v>62.18</v>
      </c>
      <c r="F106" s="45">
        <v>8</v>
      </c>
    </row>
    <row r="107" spans="1:6" ht="15" customHeight="1">
      <c r="A107" s="14" t="s">
        <v>3279</v>
      </c>
      <c r="B107" s="7">
        <v>213</v>
      </c>
      <c r="C107" s="11">
        <v>101</v>
      </c>
      <c r="D107" s="1" t="s">
        <v>4795</v>
      </c>
      <c r="E107" s="36">
        <v>67.55</v>
      </c>
      <c r="F107" s="45">
        <v>2</v>
      </c>
    </row>
    <row r="108" spans="1:6" ht="15" customHeight="1">
      <c r="A108" s="14" t="s">
        <v>3280</v>
      </c>
      <c r="B108" s="7">
        <v>214</v>
      </c>
      <c r="C108" s="11">
        <v>203</v>
      </c>
      <c r="D108" s="1" t="s">
        <v>2656</v>
      </c>
      <c r="E108" s="36">
        <v>58.22</v>
      </c>
      <c r="F108" s="45">
        <v>5</v>
      </c>
    </row>
    <row r="109" spans="1:6" ht="15" customHeight="1">
      <c r="A109" s="14" t="s">
        <v>3281</v>
      </c>
      <c r="B109" s="7">
        <v>215</v>
      </c>
      <c r="C109" s="11">
        <v>101</v>
      </c>
      <c r="D109" s="1" t="s">
        <v>4795</v>
      </c>
      <c r="E109" s="36">
        <v>67.55</v>
      </c>
      <c r="F109" s="45">
        <v>2</v>
      </c>
    </row>
    <row r="110" spans="1:6" ht="15" customHeight="1">
      <c r="A110" s="14" t="s">
        <v>3282</v>
      </c>
      <c r="B110" s="7">
        <v>216</v>
      </c>
      <c r="C110" s="11">
        <v>103</v>
      </c>
      <c r="D110" s="1" t="s">
        <v>3277</v>
      </c>
      <c r="E110" s="36">
        <v>62.18</v>
      </c>
      <c r="F110" s="45">
        <v>8</v>
      </c>
    </row>
    <row r="111" spans="1:6" ht="15" customHeight="1">
      <c r="A111" s="14" t="s">
        <v>3283</v>
      </c>
      <c r="B111" s="7">
        <v>217</v>
      </c>
      <c r="C111" s="11">
        <v>102</v>
      </c>
      <c r="D111" s="1" t="s">
        <v>3284</v>
      </c>
      <c r="E111" s="36">
        <v>45.74</v>
      </c>
      <c r="F111" s="45">
        <v>2</v>
      </c>
    </row>
    <row r="112" spans="1:6" ht="15" customHeight="1">
      <c r="A112" s="14" t="s">
        <v>3285</v>
      </c>
      <c r="B112" s="7">
        <v>218</v>
      </c>
      <c r="C112" s="11">
        <v>110</v>
      </c>
      <c r="D112" s="1" t="s">
        <v>2664</v>
      </c>
      <c r="E112" s="36">
        <v>16.54</v>
      </c>
      <c r="F112" s="45">
        <v>1</v>
      </c>
    </row>
    <row r="113" spans="1:6" ht="15" customHeight="1">
      <c r="A113" s="14" t="s">
        <v>3238</v>
      </c>
      <c r="B113" s="7">
        <v>219</v>
      </c>
      <c r="C113" s="11">
        <v>106</v>
      </c>
      <c r="D113" s="1" t="s">
        <v>3897</v>
      </c>
      <c r="E113" s="36">
        <v>21.55</v>
      </c>
      <c r="F113" s="45">
        <v>2</v>
      </c>
    </row>
    <row r="114" spans="1:6" ht="15" customHeight="1">
      <c r="A114" s="14" t="s">
        <v>3239</v>
      </c>
      <c r="B114" s="7">
        <v>221</v>
      </c>
      <c r="C114" s="11">
        <v>161</v>
      </c>
      <c r="D114" s="1" t="s">
        <v>3240</v>
      </c>
      <c r="E114" s="36">
        <v>7.2</v>
      </c>
      <c r="F114" s="45">
        <v>3</v>
      </c>
    </row>
    <row r="115" spans="1:6" ht="15" customHeight="1">
      <c r="A115" s="14" t="s">
        <v>3241</v>
      </c>
      <c r="B115" s="7">
        <v>222</v>
      </c>
      <c r="C115" s="11">
        <v>163</v>
      </c>
      <c r="D115" s="1" t="s">
        <v>3242</v>
      </c>
      <c r="E115" s="36">
        <v>5.23</v>
      </c>
      <c r="F115" s="45">
        <v>3</v>
      </c>
    </row>
    <row r="116" spans="1:6" ht="15" customHeight="1">
      <c r="A116" s="14" t="s">
        <v>3243</v>
      </c>
      <c r="B116" s="7">
        <v>225</v>
      </c>
      <c r="C116" s="11">
        <v>171</v>
      </c>
      <c r="D116" s="1" t="s">
        <v>2441</v>
      </c>
      <c r="E116" s="36">
        <v>14.62</v>
      </c>
      <c r="F116" s="45">
        <v>0</v>
      </c>
    </row>
    <row r="117" spans="1:6" ht="15" customHeight="1">
      <c r="A117" s="14" t="s">
        <v>3244</v>
      </c>
      <c r="B117" s="7">
        <v>226</v>
      </c>
      <c r="C117" s="11">
        <v>160</v>
      </c>
      <c r="D117" s="1" t="s">
        <v>652</v>
      </c>
      <c r="E117" s="36">
        <v>34.08</v>
      </c>
      <c r="F117" s="45">
        <v>3</v>
      </c>
    </row>
    <row r="118" spans="1:6" ht="15" customHeight="1">
      <c r="A118" s="14" t="s">
        <v>3245</v>
      </c>
      <c r="B118" s="7">
        <v>227</v>
      </c>
      <c r="C118" s="11">
        <v>160</v>
      </c>
      <c r="D118" s="1" t="s">
        <v>652</v>
      </c>
      <c r="E118" s="36">
        <v>34.04</v>
      </c>
      <c r="F118" s="45">
        <v>3</v>
      </c>
    </row>
    <row r="119" spans="1:6" ht="15" customHeight="1">
      <c r="A119" s="14" t="s">
        <v>3246</v>
      </c>
      <c r="B119" s="7">
        <v>229</v>
      </c>
      <c r="C119" s="11">
        <v>161</v>
      </c>
      <c r="D119" s="1" t="s">
        <v>3247</v>
      </c>
      <c r="E119" s="36">
        <v>5.11</v>
      </c>
      <c r="F119" s="45">
        <v>3</v>
      </c>
    </row>
    <row r="120" spans="1:6" ht="15" customHeight="1" thickBot="1">
      <c r="A120" s="15" t="s">
        <v>3248</v>
      </c>
      <c r="B120" s="9">
        <v>230</v>
      </c>
      <c r="C120" s="12">
        <v>161</v>
      </c>
      <c r="D120" s="10" t="s">
        <v>3249</v>
      </c>
      <c r="E120" s="43">
        <v>4.8</v>
      </c>
      <c r="F120" s="55">
        <v>3</v>
      </c>
    </row>
    <row r="121" spans="1:6" ht="15" customHeight="1" thickBot="1" thickTop="1">
      <c r="A121" s="144" t="s">
        <v>7686</v>
      </c>
      <c r="B121" s="145"/>
      <c r="C121" s="145"/>
      <c r="D121" s="146"/>
      <c r="E121" s="37">
        <f>SUM(E98:E120)</f>
        <v>778.5199999999999</v>
      </c>
      <c r="F121" s="63">
        <f>SUMIF(F98:F120,"&gt;0",E98:E120)</f>
        <v>759.1199999999999</v>
      </c>
    </row>
    <row r="122" ht="15" customHeight="1"/>
    <row r="123" ht="15" customHeight="1"/>
    <row r="124" ht="15" customHeight="1"/>
    <row r="125" ht="15" customHeight="1"/>
    <row r="126" ht="15" customHeight="1"/>
    <row r="127" ht="15" customHeight="1" thickBot="1">
      <c r="A127" s="6"/>
    </row>
    <row r="128" spans="1:6" ht="22.5" customHeight="1" thickBot="1">
      <c r="A128" s="141" t="s">
        <v>512</v>
      </c>
      <c r="B128" s="142"/>
      <c r="C128" s="142"/>
      <c r="D128" s="142"/>
      <c r="E128" s="142"/>
      <c r="F128" s="143"/>
    </row>
    <row r="129" spans="1:6" ht="15" customHeight="1">
      <c r="A129" s="151" t="s">
        <v>1005</v>
      </c>
      <c r="B129" s="68" t="s">
        <v>603</v>
      </c>
      <c r="C129" s="69" t="s">
        <v>1860</v>
      </c>
      <c r="D129" s="147" t="s">
        <v>1859</v>
      </c>
      <c r="E129" s="149" t="s">
        <v>1861</v>
      </c>
      <c r="F129" s="70" t="s">
        <v>7616</v>
      </c>
    </row>
    <row r="130" spans="1:6" ht="15" customHeight="1" thickBot="1">
      <c r="A130" s="152"/>
      <c r="B130" s="71" t="s">
        <v>1858</v>
      </c>
      <c r="C130" s="71" t="s">
        <v>1858</v>
      </c>
      <c r="D130" s="148"/>
      <c r="E130" s="150"/>
      <c r="F130" s="72" t="s">
        <v>7615</v>
      </c>
    </row>
    <row r="131" spans="1:6" ht="15" customHeight="1" thickTop="1">
      <c r="A131" s="14" t="s">
        <v>3250</v>
      </c>
      <c r="B131" s="7">
        <v>301</v>
      </c>
      <c r="C131" s="11">
        <v>203</v>
      </c>
      <c r="D131" s="1" t="s">
        <v>2656</v>
      </c>
      <c r="E131" s="36">
        <v>150.47</v>
      </c>
      <c r="F131" s="45">
        <v>5</v>
      </c>
    </row>
    <row r="132" spans="1:6" ht="15" customHeight="1">
      <c r="A132" s="14" t="s">
        <v>3251</v>
      </c>
      <c r="B132" s="7">
        <v>302</v>
      </c>
      <c r="C132" s="11">
        <v>204</v>
      </c>
      <c r="D132" s="1" t="s">
        <v>642</v>
      </c>
      <c r="E132" s="36">
        <v>4.78</v>
      </c>
      <c r="F132" s="45">
        <v>0</v>
      </c>
    </row>
    <row r="133" spans="1:6" ht="15" customHeight="1">
      <c r="A133" s="14" t="s">
        <v>3252</v>
      </c>
      <c r="B133" s="7">
        <v>303</v>
      </c>
      <c r="C133" s="11">
        <v>166</v>
      </c>
      <c r="D133" s="1" t="s">
        <v>2344</v>
      </c>
      <c r="E133" s="36">
        <v>14.62</v>
      </c>
      <c r="F133" s="45">
        <v>4</v>
      </c>
    </row>
    <row r="134" spans="1:6" ht="15" customHeight="1">
      <c r="A134" s="14" t="s">
        <v>4013</v>
      </c>
      <c r="B134" s="7">
        <v>304</v>
      </c>
      <c r="C134" s="11">
        <v>161</v>
      </c>
      <c r="D134" s="1" t="s">
        <v>4014</v>
      </c>
      <c r="E134" s="36">
        <v>7.2</v>
      </c>
      <c r="F134" s="45">
        <v>3</v>
      </c>
    </row>
    <row r="135" spans="1:6" ht="15" customHeight="1">
      <c r="A135" s="14" t="s">
        <v>4015</v>
      </c>
      <c r="B135" s="7">
        <v>305</v>
      </c>
      <c r="C135" s="11">
        <v>163</v>
      </c>
      <c r="D135" s="1" t="s">
        <v>4016</v>
      </c>
      <c r="E135" s="36">
        <v>5.23</v>
      </c>
      <c r="F135" s="45">
        <v>3</v>
      </c>
    </row>
    <row r="136" spans="1:6" ht="15" customHeight="1">
      <c r="A136" s="14" t="s">
        <v>4017</v>
      </c>
      <c r="B136" s="7">
        <v>308</v>
      </c>
      <c r="C136" s="11">
        <v>134</v>
      </c>
      <c r="D136" s="1" t="s">
        <v>361</v>
      </c>
      <c r="E136" s="36">
        <v>62.34</v>
      </c>
      <c r="F136" s="45">
        <v>2</v>
      </c>
    </row>
    <row r="137" spans="1:6" ht="15" customHeight="1">
      <c r="A137" s="14" t="s">
        <v>4018</v>
      </c>
      <c r="B137" s="7">
        <v>309</v>
      </c>
      <c r="C137" s="11">
        <v>110</v>
      </c>
      <c r="D137" s="1" t="s">
        <v>2664</v>
      </c>
      <c r="E137" s="36">
        <v>16.62</v>
      </c>
      <c r="F137" s="45">
        <v>1</v>
      </c>
    </row>
    <row r="138" spans="1:6" ht="15" customHeight="1">
      <c r="A138" s="14" t="s">
        <v>4019</v>
      </c>
      <c r="B138" s="7">
        <v>311</v>
      </c>
      <c r="C138" s="11">
        <v>110</v>
      </c>
      <c r="D138" s="1" t="s">
        <v>2664</v>
      </c>
      <c r="E138" s="36">
        <v>16.62</v>
      </c>
      <c r="F138" s="45">
        <v>1</v>
      </c>
    </row>
    <row r="139" spans="1:6" ht="15" customHeight="1">
      <c r="A139" s="14" t="s">
        <v>4020</v>
      </c>
      <c r="B139" s="7">
        <v>312</v>
      </c>
      <c r="C139" s="11">
        <v>110</v>
      </c>
      <c r="D139" s="1" t="s">
        <v>2664</v>
      </c>
      <c r="E139" s="36">
        <v>16.62</v>
      </c>
      <c r="F139" s="45">
        <v>1</v>
      </c>
    </row>
    <row r="140" spans="1:6" ht="15" customHeight="1">
      <c r="A140" s="14" t="s">
        <v>4021</v>
      </c>
      <c r="B140" s="7">
        <v>313</v>
      </c>
      <c r="C140" s="11">
        <v>103</v>
      </c>
      <c r="D140" s="1" t="s">
        <v>2324</v>
      </c>
      <c r="E140" s="36">
        <v>20.39</v>
      </c>
      <c r="F140" s="45">
        <v>8</v>
      </c>
    </row>
    <row r="141" spans="1:6" ht="15" customHeight="1">
      <c r="A141" s="14" t="s">
        <v>4022</v>
      </c>
      <c r="B141" s="7">
        <v>314</v>
      </c>
      <c r="C141" s="11">
        <v>103</v>
      </c>
      <c r="D141" s="1" t="s">
        <v>2324</v>
      </c>
      <c r="E141" s="36">
        <v>41.85</v>
      </c>
      <c r="F141" s="45">
        <v>8</v>
      </c>
    </row>
    <row r="142" spans="1:6" ht="15" customHeight="1">
      <c r="A142" s="14" t="s">
        <v>4023</v>
      </c>
      <c r="B142" s="7">
        <v>315</v>
      </c>
      <c r="C142" s="11">
        <v>103</v>
      </c>
      <c r="D142" s="1" t="s">
        <v>2324</v>
      </c>
      <c r="E142" s="36">
        <v>40.95</v>
      </c>
      <c r="F142" s="45">
        <v>8</v>
      </c>
    </row>
    <row r="143" spans="1:6" ht="15" customHeight="1">
      <c r="A143" s="14" t="s">
        <v>4024</v>
      </c>
      <c r="B143" s="7">
        <v>316</v>
      </c>
      <c r="C143" s="11">
        <v>203</v>
      </c>
      <c r="D143" s="1" t="s">
        <v>2656</v>
      </c>
      <c r="E143" s="36">
        <v>33.24</v>
      </c>
      <c r="F143" s="45">
        <v>5</v>
      </c>
    </row>
    <row r="144" spans="1:6" ht="15" customHeight="1">
      <c r="A144" s="14" t="s">
        <v>4025</v>
      </c>
      <c r="B144" s="7">
        <v>317</v>
      </c>
      <c r="C144" s="11">
        <v>103</v>
      </c>
      <c r="D144" s="1" t="s">
        <v>2324</v>
      </c>
      <c r="E144" s="36">
        <v>40.96</v>
      </c>
      <c r="F144" s="45">
        <v>8</v>
      </c>
    </row>
    <row r="145" spans="1:6" ht="15" customHeight="1">
      <c r="A145" s="14" t="s">
        <v>4026</v>
      </c>
      <c r="B145" s="7">
        <v>318</v>
      </c>
      <c r="C145" s="11">
        <v>103</v>
      </c>
      <c r="D145" s="1" t="s">
        <v>2324</v>
      </c>
      <c r="E145" s="36">
        <v>40.81</v>
      </c>
      <c r="F145" s="45">
        <v>8</v>
      </c>
    </row>
    <row r="146" spans="1:6" ht="15" customHeight="1">
      <c r="A146" s="14" t="s">
        <v>2628</v>
      </c>
      <c r="B146" s="7">
        <v>319</v>
      </c>
      <c r="C146" s="11">
        <v>103</v>
      </c>
      <c r="D146" s="1" t="s">
        <v>2324</v>
      </c>
      <c r="E146" s="36">
        <v>20.39</v>
      </c>
      <c r="F146" s="45">
        <v>8</v>
      </c>
    </row>
    <row r="147" spans="1:6" ht="15" customHeight="1">
      <c r="A147" s="14" t="s">
        <v>2629</v>
      </c>
      <c r="B147" s="7">
        <v>321</v>
      </c>
      <c r="C147" s="11">
        <v>110</v>
      </c>
      <c r="D147" s="1" t="s">
        <v>2664</v>
      </c>
      <c r="E147" s="36">
        <v>16.62</v>
      </c>
      <c r="F147" s="45">
        <v>1</v>
      </c>
    </row>
    <row r="148" spans="1:6" ht="15" customHeight="1">
      <c r="A148" s="14" t="s">
        <v>2630</v>
      </c>
      <c r="B148" s="7">
        <v>322</v>
      </c>
      <c r="C148" s="11">
        <v>110</v>
      </c>
      <c r="D148" s="1" t="s">
        <v>2664</v>
      </c>
      <c r="E148" s="36">
        <v>16.63</v>
      </c>
      <c r="F148" s="45">
        <v>1</v>
      </c>
    </row>
    <row r="149" spans="1:6" ht="15" customHeight="1">
      <c r="A149" s="14" t="s">
        <v>2631</v>
      </c>
      <c r="B149" s="7">
        <v>323</v>
      </c>
      <c r="C149" s="11">
        <v>110</v>
      </c>
      <c r="D149" s="1" t="s">
        <v>2664</v>
      </c>
      <c r="E149" s="36">
        <v>16.59</v>
      </c>
      <c r="F149" s="45">
        <v>1</v>
      </c>
    </row>
    <row r="150" spans="1:6" ht="15" customHeight="1">
      <c r="A150" s="14" t="s">
        <v>2632</v>
      </c>
      <c r="B150" s="7">
        <v>324</v>
      </c>
      <c r="C150" s="11">
        <v>110</v>
      </c>
      <c r="D150" s="1" t="s">
        <v>2664</v>
      </c>
      <c r="E150" s="36">
        <v>16.63</v>
      </c>
      <c r="F150" s="45">
        <v>1</v>
      </c>
    </row>
    <row r="151" spans="1:6" ht="15" customHeight="1">
      <c r="A151" s="14" t="s">
        <v>2633</v>
      </c>
      <c r="B151" s="7">
        <v>325</v>
      </c>
      <c r="C151" s="11">
        <v>116</v>
      </c>
      <c r="D151" s="1" t="s">
        <v>362</v>
      </c>
      <c r="E151" s="36">
        <v>22.38</v>
      </c>
      <c r="F151" s="45">
        <v>1</v>
      </c>
    </row>
    <row r="152" spans="1:6" ht="15" customHeight="1">
      <c r="A152" s="14" t="s">
        <v>2634</v>
      </c>
      <c r="B152" s="7">
        <v>326</v>
      </c>
      <c r="C152" s="11">
        <v>110</v>
      </c>
      <c r="D152" s="1" t="s">
        <v>1153</v>
      </c>
      <c r="E152" s="36">
        <v>21.47</v>
      </c>
      <c r="F152" s="45">
        <v>1</v>
      </c>
    </row>
    <row r="153" spans="1:6" ht="15" customHeight="1">
      <c r="A153" s="14" t="s">
        <v>1154</v>
      </c>
      <c r="B153" s="7">
        <v>327</v>
      </c>
      <c r="C153" s="11">
        <v>161</v>
      </c>
      <c r="D153" s="1" t="s">
        <v>1155</v>
      </c>
      <c r="E153" s="36">
        <v>7.2</v>
      </c>
      <c r="F153" s="45">
        <v>3</v>
      </c>
    </row>
    <row r="154" spans="1:6" ht="15" customHeight="1">
      <c r="A154" s="14" t="s">
        <v>1156</v>
      </c>
      <c r="B154" s="7">
        <v>328</v>
      </c>
      <c r="C154" s="11">
        <v>163</v>
      </c>
      <c r="D154" s="1" t="s">
        <v>3262</v>
      </c>
      <c r="E154" s="36">
        <v>5.23</v>
      </c>
      <c r="F154" s="45">
        <v>3</v>
      </c>
    </row>
    <row r="155" spans="1:6" ht="15" customHeight="1">
      <c r="A155" s="14" t="s">
        <v>1157</v>
      </c>
      <c r="B155" s="7">
        <v>332</v>
      </c>
      <c r="C155" s="11">
        <v>171</v>
      </c>
      <c r="D155" s="1" t="s">
        <v>2441</v>
      </c>
      <c r="E155" s="36">
        <v>14.62</v>
      </c>
      <c r="F155" s="45">
        <v>0</v>
      </c>
    </row>
    <row r="156" spans="1:6" ht="15" customHeight="1">
      <c r="A156" s="14" t="s">
        <v>1158</v>
      </c>
      <c r="B156" s="7">
        <v>333</v>
      </c>
      <c r="C156" s="11">
        <v>160</v>
      </c>
      <c r="D156" s="1" t="s">
        <v>652</v>
      </c>
      <c r="E156" s="36">
        <v>34.67</v>
      </c>
      <c r="F156" s="45">
        <v>3</v>
      </c>
    </row>
    <row r="157" spans="1:6" ht="15" customHeight="1">
      <c r="A157" s="14" t="s">
        <v>1159</v>
      </c>
      <c r="B157" s="7">
        <v>334</v>
      </c>
      <c r="C157" s="11">
        <v>160</v>
      </c>
      <c r="D157" s="1" t="s">
        <v>652</v>
      </c>
      <c r="E157" s="36">
        <v>34.66</v>
      </c>
      <c r="F157" s="45">
        <v>3</v>
      </c>
    </row>
    <row r="158" spans="1:6" ht="15" customHeight="1">
      <c r="A158" s="14" t="s">
        <v>1160</v>
      </c>
      <c r="B158" s="7">
        <v>336</v>
      </c>
      <c r="C158" s="11">
        <v>179</v>
      </c>
      <c r="D158" s="1" t="s">
        <v>1161</v>
      </c>
      <c r="E158" s="36">
        <v>7.08</v>
      </c>
      <c r="F158" s="45">
        <v>3</v>
      </c>
    </row>
    <row r="159" spans="1:6" ht="15" customHeight="1">
      <c r="A159" s="14" t="s">
        <v>1162</v>
      </c>
      <c r="B159" s="7">
        <v>337</v>
      </c>
      <c r="C159" s="11">
        <v>161</v>
      </c>
      <c r="D159" s="1" t="s">
        <v>1163</v>
      </c>
      <c r="E159" s="36">
        <v>5.09</v>
      </c>
      <c r="F159" s="45">
        <v>3</v>
      </c>
    </row>
    <row r="160" spans="1:6" ht="15" customHeight="1">
      <c r="A160" s="14" t="s">
        <v>1164</v>
      </c>
      <c r="B160" s="7">
        <v>338</v>
      </c>
      <c r="C160" s="11">
        <v>161</v>
      </c>
      <c r="D160" s="1" t="s">
        <v>1165</v>
      </c>
      <c r="E160" s="36">
        <v>4.82</v>
      </c>
      <c r="F160" s="45">
        <v>3</v>
      </c>
    </row>
    <row r="161" spans="1:6" ht="15" customHeight="1">
      <c r="A161" s="14" t="s">
        <v>4326</v>
      </c>
      <c r="B161" s="7" t="s">
        <v>4327</v>
      </c>
      <c r="C161" s="11">
        <v>179</v>
      </c>
      <c r="D161" s="1" t="s">
        <v>1161</v>
      </c>
      <c r="E161" s="36">
        <v>3.61</v>
      </c>
      <c r="F161" s="45">
        <v>3</v>
      </c>
    </row>
    <row r="162" spans="1:6" ht="15" customHeight="1">
      <c r="A162" s="14" t="s">
        <v>4328</v>
      </c>
      <c r="B162" s="7" t="s">
        <v>4329</v>
      </c>
      <c r="C162" s="11">
        <v>179</v>
      </c>
      <c r="D162" s="1" t="s">
        <v>1161</v>
      </c>
      <c r="E162" s="36">
        <v>2.98</v>
      </c>
      <c r="F162" s="45">
        <v>3</v>
      </c>
    </row>
    <row r="163" spans="1:6" ht="15" customHeight="1" thickBot="1">
      <c r="A163" s="14" t="s">
        <v>7539</v>
      </c>
      <c r="B163" s="7"/>
      <c r="C163" s="11">
        <v>317</v>
      </c>
      <c r="D163" s="1" t="s">
        <v>7538</v>
      </c>
      <c r="E163" s="36"/>
      <c r="F163" s="45">
        <v>0</v>
      </c>
    </row>
    <row r="164" spans="1:6" ht="15" customHeight="1" thickBot="1" thickTop="1">
      <c r="A164" s="144" t="s">
        <v>7686</v>
      </c>
      <c r="B164" s="145"/>
      <c r="C164" s="145"/>
      <c r="D164" s="146"/>
      <c r="E164" s="37">
        <f>SUM(E131:E163)</f>
        <v>763.3700000000002</v>
      </c>
      <c r="F164" s="63">
        <f>SUMIF(F131:F163,"&gt;0",E131:E163)</f>
        <v>743.9700000000001</v>
      </c>
    </row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</sheetData>
  <mergeCells count="20">
    <mergeCell ref="A20:F20"/>
    <mergeCell ref="A21:A22"/>
    <mergeCell ref="D21:D22"/>
    <mergeCell ref="E21:E22"/>
    <mergeCell ref="A164:D164"/>
    <mergeCell ref="A50:D50"/>
    <mergeCell ref="A88:D88"/>
    <mergeCell ref="D96:D97"/>
    <mergeCell ref="A58:A59"/>
    <mergeCell ref="A128:F128"/>
    <mergeCell ref="A129:A130"/>
    <mergeCell ref="D129:D130"/>
    <mergeCell ref="A96:A97"/>
    <mergeCell ref="E129:E130"/>
    <mergeCell ref="D58:D59"/>
    <mergeCell ref="E58:E59"/>
    <mergeCell ref="A121:D121"/>
    <mergeCell ref="E96:E97"/>
    <mergeCell ref="A95:F95"/>
    <mergeCell ref="A57:F57"/>
  </mergeCells>
  <conditionalFormatting sqref="E4">
    <cfRule type="cellIs" priority="11" dxfId="116" operator="notEqual">
      <formula>SUM($E$5:$E$15)</formula>
    </cfRule>
  </conditionalFormatting>
  <printOptions horizontalCentered="1"/>
  <pageMargins left="0.1968503937007874" right="0.1968503937007874" top="0.7480314960629921" bottom="0.4724409448818898" header="0.11811023622047245" footer="0.2755905511811024"/>
  <pageSetup horizontalDpi="600" verticalDpi="600" orientation="portrait" paperSize="9" scale="70" r:id="rId1"/>
  <headerFooter scaleWithDoc="0" alignWithMargins="0">
    <oddHeader>&amp;L&amp;9Příloha č.1_UKB_plochy místností</oddHeader>
    <oddFooter>&amp;R&amp;9Strana &amp;P/&amp;N</oddFooter>
  </headerFooter>
  <rowBreaks count="3" manualBreakCount="3">
    <brk id="53" max="16383" man="1"/>
    <brk id="91" max="16383" man="1"/>
    <brk id="124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2:G176"/>
  <sheetViews>
    <sheetView zoomScaleSheetLayoutView="100" workbookViewId="0" topLeftCell="A1">
      <selection activeCell="G1" sqref="G1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4" width="40.7109375" style="0" customWidth="1"/>
    <col min="5" max="5" width="14.7109375" style="35" customWidth="1"/>
    <col min="6" max="6" width="14.7109375" style="54" customWidth="1"/>
  </cols>
  <sheetData>
    <row r="2" ht="13.5" thickBot="1">
      <c r="F2"/>
    </row>
    <row r="3" spans="4:6" ht="15.75" customHeight="1" thickBot="1">
      <c r="D3" s="65" t="s">
        <v>7618</v>
      </c>
      <c r="E3" s="66">
        <f>SUM(E175,E123,E75,E47)</f>
        <v>2055.76</v>
      </c>
      <c r="F3"/>
    </row>
    <row r="4" spans="4:7" ht="15.75" customHeight="1" thickBot="1">
      <c r="D4" s="65" t="s">
        <v>7619</v>
      </c>
      <c r="E4" s="66">
        <f>SUM(F175,F123,F75,F47)</f>
        <v>1845.96</v>
      </c>
      <c r="F4" s="92"/>
      <c r="G4" s="92"/>
    </row>
    <row r="5" spans="4:6" ht="15.75" customHeight="1" thickBot="1">
      <c r="D5" s="65" t="s">
        <v>7620</v>
      </c>
      <c r="E5" s="66">
        <f>SUMIF(F$23:F$553,"1",E$23:E$553)</f>
        <v>273.15000000000003</v>
      </c>
      <c r="F5"/>
    </row>
    <row r="6" spans="4:6" ht="15.75" customHeight="1" thickBot="1">
      <c r="D6" s="65" t="s">
        <v>7621</v>
      </c>
      <c r="E6" s="66">
        <f>SUMIF(F$23:F$553,"2",E$23:E$553)</f>
        <v>155.35999999999999</v>
      </c>
      <c r="F6"/>
    </row>
    <row r="7" spans="4:6" ht="15.75" customHeight="1" thickBot="1">
      <c r="D7" s="65" t="s">
        <v>7622</v>
      </c>
      <c r="E7" s="66">
        <f>SUMIF(F$23:F$553,"3",E$23:E$553)</f>
        <v>188.89</v>
      </c>
      <c r="F7"/>
    </row>
    <row r="8" spans="4:6" ht="15.75" customHeight="1" thickBot="1">
      <c r="D8" s="65" t="s">
        <v>7617</v>
      </c>
      <c r="E8" s="66">
        <f>SUMIF(F$23:F$553,"4",E$23:E$553)</f>
        <v>44.04</v>
      </c>
      <c r="F8"/>
    </row>
    <row r="9" spans="4:6" ht="15.75" customHeight="1" thickBot="1">
      <c r="D9" s="65" t="s">
        <v>7623</v>
      </c>
      <c r="E9" s="66">
        <f>SUMIF(F$23:F$553,"5",E$23:E$553)</f>
        <v>470.16999999999996</v>
      </c>
      <c r="F9"/>
    </row>
    <row r="10" spans="4:5" ht="15.75" customHeight="1" thickBot="1">
      <c r="D10" s="65" t="s">
        <v>7624</v>
      </c>
      <c r="E10" s="66">
        <f>SUMIF(F$23:F$553,"6",E$23:E$553)</f>
        <v>0</v>
      </c>
    </row>
    <row r="11" spans="4:5" ht="15.75" customHeight="1" thickBot="1">
      <c r="D11" s="65" t="s">
        <v>7625</v>
      </c>
      <c r="E11" s="66">
        <f>SUMIF(F$23:F$553,"7",E$23:E$553)</f>
        <v>0</v>
      </c>
    </row>
    <row r="12" spans="4:5" ht="15.75" customHeight="1" thickBot="1">
      <c r="D12" s="65" t="s">
        <v>7626</v>
      </c>
      <c r="E12" s="66">
        <f>SUMIF(F$23:F$553,"8",E$23:E$553)</f>
        <v>714.35</v>
      </c>
    </row>
    <row r="13" spans="4:5" ht="15.75" customHeight="1" thickBot="1">
      <c r="D13" s="65" t="s">
        <v>7687</v>
      </c>
      <c r="E13" s="66">
        <f>SUMIF(F$23:F$553,"9",E$23:E$553)</f>
        <v>0</v>
      </c>
    </row>
    <row r="14" spans="4:5" ht="15.75" customHeight="1" thickBot="1">
      <c r="D14" s="65" t="s">
        <v>7688</v>
      </c>
      <c r="E14" s="66">
        <f>SUMIF(F$23:F$553,"10",E$23:E$553)</f>
        <v>0</v>
      </c>
    </row>
    <row r="15" spans="4:5" ht="15.75" customHeight="1" thickBot="1">
      <c r="D15" s="65" t="s">
        <v>7714</v>
      </c>
      <c r="E15" s="66">
        <f>SUMIF(F$23:F$553,"11",E$23:E$553)</f>
        <v>0</v>
      </c>
    </row>
    <row r="19" ht="13.5" thickBot="1"/>
    <row r="20" spans="1:6" ht="22.5" customHeight="1" thickBot="1">
      <c r="A20" s="157" t="s">
        <v>513</v>
      </c>
      <c r="B20" s="142"/>
      <c r="C20" s="142"/>
      <c r="D20" s="142"/>
      <c r="E20" s="142"/>
      <c r="F20" s="143"/>
    </row>
    <row r="21" spans="1:6" ht="15" customHeight="1">
      <c r="A21" s="151" t="s">
        <v>1005</v>
      </c>
      <c r="B21" s="68" t="s">
        <v>603</v>
      </c>
      <c r="C21" s="69" t="s">
        <v>1860</v>
      </c>
      <c r="D21" s="147" t="s">
        <v>1859</v>
      </c>
      <c r="E21" s="149" t="s">
        <v>1861</v>
      </c>
      <c r="F21" s="70" t="s">
        <v>7616</v>
      </c>
    </row>
    <row r="22" spans="1:6" ht="15" customHeight="1" thickBot="1">
      <c r="A22" s="152"/>
      <c r="B22" s="71" t="s">
        <v>1858</v>
      </c>
      <c r="C22" s="71" t="s">
        <v>1858</v>
      </c>
      <c r="D22" s="148"/>
      <c r="E22" s="150"/>
      <c r="F22" s="72" t="s">
        <v>7615</v>
      </c>
    </row>
    <row r="23" spans="1:6" ht="15" customHeight="1" thickTop="1">
      <c r="A23" s="14" t="s">
        <v>4330</v>
      </c>
      <c r="B23" s="7" t="s">
        <v>1863</v>
      </c>
      <c r="C23" s="11">
        <v>203</v>
      </c>
      <c r="D23" s="1" t="s">
        <v>2656</v>
      </c>
      <c r="E23" s="36">
        <v>79.92</v>
      </c>
      <c r="F23" s="45">
        <v>5</v>
      </c>
    </row>
    <row r="24" spans="1:6" ht="15" customHeight="1">
      <c r="A24" s="14" t="s">
        <v>4331</v>
      </c>
      <c r="B24" s="7" t="s">
        <v>1864</v>
      </c>
      <c r="C24" s="11">
        <v>201</v>
      </c>
      <c r="D24" s="1" t="s">
        <v>641</v>
      </c>
      <c r="E24" s="36">
        <v>9.46</v>
      </c>
      <c r="F24" s="45">
        <v>5</v>
      </c>
    </row>
    <row r="25" spans="1:6" ht="15" customHeight="1">
      <c r="A25" s="14" t="s">
        <v>4332</v>
      </c>
      <c r="B25" s="7" t="s">
        <v>1865</v>
      </c>
      <c r="C25" s="11">
        <v>204</v>
      </c>
      <c r="D25" s="1" t="s">
        <v>642</v>
      </c>
      <c r="E25" s="36">
        <v>3.32</v>
      </c>
      <c r="F25" s="45">
        <v>5</v>
      </c>
    </row>
    <row r="26" spans="1:6" ht="15" customHeight="1">
      <c r="A26" s="14" t="s">
        <v>4333</v>
      </c>
      <c r="B26" s="7" t="s">
        <v>1866</v>
      </c>
      <c r="C26" s="11">
        <v>315</v>
      </c>
      <c r="D26" s="1" t="s">
        <v>3295</v>
      </c>
      <c r="E26" s="36">
        <v>3.69</v>
      </c>
      <c r="F26" s="45">
        <v>0</v>
      </c>
    </row>
    <row r="27" spans="1:6" ht="15" customHeight="1">
      <c r="A27" s="14" t="s">
        <v>3308</v>
      </c>
      <c r="B27" s="7" t="s">
        <v>1867</v>
      </c>
      <c r="C27" s="11">
        <v>161</v>
      </c>
      <c r="D27" s="1" t="s">
        <v>3247</v>
      </c>
      <c r="E27" s="36">
        <v>6.35</v>
      </c>
      <c r="F27" s="45">
        <v>3</v>
      </c>
    </row>
    <row r="28" spans="1:6" ht="15" customHeight="1">
      <c r="A28" s="14" t="s">
        <v>3309</v>
      </c>
      <c r="B28" s="7" t="s">
        <v>3310</v>
      </c>
      <c r="C28" s="11">
        <v>161</v>
      </c>
      <c r="D28" s="1" t="s">
        <v>3247</v>
      </c>
      <c r="E28" s="36">
        <v>4.22</v>
      </c>
      <c r="F28" s="45">
        <v>3</v>
      </c>
    </row>
    <row r="29" spans="1:6" ht="15" customHeight="1">
      <c r="A29" s="14" t="s">
        <v>3311</v>
      </c>
      <c r="B29" s="7" t="s">
        <v>1868</v>
      </c>
      <c r="C29" s="11">
        <v>161</v>
      </c>
      <c r="D29" s="1" t="s">
        <v>3274</v>
      </c>
      <c r="E29" s="36">
        <v>5.08</v>
      </c>
      <c r="F29" s="45">
        <v>3</v>
      </c>
    </row>
    <row r="30" spans="1:6" ht="15" customHeight="1">
      <c r="A30" s="14" t="s">
        <v>3312</v>
      </c>
      <c r="B30" s="7" t="s">
        <v>1873</v>
      </c>
      <c r="C30" s="11">
        <v>160</v>
      </c>
      <c r="D30" s="1" t="s">
        <v>3313</v>
      </c>
      <c r="E30" s="36">
        <v>15.53</v>
      </c>
      <c r="F30" s="45">
        <v>3</v>
      </c>
    </row>
    <row r="31" spans="1:6" ht="15" customHeight="1">
      <c r="A31" s="14" t="s">
        <v>3314</v>
      </c>
      <c r="B31" s="7" t="s">
        <v>1874</v>
      </c>
      <c r="C31" s="11">
        <v>171</v>
      </c>
      <c r="D31" s="1" t="s">
        <v>3315</v>
      </c>
      <c r="E31" s="36">
        <v>10.28</v>
      </c>
      <c r="F31" s="45">
        <v>0</v>
      </c>
    </row>
    <row r="32" spans="1:6" ht="15" customHeight="1">
      <c r="A32" s="14" t="s">
        <v>3316</v>
      </c>
      <c r="B32" s="7" t="s">
        <v>1875</v>
      </c>
      <c r="C32" s="11">
        <v>172</v>
      </c>
      <c r="D32" s="1" t="s">
        <v>3317</v>
      </c>
      <c r="E32" s="36">
        <v>14.57</v>
      </c>
      <c r="F32" s="45">
        <v>1</v>
      </c>
    </row>
    <row r="33" spans="1:6" ht="15" customHeight="1">
      <c r="A33" s="14" t="s">
        <v>3318</v>
      </c>
      <c r="B33" s="7" t="s">
        <v>1876</v>
      </c>
      <c r="C33" s="11">
        <v>172</v>
      </c>
      <c r="D33" s="1" t="s">
        <v>3319</v>
      </c>
      <c r="E33" s="36">
        <v>16.26</v>
      </c>
      <c r="F33" s="45">
        <v>8</v>
      </c>
    </row>
    <row r="34" spans="1:6" ht="15" customHeight="1">
      <c r="A34" s="14" t="s">
        <v>3320</v>
      </c>
      <c r="B34" s="7" t="s">
        <v>1877</v>
      </c>
      <c r="C34" s="11">
        <v>171</v>
      </c>
      <c r="D34" s="1" t="s">
        <v>291</v>
      </c>
      <c r="E34" s="36">
        <v>13.17</v>
      </c>
      <c r="F34" s="45">
        <v>0</v>
      </c>
    </row>
    <row r="35" spans="1:6" ht="15" customHeight="1">
      <c r="A35" s="14" t="s">
        <v>3321</v>
      </c>
      <c r="B35" s="7" t="s">
        <v>1878</v>
      </c>
      <c r="C35" s="11">
        <v>302</v>
      </c>
      <c r="D35" s="1" t="s">
        <v>335</v>
      </c>
      <c r="E35" s="36">
        <v>88.89</v>
      </c>
      <c r="F35" s="45">
        <v>0</v>
      </c>
    </row>
    <row r="36" spans="1:6" ht="15" customHeight="1">
      <c r="A36" s="14" t="s">
        <v>3322</v>
      </c>
      <c r="B36" s="7" t="s">
        <v>1880</v>
      </c>
      <c r="C36" s="11">
        <v>175</v>
      </c>
      <c r="D36" s="1" t="s">
        <v>2666</v>
      </c>
      <c r="E36" s="36">
        <v>13.17</v>
      </c>
      <c r="F36" s="45">
        <v>8</v>
      </c>
    </row>
    <row r="37" spans="1:6" ht="15" customHeight="1">
      <c r="A37" s="14" t="s">
        <v>3323</v>
      </c>
      <c r="B37" s="7" t="s">
        <v>1881</v>
      </c>
      <c r="C37" s="11">
        <v>303</v>
      </c>
      <c r="D37" s="1" t="s">
        <v>1195</v>
      </c>
      <c r="E37" s="36">
        <v>16.25</v>
      </c>
      <c r="F37" s="45">
        <v>0</v>
      </c>
    </row>
    <row r="38" spans="1:6" ht="15" customHeight="1">
      <c r="A38" s="14" t="s">
        <v>3324</v>
      </c>
      <c r="B38" s="7" t="s">
        <v>1883</v>
      </c>
      <c r="C38" s="11">
        <v>303</v>
      </c>
      <c r="D38" s="1" t="s">
        <v>2459</v>
      </c>
      <c r="E38" s="36">
        <v>11.71</v>
      </c>
      <c r="F38" s="45">
        <v>0</v>
      </c>
    </row>
    <row r="39" spans="1:6" ht="15" customHeight="1">
      <c r="A39" s="14" t="s">
        <v>3325</v>
      </c>
      <c r="B39" s="7" t="s">
        <v>3326</v>
      </c>
      <c r="C39" s="11">
        <v>303</v>
      </c>
      <c r="D39" s="1" t="s">
        <v>2459</v>
      </c>
      <c r="E39" s="36">
        <v>5.83</v>
      </c>
      <c r="F39" s="45">
        <v>0</v>
      </c>
    </row>
    <row r="40" spans="1:6" ht="15" customHeight="1">
      <c r="A40" s="14" t="s">
        <v>3327</v>
      </c>
      <c r="B40" s="7" t="s">
        <v>1884</v>
      </c>
      <c r="C40" s="11">
        <v>160</v>
      </c>
      <c r="D40" s="1" t="s">
        <v>2101</v>
      </c>
      <c r="E40" s="36">
        <v>23.05</v>
      </c>
      <c r="F40" s="45">
        <v>3</v>
      </c>
    </row>
    <row r="41" spans="1:6" ht="15" customHeight="1">
      <c r="A41" s="14" t="s">
        <v>3328</v>
      </c>
      <c r="B41" s="7" t="s">
        <v>1885</v>
      </c>
      <c r="C41" s="11">
        <v>161</v>
      </c>
      <c r="D41" s="1" t="s">
        <v>3329</v>
      </c>
      <c r="E41" s="36">
        <v>6.35</v>
      </c>
      <c r="F41" s="45">
        <v>3</v>
      </c>
    </row>
    <row r="42" spans="1:6" ht="15" customHeight="1">
      <c r="A42" s="14" t="s">
        <v>3330</v>
      </c>
      <c r="B42" s="7" t="s">
        <v>3331</v>
      </c>
      <c r="C42" s="11">
        <v>161</v>
      </c>
      <c r="D42" s="1" t="s">
        <v>3329</v>
      </c>
      <c r="E42" s="36">
        <v>4.2</v>
      </c>
      <c r="F42" s="45">
        <v>3</v>
      </c>
    </row>
    <row r="43" spans="1:6" ht="15" customHeight="1">
      <c r="A43" s="14" t="s">
        <v>3332</v>
      </c>
      <c r="B43" s="7" t="s">
        <v>1886</v>
      </c>
      <c r="C43" s="11">
        <v>161</v>
      </c>
      <c r="D43" s="1" t="s">
        <v>3333</v>
      </c>
      <c r="E43" s="36">
        <v>5.08</v>
      </c>
      <c r="F43" s="45">
        <v>3</v>
      </c>
    </row>
    <row r="44" spans="1:6" ht="15" customHeight="1">
      <c r="A44" s="14" t="s">
        <v>3334</v>
      </c>
      <c r="B44" s="7" t="s">
        <v>1889</v>
      </c>
      <c r="C44" s="11">
        <v>302</v>
      </c>
      <c r="D44" s="1" t="s">
        <v>3715</v>
      </c>
      <c r="E44" s="36">
        <v>23.47</v>
      </c>
      <c r="F44" s="45">
        <v>0</v>
      </c>
    </row>
    <row r="45" spans="1:6" ht="15" customHeight="1">
      <c r="A45" s="14" t="s">
        <v>3335</v>
      </c>
      <c r="B45" s="7" t="s">
        <v>1890</v>
      </c>
      <c r="C45" s="11">
        <v>203</v>
      </c>
      <c r="D45" s="1" t="s">
        <v>3336</v>
      </c>
      <c r="E45" s="36">
        <v>19.32</v>
      </c>
      <c r="F45" s="45">
        <v>0</v>
      </c>
    </row>
    <row r="46" spans="1:6" ht="15" customHeight="1" thickBot="1">
      <c r="A46" s="15" t="s">
        <v>3337</v>
      </c>
      <c r="B46" s="9" t="s">
        <v>1891</v>
      </c>
      <c r="C46" s="12">
        <v>315</v>
      </c>
      <c r="D46" s="10" t="s">
        <v>3338</v>
      </c>
      <c r="E46" s="43">
        <v>8.01</v>
      </c>
      <c r="F46" s="55">
        <v>0</v>
      </c>
    </row>
    <row r="47" spans="1:6" ht="15" customHeight="1" thickBot="1" thickTop="1">
      <c r="A47" s="144" t="s">
        <v>7686</v>
      </c>
      <c r="B47" s="145"/>
      <c r="C47" s="145"/>
      <c r="D47" s="146"/>
      <c r="E47" s="37">
        <f>SUM(E23:E46)</f>
        <v>407.1799999999999</v>
      </c>
      <c r="F47" s="63">
        <f>SUMIF(F23:F46,"&gt;0",E23:E46)</f>
        <v>206.55999999999997</v>
      </c>
    </row>
    <row r="48" spans="1:6" ht="15" customHeight="1">
      <c r="A48" s="13"/>
      <c r="B48" s="13"/>
      <c r="C48" s="13"/>
      <c r="D48" s="13"/>
      <c r="E48" s="40"/>
      <c r="F48" s="57"/>
    </row>
    <row r="49" ht="15" customHeight="1"/>
    <row r="50" spans="1:6" ht="15" customHeight="1">
      <c r="A50" s="2"/>
      <c r="B50" s="2"/>
      <c r="C50" s="2"/>
      <c r="D50" s="2"/>
      <c r="E50" s="38"/>
      <c r="F50" s="56"/>
    </row>
    <row r="51" ht="15" customHeight="1"/>
    <row r="52" ht="15" customHeight="1"/>
    <row r="53" ht="15" customHeight="1" thickBot="1"/>
    <row r="54" spans="1:6" ht="22.5" customHeight="1" thickBot="1">
      <c r="A54" s="157" t="s">
        <v>514</v>
      </c>
      <c r="B54" s="142"/>
      <c r="C54" s="142"/>
      <c r="D54" s="142"/>
      <c r="E54" s="142"/>
      <c r="F54" s="143"/>
    </row>
    <row r="55" spans="1:6" ht="15" customHeight="1">
      <c r="A55" s="151" t="s">
        <v>1005</v>
      </c>
      <c r="B55" s="68" t="s">
        <v>603</v>
      </c>
      <c r="C55" s="69" t="s">
        <v>1860</v>
      </c>
      <c r="D55" s="147" t="s">
        <v>1859</v>
      </c>
      <c r="E55" s="149" t="s">
        <v>1861</v>
      </c>
      <c r="F55" s="70" t="s">
        <v>7616</v>
      </c>
    </row>
    <row r="56" spans="1:6" ht="15" customHeight="1" thickBot="1">
      <c r="A56" s="152"/>
      <c r="B56" s="71" t="s">
        <v>1858</v>
      </c>
      <c r="C56" s="71" t="s">
        <v>1858</v>
      </c>
      <c r="D56" s="148"/>
      <c r="E56" s="150"/>
      <c r="F56" s="72" t="s">
        <v>7615</v>
      </c>
    </row>
    <row r="57" spans="1:6" ht="15" customHeight="1" thickTop="1">
      <c r="A57" s="14" t="s">
        <v>3339</v>
      </c>
      <c r="B57" s="7">
        <v>101</v>
      </c>
      <c r="C57" s="11">
        <v>203</v>
      </c>
      <c r="D57" s="1" t="s">
        <v>2656</v>
      </c>
      <c r="E57" s="36">
        <v>62.5</v>
      </c>
      <c r="F57" s="45">
        <v>5</v>
      </c>
    </row>
    <row r="58" spans="1:6" ht="15" customHeight="1">
      <c r="A58" s="14" t="s">
        <v>3340</v>
      </c>
      <c r="B58" s="7">
        <v>102</v>
      </c>
      <c r="C58" s="11">
        <v>204</v>
      </c>
      <c r="D58" s="1" t="s">
        <v>642</v>
      </c>
      <c r="E58" s="36">
        <v>3.06</v>
      </c>
      <c r="F58" s="45">
        <v>0</v>
      </c>
    </row>
    <row r="59" spans="1:6" ht="15" customHeight="1">
      <c r="A59" s="14" t="s">
        <v>3341</v>
      </c>
      <c r="B59" s="7">
        <v>103</v>
      </c>
      <c r="C59" s="11">
        <v>201</v>
      </c>
      <c r="D59" s="1" t="s">
        <v>641</v>
      </c>
      <c r="E59" s="36">
        <v>9.88</v>
      </c>
      <c r="F59" s="45">
        <v>5</v>
      </c>
    </row>
    <row r="60" spans="1:6" ht="15" customHeight="1">
      <c r="A60" s="14" t="s">
        <v>3342</v>
      </c>
      <c r="B60" s="7">
        <v>104</v>
      </c>
      <c r="C60" s="11">
        <v>161</v>
      </c>
      <c r="D60" s="1" t="s">
        <v>3329</v>
      </c>
      <c r="E60" s="36">
        <v>4.55</v>
      </c>
      <c r="F60" s="45">
        <v>3</v>
      </c>
    </row>
    <row r="61" spans="1:6" ht="15" customHeight="1">
      <c r="A61" s="14" t="s">
        <v>150</v>
      </c>
      <c r="B61" s="7" t="s">
        <v>151</v>
      </c>
      <c r="C61" s="11">
        <v>161</v>
      </c>
      <c r="D61" s="1" t="s">
        <v>3329</v>
      </c>
      <c r="E61" s="36">
        <v>2.76</v>
      </c>
      <c r="F61" s="45">
        <v>3</v>
      </c>
    </row>
    <row r="62" spans="1:6" ht="15" customHeight="1">
      <c r="A62" s="14" t="s">
        <v>3343</v>
      </c>
      <c r="B62" s="7">
        <v>105</v>
      </c>
      <c r="C62" s="11">
        <v>203</v>
      </c>
      <c r="D62" s="1" t="s">
        <v>2656</v>
      </c>
      <c r="E62" s="36">
        <v>8.54</v>
      </c>
      <c r="F62" s="45">
        <v>5</v>
      </c>
    </row>
    <row r="63" spans="1:6" ht="15" customHeight="1">
      <c r="A63" s="14" t="s">
        <v>3344</v>
      </c>
      <c r="B63" s="7">
        <v>106</v>
      </c>
      <c r="C63" s="11">
        <v>103</v>
      </c>
      <c r="D63" s="1" t="s">
        <v>3345</v>
      </c>
      <c r="E63" s="36">
        <v>32.24</v>
      </c>
      <c r="F63" s="45">
        <v>8</v>
      </c>
    </row>
    <row r="64" spans="1:6" ht="15" customHeight="1">
      <c r="A64" s="14" t="s">
        <v>3346</v>
      </c>
      <c r="B64" s="7">
        <v>107</v>
      </c>
      <c r="C64" s="11">
        <v>104</v>
      </c>
      <c r="D64" s="1" t="s">
        <v>2107</v>
      </c>
      <c r="E64" s="36">
        <v>19.33</v>
      </c>
      <c r="F64" s="45">
        <v>8</v>
      </c>
    </row>
    <row r="65" spans="1:6" ht="15" customHeight="1">
      <c r="A65" s="14" t="s">
        <v>3347</v>
      </c>
      <c r="B65" s="7">
        <v>108</v>
      </c>
      <c r="C65" s="11">
        <v>103</v>
      </c>
      <c r="D65" s="1" t="s">
        <v>3348</v>
      </c>
      <c r="E65" s="36">
        <v>64.33</v>
      </c>
      <c r="F65" s="45">
        <v>8</v>
      </c>
    </row>
    <row r="66" spans="1:6" ht="15" customHeight="1">
      <c r="A66" s="14" t="s">
        <v>3349</v>
      </c>
      <c r="B66" s="7">
        <v>111</v>
      </c>
      <c r="C66" s="11">
        <v>201</v>
      </c>
      <c r="D66" s="1" t="s">
        <v>5450</v>
      </c>
      <c r="E66" s="36"/>
      <c r="F66" s="45">
        <v>0</v>
      </c>
    </row>
    <row r="67" spans="1:6" ht="15" customHeight="1">
      <c r="A67" s="14" t="s">
        <v>3350</v>
      </c>
      <c r="B67" s="7">
        <v>112</v>
      </c>
      <c r="C67" s="11">
        <v>102</v>
      </c>
      <c r="D67" s="1" t="s">
        <v>3351</v>
      </c>
      <c r="E67" s="36">
        <v>64.21</v>
      </c>
      <c r="F67" s="45">
        <v>2</v>
      </c>
    </row>
    <row r="68" spans="1:6" ht="15" customHeight="1">
      <c r="A68" s="14" t="s">
        <v>3352</v>
      </c>
      <c r="B68" s="7">
        <v>113</v>
      </c>
      <c r="C68" s="11">
        <v>104</v>
      </c>
      <c r="D68" s="1" t="s">
        <v>2107</v>
      </c>
      <c r="E68" s="36">
        <v>19.34</v>
      </c>
      <c r="F68" s="45">
        <v>8</v>
      </c>
    </row>
    <row r="69" spans="1:6" ht="15" customHeight="1">
      <c r="A69" s="14" t="s">
        <v>3353</v>
      </c>
      <c r="B69" s="7">
        <v>114</v>
      </c>
      <c r="C69" s="11">
        <v>103</v>
      </c>
      <c r="D69" s="1" t="s">
        <v>3345</v>
      </c>
      <c r="E69" s="36">
        <v>32.49</v>
      </c>
      <c r="F69" s="45">
        <v>8</v>
      </c>
    </row>
    <row r="70" spans="1:6" ht="15" customHeight="1">
      <c r="A70" s="14" t="s">
        <v>3354</v>
      </c>
      <c r="B70" s="7">
        <v>115</v>
      </c>
      <c r="C70" s="11">
        <v>166</v>
      </c>
      <c r="D70" s="1" t="s">
        <v>2344</v>
      </c>
      <c r="E70" s="36">
        <v>7.96</v>
      </c>
      <c r="F70" s="45">
        <v>4</v>
      </c>
    </row>
    <row r="71" spans="1:6" ht="15" customHeight="1">
      <c r="A71" s="14" t="s">
        <v>152</v>
      </c>
      <c r="B71" s="7" t="s">
        <v>153</v>
      </c>
      <c r="C71" s="11">
        <v>161</v>
      </c>
      <c r="D71" s="1" t="s">
        <v>3356</v>
      </c>
      <c r="E71" s="36">
        <v>3.04</v>
      </c>
      <c r="F71" s="45">
        <v>3</v>
      </c>
    </row>
    <row r="72" spans="1:6" ht="15" customHeight="1">
      <c r="A72" s="14" t="s">
        <v>3355</v>
      </c>
      <c r="B72" s="7">
        <v>116</v>
      </c>
      <c r="C72" s="11">
        <v>161</v>
      </c>
      <c r="D72" s="1" t="s">
        <v>3356</v>
      </c>
      <c r="E72" s="36">
        <v>4.51</v>
      </c>
      <c r="F72" s="45">
        <v>3</v>
      </c>
    </row>
    <row r="73" spans="1:6" ht="15" customHeight="1">
      <c r="A73" s="14" t="s">
        <v>3357</v>
      </c>
      <c r="B73" s="7">
        <v>117</v>
      </c>
      <c r="C73" s="11">
        <v>163</v>
      </c>
      <c r="D73" s="1" t="s">
        <v>3358</v>
      </c>
      <c r="E73" s="36">
        <v>4.86</v>
      </c>
      <c r="F73" s="45">
        <v>3</v>
      </c>
    </row>
    <row r="74" spans="1:6" ht="15" customHeight="1" thickBot="1">
      <c r="A74" s="15" t="s">
        <v>3359</v>
      </c>
      <c r="B74" s="9">
        <v>118</v>
      </c>
      <c r="C74" s="12">
        <v>161</v>
      </c>
      <c r="D74" s="10" t="s">
        <v>3333</v>
      </c>
      <c r="E74" s="43">
        <v>4.88</v>
      </c>
      <c r="F74" s="55">
        <v>3</v>
      </c>
    </row>
    <row r="75" spans="1:6" ht="15" customHeight="1" thickBot="1" thickTop="1">
      <c r="A75" s="144" t="s">
        <v>7686</v>
      </c>
      <c r="B75" s="145"/>
      <c r="C75" s="145"/>
      <c r="D75" s="146"/>
      <c r="E75" s="37">
        <f>SUM(E57:E74)</f>
        <v>348.47999999999996</v>
      </c>
      <c r="F75" s="63">
        <f>SUMIF(F57:F74,"&gt;0",E57:E74)</f>
        <v>345.41999999999996</v>
      </c>
    </row>
    <row r="76" spans="1:6" ht="15" customHeight="1">
      <c r="A76" s="13"/>
      <c r="B76" s="73"/>
      <c r="C76" s="73"/>
      <c r="D76" s="73"/>
      <c r="E76" s="74"/>
      <c r="F76" s="48"/>
    </row>
    <row r="77" ht="15" customHeight="1"/>
    <row r="78" ht="15" customHeight="1"/>
    <row r="79" ht="15" customHeight="1"/>
    <row r="80" ht="15" customHeight="1"/>
    <row r="81" ht="15" customHeight="1" thickBot="1"/>
    <row r="82" spans="1:6" ht="22.5" customHeight="1" thickBot="1">
      <c r="A82" s="157" t="s">
        <v>515</v>
      </c>
      <c r="B82" s="142"/>
      <c r="C82" s="142"/>
      <c r="D82" s="142"/>
      <c r="E82" s="142"/>
      <c r="F82" s="143"/>
    </row>
    <row r="83" spans="1:6" ht="15" customHeight="1">
      <c r="A83" s="151" t="s">
        <v>1005</v>
      </c>
      <c r="B83" s="68" t="s">
        <v>603</v>
      </c>
      <c r="C83" s="69" t="s">
        <v>1860</v>
      </c>
      <c r="D83" s="147" t="s">
        <v>1859</v>
      </c>
      <c r="E83" s="149" t="s">
        <v>1861</v>
      </c>
      <c r="F83" s="70" t="s">
        <v>7616</v>
      </c>
    </row>
    <row r="84" spans="1:6" ht="15" customHeight="1" thickBot="1">
      <c r="A84" s="152"/>
      <c r="B84" s="71" t="s">
        <v>1858</v>
      </c>
      <c r="C84" s="71" t="s">
        <v>1858</v>
      </c>
      <c r="D84" s="148"/>
      <c r="E84" s="150"/>
      <c r="F84" s="72" t="s">
        <v>7615</v>
      </c>
    </row>
    <row r="85" spans="1:6" ht="15" customHeight="1" thickTop="1">
      <c r="A85" s="14" t="s">
        <v>4358</v>
      </c>
      <c r="B85" s="7">
        <v>201</v>
      </c>
      <c r="C85" s="11">
        <v>203</v>
      </c>
      <c r="D85" s="1" t="s">
        <v>2656</v>
      </c>
      <c r="E85" s="36">
        <v>80.41</v>
      </c>
      <c r="F85" s="45">
        <v>5</v>
      </c>
    </row>
    <row r="86" spans="1:6" ht="15" customHeight="1">
      <c r="A86" s="14" t="s">
        <v>4359</v>
      </c>
      <c r="B86" s="7">
        <v>202</v>
      </c>
      <c r="C86" s="11">
        <v>204</v>
      </c>
      <c r="D86" s="1" t="s">
        <v>642</v>
      </c>
      <c r="E86" s="36">
        <v>3.06</v>
      </c>
      <c r="F86" s="45">
        <v>0</v>
      </c>
    </row>
    <row r="87" spans="1:6" ht="15" customHeight="1">
      <c r="A87" s="14" t="s">
        <v>4360</v>
      </c>
      <c r="B87" s="7">
        <v>203</v>
      </c>
      <c r="C87" s="11">
        <v>201</v>
      </c>
      <c r="D87" s="1" t="s">
        <v>641</v>
      </c>
      <c r="E87" s="36">
        <v>9.46</v>
      </c>
      <c r="F87" s="45">
        <v>5</v>
      </c>
    </row>
    <row r="88" spans="1:6" ht="15" customHeight="1">
      <c r="A88" s="14" t="s">
        <v>4361</v>
      </c>
      <c r="B88" s="7">
        <v>204</v>
      </c>
      <c r="C88" s="11">
        <v>161</v>
      </c>
      <c r="D88" s="1" t="s">
        <v>3266</v>
      </c>
      <c r="E88" s="36">
        <v>5.84</v>
      </c>
      <c r="F88" s="45">
        <v>3</v>
      </c>
    </row>
    <row r="89" spans="1:6" ht="15" customHeight="1">
      <c r="A89" s="14" t="s">
        <v>4362</v>
      </c>
      <c r="B89" s="7">
        <v>205</v>
      </c>
      <c r="C89" s="11">
        <v>105</v>
      </c>
      <c r="D89" s="1" t="s">
        <v>4363</v>
      </c>
      <c r="E89" s="36">
        <v>28.33</v>
      </c>
      <c r="F89" s="45">
        <v>8</v>
      </c>
    </row>
    <row r="90" spans="1:6" ht="15" customHeight="1">
      <c r="A90" s="14" t="s">
        <v>4364</v>
      </c>
      <c r="B90" s="7">
        <v>206</v>
      </c>
      <c r="C90" s="11">
        <v>171</v>
      </c>
      <c r="D90" s="1" t="s">
        <v>4365</v>
      </c>
      <c r="E90" s="36">
        <v>8.94</v>
      </c>
      <c r="F90" s="45">
        <v>8</v>
      </c>
    </row>
    <row r="91" spans="1:6" ht="15" customHeight="1">
      <c r="A91" s="14" t="s">
        <v>4366</v>
      </c>
      <c r="B91" s="7">
        <v>207</v>
      </c>
      <c r="C91" s="11">
        <v>116</v>
      </c>
      <c r="D91" s="1" t="s">
        <v>4367</v>
      </c>
      <c r="E91" s="36">
        <v>13.77</v>
      </c>
      <c r="F91" s="45">
        <v>1</v>
      </c>
    </row>
    <row r="92" spans="1:6" ht="15" customHeight="1">
      <c r="A92" s="14" t="s">
        <v>4368</v>
      </c>
      <c r="B92" s="7">
        <v>208</v>
      </c>
      <c r="C92" s="11">
        <v>102</v>
      </c>
      <c r="D92" s="1" t="s">
        <v>3892</v>
      </c>
      <c r="E92" s="36">
        <v>44.11</v>
      </c>
      <c r="F92" s="45">
        <v>2</v>
      </c>
    </row>
    <row r="93" spans="1:6" ht="15" customHeight="1">
      <c r="A93" s="14" t="s">
        <v>4369</v>
      </c>
      <c r="B93" s="7">
        <v>209</v>
      </c>
      <c r="C93" s="11">
        <v>110</v>
      </c>
      <c r="D93" s="1" t="s">
        <v>2664</v>
      </c>
      <c r="E93" s="36">
        <v>12.8</v>
      </c>
      <c r="F93" s="45">
        <v>1</v>
      </c>
    </row>
    <row r="94" spans="1:6" ht="15" customHeight="1">
      <c r="A94" s="14" t="s">
        <v>4370</v>
      </c>
      <c r="B94" s="7">
        <v>211</v>
      </c>
      <c r="C94" s="11">
        <v>110</v>
      </c>
      <c r="D94" s="1" t="s">
        <v>2664</v>
      </c>
      <c r="E94" s="36">
        <v>8.93</v>
      </c>
      <c r="F94" s="45">
        <v>1</v>
      </c>
    </row>
    <row r="95" spans="1:6" ht="15" customHeight="1">
      <c r="A95" s="14" t="s">
        <v>4371</v>
      </c>
      <c r="B95" s="7">
        <v>212</v>
      </c>
      <c r="C95" s="11">
        <v>106</v>
      </c>
      <c r="D95" s="1" t="s">
        <v>4372</v>
      </c>
      <c r="E95" s="36">
        <v>33.72</v>
      </c>
      <c r="F95" s="45">
        <v>8</v>
      </c>
    </row>
    <row r="96" spans="1:6" ht="15" customHeight="1">
      <c r="A96" s="14" t="s">
        <v>4373</v>
      </c>
      <c r="B96" s="7">
        <v>213</v>
      </c>
      <c r="C96" s="11">
        <v>104</v>
      </c>
      <c r="D96" s="1" t="s">
        <v>4374</v>
      </c>
      <c r="E96" s="36">
        <v>16.76</v>
      </c>
      <c r="F96" s="45">
        <v>8</v>
      </c>
    </row>
    <row r="97" spans="1:6" ht="15" customHeight="1">
      <c r="A97" s="14" t="s">
        <v>4375</v>
      </c>
      <c r="B97" s="7">
        <v>214</v>
      </c>
      <c r="C97" s="11">
        <v>106</v>
      </c>
      <c r="D97" s="1" t="s">
        <v>4376</v>
      </c>
      <c r="E97" s="36">
        <v>16.75</v>
      </c>
      <c r="F97" s="45">
        <v>8</v>
      </c>
    </row>
    <row r="98" spans="1:6" ht="15" customHeight="1">
      <c r="A98" s="14" t="s">
        <v>4377</v>
      </c>
      <c r="B98" s="7">
        <v>215</v>
      </c>
      <c r="C98" s="11">
        <v>183</v>
      </c>
      <c r="D98" s="1" t="s">
        <v>724</v>
      </c>
      <c r="E98" s="36">
        <v>16.9</v>
      </c>
      <c r="F98" s="45">
        <v>8</v>
      </c>
    </row>
    <row r="99" spans="1:6" ht="15" customHeight="1">
      <c r="A99" s="14" t="s">
        <v>4378</v>
      </c>
      <c r="B99" s="7">
        <v>216</v>
      </c>
      <c r="C99" s="11">
        <v>182</v>
      </c>
      <c r="D99" s="1" t="s">
        <v>4379</v>
      </c>
      <c r="E99" s="36">
        <v>16.07</v>
      </c>
      <c r="F99" s="45">
        <v>8</v>
      </c>
    </row>
    <row r="100" spans="1:6" ht="15" customHeight="1">
      <c r="A100" s="14" t="s">
        <v>4380</v>
      </c>
      <c r="B100" s="7">
        <v>217</v>
      </c>
      <c r="C100" s="11">
        <v>201</v>
      </c>
      <c r="D100" s="1" t="s">
        <v>5450</v>
      </c>
      <c r="E100" s="36"/>
      <c r="F100" s="45">
        <v>0</v>
      </c>
    </row>
    <row r="101" spans="1:6" ht="15" customHeight="1">
      <c r="A101" s="14" t="s">
        <v>4381</v>
      </c>
      <c r="B101" s="7">
        <v>218</v>
      </c>
      <c r="C101" s="11">
        <v>203</v>
      </c>
      <c r="D101" s="1" t="s">
        <v>2656</v>
      </c>
      <c r="E101" s="36">
        <v>61.3</v>
      </c>
      <c r="F101" s="45">
        <v>5</v>
      </c>
    </row>
    <row r="102" spans="1:6" ht="15" customHeight="1">
      <c r="A102" s="14" t="s">
        <v>4382</v>
      </c>
      <c r="B102" s="7">
        <v>219</v>
      </c>
      <c r="C102" s="11">
        <v>171</v>
      </c>
      <c r="D102" s="1" t="s">
        <v>4383</v>
      </c>
      <c r="E102" s="36">
        <v>13.98</v>
      </c>
      <c r="F102" s="45">
        <v>8</v>
      </c>
    </row>
    <row r="103" spans="1:6" ht="15" customHeight="1">
      <c r="A103" s="14" t="s">
        <v>4384</v>
      </c>
      <c r="B103" s="7">
        <v>221</v>
      </c>
      <c r="C103" s="11">
        <v>171</v>
      </c>
      <c r="D103" s="1" t="s">
        <v>4385</v>
      </c>
      <c r="E103" s="36">
        <v>9.63</v>
      </c>
      <c r="F103" s="45">
        <v>8</v>
      </c>
    </row>
    <row r="104" spans="1:6" ht="15" customHeight="1">
      <c r="A104" s="14" t="s">
        <v>4386</v>
      </c>
      <c r="B104" s="7">
        <v>222</v>
      </c>
      <c r="C104" s="11">
        <v>103</v>
      </c>
      <c r="D104" s="1" t="s">
        <v>4387</v>
      </c>
      <c r="E104" s="36">
        <v>22.4</v>
      </c>
      <c r="F104" s="45">
        <v>8</v>
      </c>
    </row>
    <row r="105" spans="1:6" ht="15" customHeight="1">
      <c r="A105" s="14" t="s">
        <v>4388</v>
      </c>
      <c r="B105" s="7">
        <v>223</v>
      </c>
      <c r="C105" s="11">
        <v>103</v>
      </c>
      <c r="D105" s="1" t="s">
        <v>4389</v>
      </c>
      <c r="E105" s="36">
        <v>34.09</v>
      </c>
      <c r="F105" s="45">
        <v>8</v>
      </c>
    </row>
    <row r="106" spans="1:6" ht="15" customHeight="1">
      <c r="A106" s="14" t="s">
        <v>4390</v>
      </c>
      <c r="B106" s="7">
        <v>224</v>
      </c>
      <c r="C106" s="11">
        <v>103</v>
      </c>
      <c r="D106" s="1" t="s">
        <v>4391</v>
      </c>
      <c r="E106" s="36">
        <v>16.61</v>
      </c>
      <c r="F106" s="45">
        <v>8</v>
      </c>
    </row>
    <row r="107" spans="1:6" ht="15" customHeight="1">
      <c r="A107" s="14" t="s">
        <v>4392</v>
      </c>
      <c r="B107" s="7">
        <v>225</v>
      </c>
      <c r="C107" s="11">
        <v>103</v>
      </c>
      <c r="D107" s="1" t="s">
        <v>4393</v>
      </c>
      <c r="E107" s="36">
        <v>15.92</v>
      </c>
      <c r="F107" s="45">
        <v>8</v>
      </c>
    </row>
    <row r="108" spans="1:6" ht="15" customHeight="1">
      <c r="A108" s="14" t="s">
        <v>4394</v>
      </c>
      <c r="B108" s="7">
        <v>226</v>
      </c>
      <c r="C108" s="11">
        <v>103</v>
      </c>
      <c r="D108" s="1" t="s">
        <v>4393</v>
      </c>
      <c r="E108" s="36">
        <v>28.3</v>
      </c>
      <c r="F108" s="45">
        <v>8</v>
      </c>
    </row>
    <row r="109" spans="1:6" ht="15" customHeight="1">
      <c r="A109" s="14" t="s">
        <v>4395</v>
      </c>
      <c r="B109" s="7">
        <v>227</v>
      </c>
      <c r="C109" s="11">
        <v>110</v>
      </c>
      <c r="D109" s="1" t="s">
        <v>365</v>
      </c>
      <c r="E109" s="36">
        <v>13.77</v>
      </c>
      <c r="F109" s="45">
        <v>1</v>
      </c>
    </row>
    <row r="110" spans="1:6" ht="15" customHeight="1">
      <c r="A110" s="14" t="s">
        <v>4396</v>
      </c>
      <c r="B110" s="7">
        <v>228</v>
      </c>
      <c r="C110" s="11">
        <v>110</v>
      </c>
      <c r="D110" s="1" t="s">
        <v>4397</v>
      </c>
      <c r="E110" s="36">
        <v>23.37</v>
      </c>
      <c r="F110" s="45">
        <v>1</v>
      </c>
    </row>
    <row r="111" spans="1:6" ht="15" customHeight="1">
      <c r="A111" s="14" t="s">
        <v>4398</v>
      </c>
      <c r="B111" s="7">
        <v>229</v>
      </c>
      <c r="C111" s="11">
        <v>110</v>
      </c>
      <c r="D111" s="1" t="s">
        <v>3790</v>
      </c>
      <c r="E111" s="36">
        <v>28.2</v>
      </c>
      <c r="F111" s="45">
        <v>1</v>
      </c>
    </row>
    <row r="112" spans="1:6" ht="15" customHeight="1">
      <c r="A112" s="14" t="s">
        <v>4399</v>
      </c>
      <c r="B112" s="7">
        <v>231</v>
      </c>
      <c r="C112" s="11">
        <v>116</v>
      </c>
      <c r="D112" s="1" t="s">
        <v>362</v>
      </c>
      <c r="E112" s="36">
        <v>18.17</v>
      </c>
      <c r="F112" s="45">
        <v>1</v>
      </c>
    </row>
    <row r="113" spans="1:6" ht="15" customHeight="1">
      <c r="A113" s="14" t="s">
        <v>4400</v>
      </c>
      <c r="B113" s="7">
        <v>232</v>
      </c>
      <c r="C113" s="11">
        <v>184</v>
      </c>
      <c r="D113" s="1" t="s">
        <v>7357</v>
      </c>
      <c r="E113" s="36">
        <v>9.05</v>
      </c>
      <c r="F113" s="45">
        <v>1</v>
      </c>
    </row>
    <row r="114" spans="1:6" ht="15" customHeight="1">
      <c r="A114" s="14" t="s">
        <v>4401</v>
      </c>
      <c r="B114" s="7">
        <v>233</v>
      </c>
      <c r="C114" s="11">
        <v>161</v>
      </c>
      <c r="D114" s="1" t="s">
        <v>4402</v>
      </c>
      <c r="E114" s="36">
        <v>5.83</v>
      </c>
      <c r="F114" s="45">
        <v>3</v>
      </c>
    </row>
    <row r="115" spans="1:6" ht="15" customHeight="1">
      <c r="A115" s="14" t="s">
        <v>1906</v>
      </c>
      <c r="B115" s="7">
        <v>234</v>
      </c>
      <c r="C115" s="11">
        <v>163</v>
      </c>
      <c r="D115" s="1" t="s">
        <v>1907</v>
      </c>
      <c r="E115" s="36">
        <v>4.92</v>
      </c>
      <c r="F115" s="45">
        <v>3</v>
      </c>
    </row>
    <row r="116" spans="1:6" ht="15" customHeight="1">
      <c r="A116" s="14" t="s">
        <v>1011</v>
      </c>
      <c r="B116" s="7">
        <v>235</v>
      </c>
      <c r="C116" s="11">
        <v>161</v>
      </c>
      <c r="D116" s="1" t="s">
        <v>1012</v>
      </c>
      <c r="E116" s="36">
        <v>4.92</v>
      </c>
      <c r="F116" s="45">
        <v>3</v>
      </c>
    </row>
    <row r="117" spans="1:6" ht="15" customHeight="1">
      <c r="A117" s="14" t="s">
        <v>1013</v>
      </c>
      <c r="B117" s="7">
        <v>236</v>
      </c>
      <c r="C117" s="11">
        <v>179</v>
      </c>
      <c r="D117" s="1" t="s">
        <v>1161</v>
      </c>
      <c r="E117" s="36">
        <v>3.22</v>
      </c>
      <c r="F117" s="45">
        <v>3</v>
      </c>
    </row>
    <row r="118" spans="1:6" ht="15" customHeight="1">
      <c r="A118" s="14" t="s">
        <v>1014</v>
      </c>
      <c r="B118" s="7">
        <v>237</v>
      </c>
      <c r="C118" s="11">
        <v>209</v>
      </c>
      <c r="D118" s="1" t="s">
        <v>2659</v>
      </c>
      <c r="E118" s="36">
        <v>6.41</v>
      </c>
      <c r="F118" s="45">
        <v>3</v>
      </c>
    </row>
    <row r="119" spans="1:6" ht="15" customHeight="1">
      <c r="A119" s="14" t="s">
        <v>1015</v>
      </c>
      <c r="B119" s="7" t="s">
        <v>1016</v>
      </c>
      <c r="C119" s="11">
        <v>161</v>
      </c>
      <c r="D119" s="1" t="s">
        <v>3266</v>
      </c>
      <c r="E119" s="36">
        <v>3.94</v>
      </c>
      <c r="F119" s="45">
        <v>3</v>
      </c>
    </row>
    <row r="120" spans="1:6" ht="15" customHeight="1">
      <c r="A120" s="14" t="s">
        <v>1017</v>
      </c>
      <c r="B120" s="7" t="s">
        <v>1018</v>
      </c>
      <c r="C120" s="11">
        <v>161</v>
      </c>
      <c r="D120" s="1" t="s">
        <v>4402</v>
      </c>
      <c r="E120" s="36">
        <v>3.61</v>
      </c>
      <c r="F120" s="45">
        <v>3</v>
      </c>
    </row>
    <row r="121" spans="1:6" ht="15" customHeight="1">
      <c r="A121" s="14" t="s">
        <v>1019</v>
      </c>
      <c r="B121" s="7" t="s">
        <v>1020</v>
      </c>
      <c r="C121" s="11">
        <v>179</v>
      </c>
      <c r="D121" s="1" t="s">
        <v>1161</v>
      </c>
      <c r="E121" s="36">
        <v>3.22</v>
      </c>
      <c r="F121" s="45">
        <v>3</v>
      </c>
    </row>
    <row r="122" spans="1:6" ht="15" customHeight="1" thickBot="1">
      <c r="A122" s="15" t="s">
        <v>1021</v>
      </c>
      <c r="B122" s="9" t="s">
        <v>1022</v>
      </c>
      <c r="C122" s="12">
        <v>179</v>
      </c>
      <c r="D122" s="10" t="s">
        <v>1161</v>
      </c>
      <c r="E122" s="43">
        <v>3.22</v>
      </c>
      <c r="F122" s="55">
        <v>3</v>
      </c>
    </row>
    <row r="123" spans="1:6" ht="15" customHeight="1" thickBot="1" thickTop="1">
      <c r="A123" s="144" t="s">
        <v>7686</v>
      </c>
      <c r="B123" s="145"/>
      <c r="C123" s="145"/>
      <c r="D123" s="146"/>
      <c r="E123" s="37">
        <f>SUM(E85:E122)</f>
        <v>649.9300000000001</v>
      </c>
      <c r="F123" s="63">
        <f>SUMIF(F85:F122,"&gt;0",E85:E122)</f>
        <v>646.8700000000001</v>
      </c>
    </row>
    <row r="124" spans="1:6" ht="15" customHeight="1">
      <c r="A124" s="13"/>
      <c r="B124" s="13"/>
      <c r="C124" s="13"/>
      <c r="D124" s="13"/>
      <c r="E124" s="40"/>
      <c r="F124" s="57"/>
    </row>
    <row r="125" ht="15" customHeight="1"/>
    <row r="126" ht="15" customHeight="1"/>
    <row r="127" ht="15" customHeight="1"/>
    <row r="128" ht="15" customHeight="1"/>
    <row r="129" ht="15" customHeight="1" thickBot="1"/>
    <row r="130" spans="1:6" ht="22.5" customHeight="1" thickBot="1">
      <c r="A130" s="157" t="s">
        <v>2328</v>
      </c>
      <c r="B130" s="142"/>
      <c r="C130" s="142"/>
      <c r="D130" s="142"/>
      <c r="E130" s="142"/>
      <c r="F130" s="143"/>
    </row>
    <row r="131" spans="1:6" ht="15" customHeight="1">
      <c r="A131" s="151" t="s">
        <v>1005</v>
      </c>
      <c r="B131" s="68" t="s">
        <v>603</v>
      </c>
      <c r="C131" s="69" t="s">
        <v>1860</v>
      </c>
      <c r="D131" s="147" t="s">
        <v>1859</v>
      </c>
      <c r="E131" s="149" t="s">
        <v>1861</v>
      </c>
      <c r="F131" s="70" t="s">
        <v>7616</v>
      </c>
    </row>
    <row r="132" spans="1:6" ht="15" customHeight="1" thickBot="1">
      <c r="A132" s="152"/>
      <c r="B132" s="71" t="s">
        <v>1858</v>
      </c>
      <c r="C132" s="71" t="s">
        <v>1858</v>
      </c>
      <c r="D132" s="148"/>
      <c r="E132" s="150"/>
      <c r="F132" s="72" t="s">
        <v>7615</v>
      </c>
    </row>
    <row r="133" spans="1:6" ht="15" customHeight="1" thickTop="1">
      <c r="A133" s="14" t="s">
        <v>1023</v>
      </c>
      <c r="B133" s="7">
        <v>301</v>
      </c>
      <c r="C133" s="11">
        <v>203</v>
      </c>
      <c r="D133" s="1" t="s">
        <v>2656</v>
      </c>
      <c r="E133" s="36">
        <v>78.24</v>
      </c>
      <c r="F133" s="45">
        <v>5</v>
      </c>
    </row>
    <row r="134" spans="1:6" ht="15" customHeight="1">
      <c r="A134" s="14" t="s">
        <v>1024</v>
      </c>
      <c r="B134" s="7">
        <v>302</v>
      </c>
      <c r="C134" s="11">
        <v>204</v>
      </c>
      <c r="D134" s="1" t="s">
        <v>642</v>
      </c>
      <c r="E134" s="36">
        <v>3.06</v>
      </c>
      <c r="F134" s="45">
        <v>0</v>
      </c>
    </row>
    <row r="135" spans="1:6" ht="15" customHeight="1">
      <c r="A135" s="14" t="s">
        <v>2792</v>
      </c>
      <c r="B135" s="7">
        <v>303</v>
      </c>
      <c r="C135" s="11">
        <v>201</v>
      </c>
      <c r="D135" s="1" t="s">
        <v>641</v>
      </c>
      <c r="E135" s="36">
        <v>10.65</v>
      </c>
      <c r="F135" s="45">
        <v>5</v>
      </c>
    </row>
    <row r="136" spans="1:6" ht="15" customHeight="1">
      <c r="A136" s="14" t="s">
        <v>2793</v>
      </c>
      <c r="B136" s="7">
        <v>304</v>
      </c>
      <c r="C136" s="11">
        <v>161</v>
      </c>
      <c r="D136" s="1" t="s">
        <v>4402</v>
      </c>
      <c r="E136" s="36">
        <v>5.84</v>
      </c>
      <c r="F136" s="45">
        <v>3</v>
      </c>
    </row>
    <row r="137" spans="1:6" ht="15" customHeight="1">
      <c r="A137" s="14" t="s">
        <v>2794</v>
      </c>
      <c r="B137" s="7">
        <v>305</v>
      </c>
      <c r="C137" s="11">
        <v>163</v>
      </c>
      <c r="D137" s="1" t="s">
        <v>1907</v>
      </c>
      <c r="E137" s="36">
        <v>4.92</v>
      </c>
      <c r="F137" s="45">
        <v>3</v>
      </c>
    </row>
    <row r="138" spans="1:6" ht="15" customHeight="1">
      <c r="A138" s="14" t="s">
        <v>2795</v>
      </c>
      <c r="B138" s="7">
        <v>306</v>
      </c>
      <c r="C138" s="11">
        <v>134</v>
      </c>
      <c r="D138" s="1" t="s">
        <v>2796</v>
      </c>
      <c r="E138" s="36">
        <v>37.98</v>
      </c>
      <c r="F138" s="45">
        <v>2</v>
      </c>
    </row>
    <row r="139" spans="1:6" ht="15" customHeight="1">
      <c r="A139" s="14" t="s">
        <v>2797</v>
      </c>
      <c r="B139" s="7">
        <v>307</v>
      </c>
      <c r="C139" s="11">
        <v>110</v>
      </c>
      <c r="D139" s="1" t="s">
        <v>365</v>
      </c>
      <c r="E139" s="36">
        <v>17.9</v>
      </c>
      <c r="F139" s="45">
        <v>1</v>
      </c>
    </row>
    <row r="140" spans="1:6" ht="15" customHeight="1">
      <c r="A140" s="14" t="s">
        <v>2798</v>
      </c>
      <c r="B140" s="7">
        <v>308</v>
      </c>
      <c r="C140" s="11">
        <v>110</v>
      </c>
      <c r="D140" s="1" t="s">
        <v>365</v>
      </c>
      <c r="E140" s="36">
        <v>18.29</v>
      </c>
      <c r="F140" s="45">
        <v>1</v>
      </c>
    </row>
    <row r="141" spans="1:6" ht="15" customHeight="1">
      <c r="A141" s="14" t="s">
        <v>2799</v>
      </c>
      <c r="B141" s="7">
        <v>309</v>
      </c>
      <c r="C141" s="11">
        <v>164</v>
      </c>
      <c r="D141" s="1" t="s">
        <v>2800</v>
      </c>
      <c r="E141" s="36">
        <v>36.08</v>
      </c>
      <c r="F141" s="45">
        <v>4</v>
      </c>
    </row>
    <row r="142" spans="1:6" ht="15" customHeight="1">
      <c r="A142" s="14" t="s">
        <v>2801</v>
      </c>
      <c r="B142" s="7">
        <v>312</v>
      </c>
      <c r="C142" s="11">
        <v>171</v>
      </c>
      <c r="D142" s="1" t="s">
        <v>2802</v>
      </c>
      <c r="E142" s="36">
        <v>11.02</v>
      </c>
      <c r="F142" s="45">
        <v>1</v>
      </c>
    </row>
    <row r="143" spans="1:6" ht="15" customHeight="1">
      <c r="A143" s="14" t="s">
        <v>2803</v>
      </c>
      <c r="B143" s="7">
        <v>313</v>
      </c>
      <c r="C143" s="11">
        <v>179</v>
      </c>
      <c r="D143" s="1" t="s">
        <v>2804</v>
      </c>
      <c r="E143" s="36">
        <v>15.99</v>
      </c>
      <c r="F143" s="45">
        <v>8</v>
      </c>
    </row>
    <row r="144" spans="1:6" ht="15" customHeight="1">
      <c r="A144" s="14" t="s">
        <v>2805</v>
      </c>
      <c r="B144" s="7">
        <v>314</v>
      </c>
      <c r="C144" s="11">
        <v>104</v>
      </c>
      <c r="D144" s="1" t="s">
        <v>2107</v>
      </c>
      <c r="E144" s="36">
        <v>12.76</v>
      </c>
      <c r="F144" s="45">
        <v>8</v>
      </c>
    </row>
    <row r="145" spans="1:6" ht="15" customHeight="1">
      <c r="A145" s="14" t="s">
        <v>2806</v>
      </c>
      <c r="B145" s="7">
        <v>315</v>
      </c>
      <c r="C145" s="11">
        <v>103</v>
      </c>
      <c r="D145" s="1" t="s">
        <v>2807</v>
      </c>
      <c r="E145" s="36">
        <v>13.87</v>
      </c>
      <c r="F145" s="45">
        <v>8</v>
      </c>
    </row>
    <row r="146" spans="1:6" ht="15" customHeight="1">
      <c r="A146" s="14" t="s">
        <v>2808</v>
      </c>
      <c r="B146" s="7">
        <v>316</v>
      </c>
      <c r="C146" s="11">
        <v>103</v>
      </c>
      <c r="D146" s="1" t="s">
        <v>2809</v>
      </c>
      <c r="E146" s="36">
        <v>22.63</v>
      </c>
      <c r="F146" s="45">
        <v>8</v>
      </c>
    </row>
    <row r="147" spans="1:6" ht="15" customHeight="1">
      <c r="A147" s="14" t="s">
        <v>2810</v>
      </c>
      <c r="B147" s="7">
        <v>317</v>
      </c>
      <c r="C147" s="11">
        <v>103</v>
      </c>
      <c r="D147" s="1" t="s">
        <v>2811</v>
      </c>
      <c r="E147" s="36">
        <v>15.93</v>
      </c>
      <c r="F147" s="45">
        <v>8</v>
      </c>
    </row>
    <row r="148" spans="1:6" ht="15" customHeight="1">
      <c r="A148" s="14" t="s">
        <v>2812</v>
      </c>
      <c r="B148" s="7">
        <v>318</v>
      </c>
      <c r="C148" s="11">
        <v>201</v>
      </c>
      <c r="D148" s="1" t="s">
        <v>5450</v>
      </c>
      <c r="E148" s="36"/>
      <c r="F148" s="45">
        <v>0</v>
      </c>
    </row>
    <row r="149" spans="1:6" ht="15" customHeight="1">
      <c r="A149" s="14" t="s">
        <v>2813</v>
      </c>
      <c r="B149" s="7">
        <v>319</v>
      </c>
      <c r="C149" s="11">
        <v>203</v>
      </c>
      <c r="D149" s="1" t="s">
        <v>2656</v>
      </c>
      <c r="E149" s="36">
        <v>56.49</v>
      </c>
      <c r="F149" s="45">
        <v>5</v>
      </c>
    </row>
    <row r="150" spans="1:6" ht="15" customHeight="1">
      <c r="A150" s="14" t="s">
        <v>2814</v>
      </c>
      <c r="B150" s="7">
        <v>321</v>
      </c>
      <c r="C150" s="11">
        <v>103</v>
      </c>
      <c r="D150" s="1" t="s">
        <v>2815</v>
      </c>
      <c r="E150" s="36">
        <v>24.95</v>
      </c>
      <c r="F150" s="45">
        <v>8</v>
      </c>
    </row>
    <row r="151" spans="1:6" ht="15" customHeight="1">
      <c r="A151" s="14" t="s">
        <v>2816</v>
      </c>
      <c r="B151" s="7">
        <v>322</v>
      </c>
      <c r="C151" s="11">
        <v>103</v>
      </c>
      <c r="D151" s="1" t="s">
        <v>4348</v>
      </c>
      <c r="E151" s="36">
        <v>15.93</v>
      </c>
      <c r="F151" s="45">
        <v>8</v>
      </c>
    </row>
    <row r="152" spans="1:6" ht="15" customHeight="1">
      <c r="A152" s="14" t="s">
        <v>4349</v>
      </c>
      <c r="B152" s="7">
        <v>323</v>
      </c>
      <c r="C152" s="11">
        <v>103</v>
      </c>
      <c r="D152" s="1" t="s">
        <v>4350</v>
      </c>
      <c r="E152" s="36">
        <v>22.44</v>
      </c>
      <c r="F152" s="45">
        <v>8</v>
      </c>
    </row>
    <row r="153" spans="1:6" ht="15" customHeight="1">
      <c r="A153" s="14" t="s">
        <v>4351</v>
      </c>
      <c r="B153" s="7">
        <v>324</v>
      </c>
      <c r="C153" s="11">
        <v>103</v>
      </c>
      <c r="D153" s="1" t="s">
        <v>4352</v>
      </c>
      <c r="E153" s="36">
        <v>22.44</v>
      </c>
      <c r="F153" s="45">
        <v>8</v>
      </c>
    </row>
    <row r="154" spans="1:6" ht="15" customHeight="1">
      <c r="A154" s="14" t="s">
        <v>4353</v>
      </c>
      <c r="B154" s="7">
        <v>325</v>
      </c>
      <c r="C154" s="11">
        <v>103</v>
      </c>
      <c r="D154" s="1" t="s">
        <v>4354</v>
      </c>
      <c r="E154" s="36">
        <v>34.69</v>
      </c>
      <c r="F154" s="45">
        <v>8</v>
      </c>
    </row>
    <row r="155" spans="1:6" ht="15" customHeight="1">
      <c r="A155" s="14" t="s">
        <v>4355</v>
      </c>
      <c r="B155" s="7">
        <v>326</v>
      </c>
      <c r="C155" s="11">
        <v>106</v>
      </c>
      <c r="D155" s="1" t="s">
        <v>4376</v>
      </c>
      <c r="E155" s="36">
        <v>4.14</v>
      </c>
      <c r="F155" s="45">
        <v>8</v>
      </c>
    </row>
    <row r="156" spans="1:6" ht="15" customHeight="1">
      <c r="A156" s="14" t="s">
        <v>4356</v>
      </c>
      <c r="B156" s="7">
        <v>327</v>
      </c>
      <c r="C156" s="11">
        <v>183</v>
      </c>
      <c r="D156" s="1" t="s">
        <v>4357</v>
      </c>
      <c r="E156" s="36">
        <v>10.92</v>
      </c>
      <c r="F156" s="45">
        <v>8</v>
      </c>
    </row>
    <row r="157" spans="1:6" ht="15" customHeight="1">
      <c r="A157" s="14" t="s">
        <v>127</v>
      </c>
      <c r="B157" s="7">
        <v>328</v>
      </c>
      <c r="C157" s="11">
        <v>171</v>
      </c>
      <c r="D157" s="1" t="s">
        <v>128</v>
      </c>
      <c r="E157" s="36">
        <v>13.89</v>
      </c>
      <c r="F157" s="45">
        <v>8</v>
      </c>
    </row>
    <row r="158" spans="1:6" ht="15" customHeight="1">
      <c r="A158" s="14" t="s">
        <v>129</v>
      </c>
      <c r="B158" s="7">
        <v>329</v>
      </c>
      <c r="C158" s="11">
        <v>110</v>
      </c>
      <c r="D158" s="1" t="s">
        <v>365</v>
      </c>
      <c r="E158" s="36">
        <v>13.83</v>
      </c>
      <c r="F158" s="45">
        <v>1</v>
      </c>
    </row>
    <row r="159" spans="1:6" ht="15" customHeight="1">
      <c r="A159" s="14" t="s">
        <v>130</v>
      </c>
      <c r="B159" s="7">
        <v>331</v>
      </c>
      <c r="C159" s="11">
        <v>110</v>
      </c>
      <c r="D159" s="1" t="s">
        <v>369</v>
      </c>
      <c r="E159" s="36">
        <v>18.53</v>
      </c>
      <c r="F159" s="45">
        <v>1</v>
      </c>
    </row>
    <row r="160" spans="1:6" ht="15" customHeight="1">
      <c r="A160" s="14" t="s">
        <v>131</v>
      </c>
      <c r="B160" s="7">
        <v>332</v>
      </c>
      <c r="C160" s="11">
        <v>110</v>
      </c>
      <c r="D160" s="1" t="s">
        <v>2664</v>
      </c>
      <c r="E160" s="36">
        <v>8.95</v>
      </c>
      <c r="F160" s="45">
        <v>1</v>
      </c>
    </row>
    <row r="161" spans="1:6" ht="15" customHeight="1">
      <c r="A161" s="14" t="s">
        <v>132</v>
      </c>
      <c r="B161" s="7">
        <v>333</v>
      </c>
      <c r="C161" s="11">
        <v>110</v>
      </c>
      <c r="D161" s="1" t="s">
        <v>359</v>
      </c>
      <c r="E161" s="36">
        <v>18.53</v>
      </c>
      <c r="F161" s="45">
        <v>1</v>
      </c>
    </row>
    <row r="162" spans="1:6" ht="15" customHeight="1">
      <c r="A162" s="14" t="s">
        <v>133</v>
      </c>
      <c r="B162" s="7">
        <v>334</v>
      </c>
      <c r="C162" s="11">
        <v>110</v>
      </c>
      <c r="D162" s="1" t="s">
        <v>365</v>
      </c>
      <c r="E162" s="36">
        <v>23.47</v>
      </c>
      <c r="F162" s="45">
        <v>1</v>
      </c>
    </row>
    <row r="163" spans="1:6" ht="15" customHeight="1">
      <c r="A163" s="14" t="s">
        <v>134</v>
      </c>
      <c r="B163" s="7">
        <v>335</v>
      </c>
      <c r="C163" s="11">
        <v>170</v>
      </c>
      <c r="D163" s="1" t="s">
        <v>7356</v>
      </c>
      <c r="E163" s="36">
        <v>9.06</v>
      </c>
      <c r="F163" s="45">
        <v>2</v>
      </c>
    </row>
    <row r="164" spans="1:6" ht="15" customHeight="1">
      <c r="A164" s="14" t="s">
        <v>135</v>
      </c>
      <c r="B164" s="7">
        <v>336</v>
      </c>
      <c r="C164" s="11">
        <v>161</v>
      </c>
      <c r="D164" s="1" t="s">
        <v>3266</v>
      </c>
      <c r="E164" s="36">
        <v>5.84</v>
      </c>
      <c r="F164" s="45">
        <v>3</v>
      </c>
    </row>
    <row r="165" spans="1:6" ht="15" customHeight="1">
      <c r="A165" s="14" t="s">
        <v>136</v>
      </c>
      <c r="B165" s="7">
        <v>337</v>
      </c>
      <c r="C165" s="11">
        <v>163</v>
      </c>
      <c r="D165" s="1" t="s">
        <v>137</v>
      </c>
      <c r="E165" s="36">
        <v>4.92</v>
      </c>
      <c r="F165" s="45">
        <v>3</v>
      </c>
    </row>
    <row r="166" spans="1:6" ht="15" customHeight="1">
      <c r="A166" s="14" t="s">
        <v>138</v>
      </c>
      <c r="B166" s="7">
        <v>338</v>
      </c>
      <c r="C166" s="11">
        <v>179</v>
      </c>
      <c r="D166" s="1" t="s">
        <v>1161</v>
      </c>
      <c r="E166" s="36">
        <v>2.92</v>
      </c>
      <c r="F166" s="45">
        <v>3</v>
      </c>
    </row>
    <row r="167" spans="1:6" ht="15" customHeight="1">
      <c r="A167" s="14" t="s">
        <v>139</v>
      </c>
      <c r="B167" s="7">
        <v>339</v>
      </c>
      <c r="C167" s="11">
        <v>209</v>
      </c>
      <c r="D167" s="1" t="s">
        <v>2659</v>
      </c>
      <c r="E167" s="36">
        <v>11.32</v>
      </c>
      <c r="F167" s="45">
        <v>3</v>
      </c>
    </row>
    <row r="168" spans="1:6" ht="15" customHeight="1">
      <c r="A168" s="14" t="s">
        <v>140</v>
      </c>
      <c r="B168" s="7" t="s">
        <v>141</v>
      </c>
      <c r="C168" s="11">
        <v>161</v>
      </c>
      <c r="D168" s="1" t="s">
        <v>4402</v>
      </c>
      <c r="E168" s="36">
        <v>3.95</v>
      </c>
      <c r="F168" s="45">
        <v>3</v>
      </c>
    </row>
    <row r="169" spans="1:6" ht="15" customHeight="1">
      <c r="A169" s="14" t="s">
        <v>142</v>
      </c>
      <c r="B169" s="7" t="s">
        <v>143</v>
      </c>
      <c r="C169" s="11">
        <v>103</v>
      </c>
      <c r="D169" s="1" t="s">
        <v>144</v>
      </c>
      <c r="E169" s="36">
        <v>8.21</v>
      </c>
      <c r="F169" s="45">
        <v>8</v>
      </c>
    </row>
    <row r="170" spans="1:6" ht="15" customHeight="1">
      <c r="A170" s="14" t="s">
        <v>145</v>
      </c>
      <c r="B170" s="7" t="s">
        <v>4327</v>
      </c>
      <c r="C170" s="11">
        <v>161</v>
      </c>
      <c r="D170" s="1" t="s">
        <v>3266</v>
      </c>
      <c r="E170" s="36">
        <v>3.62</v>
      </c>
      <c r="F170" s="45">
        <v>3</v>
      </c>
    </row>
    <row r="171" spans="1:6" ht="15" customHeight="1">
      <c r="A171" s="14" t="s">
        <v>146</v>
      </c>
      <c r="B171" s="7" t="s">
        <v>147</v>
      </c>
      <c r="C171" s="11">
        <v>179</v>
      </c>
      <c r="D171" s="1" t="s">
        <v>1161</v>
      </c>
      <c r="E171" s="36">
        <v>3.25</v>
      </c>
      <c r="F171" s="45">
        <v>3</v>
      </c>
    </row>
    <row r="172" spans="1:6" ht="15" customHeight="1">
      <c r="A172" s="15" t="s">
        <v>148</v>
      </c>
      <c r="B172" s="9" t="s">
        <v>149</v>
      </c>
      <c r="C172" s="12">
        <v>179</v>
      </c>
      <c r="D172" s="10" t="s">
        <v>1161</v>
      </c>
      <c r="E172" s="43">
        <v>2.72</v>
      </c>
      <c r="F172" s="55">
        <v>3</v>
      </c>
    </row>
    <row r="173" spans="1:6" ht="15" customHeight="1">
      <c r="A173" s="15" t="s">
        <v>7540</v>
      </c>
      <c r="B173" s="9"/>
      <c r="C173" s="12"/>
      <c r="D173" s="10" t="s">
        <v>7541</v>
      </c>
      <c r="E173" s="43"/>
      <c r="F173" s="55">
        <v>0</v>
      </c>
    </row>
    <row r="174" spans="1:6" ht="15" customHeight="1" thickBot="1">
      <c r="A174" s="15" t="s">
        <v>7542</v>
      </c>
      <c r="B174" s="9"/>
      <c r="C174" s="12"/>
      <c r="D174" s="10" t="s">
        <v>7258</v>
      </c>
      <c r="E174" s="43"/>
      <c r="F174" s="55">
        <v>0</v>
      </c>
    </row>
    <row r="175" spans="1:6" ht="15" customHeight="1" thickBot="1" thickTop="1">
      <c r="A175" s="144" t="s">
        <v>7686</v>
      </c>
      <c r="B175" s="145"/>
      <c r="C175" s="145"/>
      <c r="D175" s="146"/>
      <c r="E175" s="37">
        <f>SUM(E133:E174)</f>
        <v>650.1700000000001</v>
      </c>
      <c r="F175" s="63">
        <f>SUMIF(F133:F174,"&gt;0",E133:E174)</f>
        <v>647.11</v>
      </c>
    </row>
    <row r="176" spans="1:6" ht="15" customHeight="1">
      <c r="A176" s="13"/>
      <c r="B176" s="13"/>
      <c r="C176" s="13"/>
      <c r="D176" s="13"/>
      <c r="E176" s="40"/>
      <c r="F176" s="57"/>
    </row>
  </sheetData>
  <mergeCells count="20">
    <mergeCell ref="A20:F20"/>
    <mergeCell ref="A21:A22"/>
    <mergeCell ref="D21:D22"/>
    <mergeCell ref="E21:E22"/>
    <mergeCell ref="A175:D175"/>
    <mergeCell ref="A47:D47"/>
    <mergeCell ref="A75:D75"/>
    <mergeCell ref="D83:D84"/>
    <mergeCell ref="A55:A56"/>
    <mergeCell ref="A130:F130"/>
    <mergeCell ref="A131:A132"/>
    <mergeCell ref="D131:D132"/>
    <mergeCell ref="A83:A84"/>
    <mergeCell ref="E131:E132"/>
    <mergeCell ref="D55:D56"/>
    <mergeCell ref="E55:E56"/>
    <mergeCell ref="A123:D123"/>
    <mergeCell ref="E83:E84"/>
    <mergeCell ref="A82:F82"/>
    <mergeCell ref="A54:F54"/>
  </mergeCells>
  <conditionalFormatting sqref="E4">
    <cfRule type="cellIs" priority="11" dxfId="116" operator="notEqual">
      <formula>SUM($E$5:$E$15)</formula>
    </cfRule>
  </conditionalFormatting>
  <printOptions horizontalCentered="1"/>
  <pageMargins left="0.1968503937007874" right="0.1968503937007874" top="0.7480314960629921" bottom="0.4724409448818898" header="0.11811023622047245" footer="0.2755905511811024"/>
  <pageSetup horizontalDpi="600" verticalDpi="600" orientation="portrait" paperSize="9" scale="70" r:id="rId1"/>
  <headerFooter scaleWithDoc="0" alignWithMargins="0">
    <oddHeader>&amp;L&amp;9Příloha č.1_UKB_plochy místností</oddHeader>
    <oddFooter>&amp;R&amp;9Strana &amp;P/&amp;N</oddFooter>
  </headerFooter>
  <rowBreaks count="3" manualBreakCount="3">
    <brk id="50" max="16383" man="1"/>
    <brk id="78" max="16383" man="1"/>
    <brk id="12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2:G165"/>
  <sheetViews>
    <sheetView zoomScaleSheetLayoutView="100" workbookViewId="0" topLeftCell="A1">
      <selection activeCell="G1" sqref="G1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4" width="40.7109375" style="0" customWidth="1"/>
    <col min="5" max="5" width="14.7109375" style="35" customWidth="1"/>
    <col min="6" max="6" width="14.7109375" style="54" customWidth="1"/>
    <col min="7" max="7" width="9.140625" style="88" customWidth="1"/>
  </cols>
  <sheetData>
    <row r="2" ht="13.5" thickBot="1">
      <c r="F2"/>
    </row>
    <row r="3" spans="4:6" ht="15.75" customHeight="1" thickBot="1">
      <c r="D3" s="65" t="s">
        <v>7618</v>
      </c>
      <c r="E3" s="66">
        <f>SUM(E165,E104,E36)</f>
        <v>1893.8400000000004</v>
      </c>
      <c r="F3"/>
    </row>
    <row r="4" spans="4:7" ht="15.75" customHeight="1" thickBot="1">
      <c r="D4" s="65" t="s">
        <v>7619</v>
      </c>
      <c r="E4" s="66">
        <f>SUM(F165,F104,F36)</f>
        <v>448.3799999999999</v>
      </c>
      <c r="F4" s="92"/>
      <c r="G4" s="94"/>
    </row>
    <row r="5" spans="4:6" ht="15.75" customHeight="1" thickBot="1">
      <c r="D5" s="65" t="s">
        <v>7620</v>
      </c>
      <c r="E5" s="66">
        <f>SUMIF(F$23:F$553,"1",E$23:E$553)</f>
        <v>16.53</v>
      </c>
      <c r="F5"/>
    </row>
    <row r="6" spans="4:6" ht="15.75" customHeight="1" thickBot="1">
      <c r="D6" s="65" t="s">
        <v>7621</v>
      </c>
      <c r="E6" s="66">
        <f>SUMIF(F$23:F$553,"2",E$23:E$553)</f>
        <v>39.98</v>
      </c>
      <c r="F6"/>
    </row>
    <row r="7" spans="4:6" ht="15.75" customHeight="1" thickBot="1">
      <c r="D7" s="65" t="s">
        <v>7622</v>
      </c>
      <c r="E7" s="66">
        <f>SUMIF(F$23:F$553,"3",E$23:E$553)</f>
        <v>39.669999999999995</v>
      </c>
      <c r="F7"/>
    </row>
    <row r="8" spans="4:6" ht="15.75" customHeight="1" thickBot="1">
      <c r="D8" s="65" t="s">
        <v>7617</v>
      </c>
      <c r="E8" s="66">
        <f>SUMIF(F$23:F$553,"4",E$23:E$553)</f>
        <v>32.849999999999994</v>
      </c>
      <c r="F8"/>
    </row>
    <row r="9" spans="4:6" ht="15.75" customHeight="1" thickBot="1">
      <c r="D9" s="65" t="s">
        <v>7623</v>
      </c>
      <c r="E9" s="66">
        <f>SUMIF(F$23:F$553,"5",E$23:E$553)</f>
        <v>288.55</v>
      </c>
      <c r="F9"/>
    </row>
    <row r="10" spans="4:5" ht="15.75" customHeight="1" thickBot="1">
      <c r="D10" s="65" t="s">
        <v>7624</v>
      </c>
      <c r="E10" s="66">
        <f>SUMIF(F$23:F$553,"6",E$23:E$553)</f>
        <v>0</v>
      </c>
    </row>
    <row r="11" spans="4:5" ht="15.75" customHeight="1" thickBot="1">
      <c r="D11" s="65" t="s">
        <v>7625</v>
      </c>
      <c r="E11" s="66">
        <f>SUMIF(F$23:F$553,"7",E$23:E$553)</f>
        <v>0</v>
      </c>
    </row>
    <row r="12" spans="4:5" ht="15.75" customHeight="1" thickBot="1">
      <c r="D12" s="65" t="s">
        <v>7626</v>
      </c>
      <c r="E12" s="66">
        <f>SUMIF(F$23:F$553,"8",E$23:E$553)</f>
        <v>30.8</v>
      </c>
    </row>
    <row r="13" spans="4:5" ht="15.75" customHeight="1" thickBot="1">
      <c r="D13" s="65" t="s">
        <v>7687</v>
      </c>
      <c r="E13" s="66">
        <f>SUMIF(F$23:F$552,"9",E$23:E$552)</f>
        <v>0</v>
      </c>
    </row>
    <row r="14" spans="4:5" ht="15.75" customHeight="1" thickBot="1">
      <c r="D14" s="65" t="s">
        <v>7688</v>
      </c>
      <c r="E14" s="66">
        <f>SUMIF(F$23:F$552,"10",E$23:E$552)</f>
        <v>0</v>
      </c>
    </row>
    <row r="15" spans="4:5" ht="15.75" customHeight="1" thickBot="1">
      <c r="D15" s="65" t="s">
        <v>7714</v>
      </c>
      <c r="E15" s="66">
        <f>SUMIF(F$23:F$553,"11",E$23:E$553)</f>
        <v>0</v>
      </c>
    </row>
    <row r="19" ht="13.5" thickBot="1"/>
    <row r="20" spans="1:6" ht="22.5" customHeight="1" thickBot="1">
      <c r="A20" s="141" t="s">
        <v>870</v>
      </c>
      <c r="B20" s="142"/>
      <c r="C20" s="142"/>
      <c r="D20" s="142"/>
      <c r="E20" s="142"/>
      <c r="F20" s="143"/>
    </row>
    <row r="21" spans="1:6" ht="15" customHeight="1">
      <c r="A21" s="151" t="s">
        <v>1005</v>
      </c>
      <c r="B21" s="68" t="s">
        <v>603</v>
      </c>
      <c r="C21" s="69" t="s">
        <v>1860</v>
      </c>
      <c r="D21" s="147" t="s">
        <v>1859</v>
      </c>
      <c r="E21" s="149" t="s">
        <v>1861</v>
      </c>
      <c r="F21" s="70" t="s">
        <v>7616</v>
      </c>
    </row>
    <row r="22" spans="1:6" ht="15" customHeight="1" thickBot="1">
      <c r="A22" s="152"/>
      <c r="B22" s="71" t="s">
        <v>1858</v>
      </c>
      <c r="C22" s="71" t="s">
        <v>1858</v>
      </c>
      <c r="D22" s="148"/>
      <c r="E22" s="150"/>
      <c r="F22" s="72" t="s">
        <v>7615</v>
      </c>
    </row>
    <row r="23" spans="1:6" ht="15" customHeight="1" thickTop="1">
      <c r="A23" s="14" t="s">
        <v>1956</v>
      </c>
      <c r="B23" s="7">
        <v>101</v>
      </c>
      <c r="C23" s="11">
        <v>203</v>
      </c>
      <c r="D23" s="1" t="s">
        <v>2656</v>
      </c>
      <c r="E23" s="36">
        <v>50.27</v>
      </c>
      <c r="F23" s="45">
        <v>5</v>
      </c>
    </row>
    <row r="24" spans="1:6" ht="15" customHeight="1">
      <c r="A24" s="14" t="s">
        <v>1957</v>
      </c>
      <c r="B24" s="7">
        <v>102</v>
      </c>
      <c r="C24" s="11">
        <v>204</v>
      </c>
      <c r="D24" s="1" t="s">
        <v>642</v>
      </c>
      <c r="E24" s="36">
        <v>3.3</v>
      </c>
      <c r="F24" s="45">
        <v>5</v>
      </c>
    </row>
    <row r="25" spans="1:6" ht="15" customHeight="1">
      <c r="A25" s="14" t="s">
        <v>1958</v>
      </c>
      <c r="B25" s="7">
        <v>103</v>
      </c>
      <c r="C25" s="11">
        <v>201</v>
      </c>
      <c r="D25" s="1" t="s">
        <v>641</v>
      </c>
      <c r="E25" s="36">
        <v>12.85</v>
      </c>
      <c r="F25" s="45">
        <v>5</v>
      </c>
    </row>
    <row r="26" spans="1:6" ht="15" customHeight="1">
      <c r="A26" s="14" t="s">
        <v>1959</v>
      </c>
      <c r="B26" s="7">
        <v>104</v>
      </c>
      <c r="C26" s="11">
        <v>171</v>
      </c>
      <c r="D26" s="1" t="s">
        <v>1190</v>
      </c>
      <c r="E26" s="36">
        <v>10.58</v>
      </c>
      <c r="F26" s="45">
        <v>8</v>
      </c>
    </row>
    <row r="27" spans="1:6" ht="15" customHeight="1">
      <c r="A27" s="14" t="s">
        <v>1960</v>
      </c>
      <c r="B27" s="7">
        <v>105</v>
      </c>
      <c r="C27" s="11">
        <v>302</v>
      </c>
      <c r="D27" s="1" t="s">
        <v>335</v>
      </c>
      <c r="E27" s="36">
        <v>55.07</v>
      </c>
      <c r="F27" s="45">
        <v>0</v>
      </c>
    </row>
    <row r="28" spans="1:6" ht="15" customHeight="1">
      <c r="A28" s="14" t="s">
        <v>1961</v>
      </c>
      <c r="B28" s="7">
        <v>106</v>
      </c>
      <c r="C28" s="11">
        <v>303</v>
      </c>
      <c r="D28" s="1" t="s">
        <v>1962</v>
      </c>
      <c r="E28" s="36">
        <v>8</v>
      </c>
      <c r="F28" s="45">
        <v>0</v>
      </c>
    </row>
    <row r="29" spans="1:6" ht="15" customHeight="1">
      <c r="A29" s="14" t="s">
        <v>1963</v>
      </c>
      <c r="B29" s="7">
        <v>107</v>
      </c>
      <c r="C29" s="11">
        <v>167</v>
      </c>
      <c r="D29" s="1" t="s">
        <v>2449</v>
      </c>
      <c r="E29" s="36">
        <v>3.17</v>
      </c>
      <c r="F29" s="45">
        <v>0</v>
      </c>
    </row>
    <row r="30" spans="1:6" ht="15" customHeight="1">
      <c r="A30" s="14" t="s">
        <v>15</v>
      </c>
      <c r="B30" s="7">
        <v>108</v>
      </c>
      <c r="C30" s="11">
        <v>303</v>
      </c>
      <c r="D30" s="1" t="s">
        <v>2459</v>
      </c>
      <c r="E30" s="36">
        <v>5.98</v>
      </c>
      <c r="F30" s="45">
        <v>0</v>
      </c>
    </row>
    <row r="31" spans="1:6" ht="15" customHeight="1">
      <c r="A31" s="14" t="s">
        <v>7641</v>
      </c>
      <c r="B31" s="7" t="s">
        <v>7642</v>
      </c>
      <c r="C31" s="11">
        <v>303</v>
      </c>
      <c r="D31" s="1" t="s">
        <v>2459</v>
      </c>
      <c r="E31" s="36">
        <v>3.76</v>
      </c>
      <c r="F31" s="45">
        <v>0</v>
      </c>
    </row>
    <row r="32" spans="1:6" ht="15" customHeight="1">
      <c r="A32" s="14" t="s">
        <v>16</v>
      </c>
      <c r="B32" s="7">
        <v>109</v>
      </c>
      <c r="C32" s="11">
        <v>315</v>
      </c>
      <c r="D32" s="1" t="s">
        <v>17</v>
      </c>
      <c r="E32" s="36">
        <v>9.79</v>
      </c>
      <c r="F32" s="45">
        <v>3</v>
      </c>
    </row>
    <row r="33" spans="1:6" ht="15" customHeight="1">
      <c r="A33" s="14" t="s">
        <v>18</v>
      </c>
      <c r="B33" s="7">
        <v>110</v>
      </c>
      <c r="C33" s="11">
        <v>302</v>
      </c>
      <c r="D33" s="1" t="s">
        <v>3715</v>
      </c>
      <c r="E33" s="36">
        <v>7.36</v>
      </c>
      <c r="F33" s="45">
        <v>0</v>
      </c>
    </row>
    <row r="34" spans="1:6" ht="15" customHeight="1">
      <c r="A34" s="14" t="s">
        <v>19</v>
      </c>
      <c r="B34" s="7">
        <v>111</v>
      </c>
      <c r="C34" s="11">
        <v>315</v>
      </c>
      <c r="D34" s="1" t="s">
        <v>20</v>
      </c>
      <c r="E34" s="36">
        <v>2.49</v>
      </c>
      <c r="F34" s="45">
        <v>8</v>
      </c>
    </row>
    <row r="35" spans="1:6" ht="15" customHeight="1" thickBot="1">
      <c r="A35" s="14" t="s">
        <v>7592</v>
      </c>
      <c r="B35" s="7" t="s">
        <v>5490</v>
      </c>
      <c r="C35" s="11">
        <v>306</v>
      </c>
      <c r="D35" s="1" t="s">
        <v>5186</v>
      </c>
      <c r="E35" s="36">
        <v>5.84</v>
      </c>
      <c r="F35" s="45">
        <v>0</v>
      </c>
    </row>
    <row r="36" spans="1:6" ht="15" customHeight="1" thickBot="1" thickTop="1">
      <c r="A36" s="144" t="s">
        <v>7686</v>
      </c>
      <c r="B36" s="145"/>
      <c r="C36" s="145"/>
      <c r="D36" s="146"/>
      <c r="E36" s="37">
        <f>SUM(E23:E35)</f>
        <v>178.45999999999998</v>
      </c>
      <c r="F36" s="63">
        <f>SUMIF(F23:F35,"&gt;0",E23:E35)</f>
        <v>89.27999999999999</v>
      </c>
    </row>
    <row r="37" ht="15" customHeight="1"/>
    <row r="38" ht="15" customHeight="1"/>
    <row r="39" spans="1:6" ht="15" customHeight="1">
      <c r="A39" s="2"/>
      <c r="B39" s="2"/>
      <c r="C39" s="2"/>
      <c r="D39" s="2"/>
      <c r="E39" s="38"/>
      <c r="F39" s="56"/>
    </row>
    <row r="40" ht="15" customHeight="1"/>
    <row r="41" ht="15" customHeight="1"/>
    <row r="42" ht="15" customHeight="1" thickBot="1"/>
    <row r="43" spans="1:6" ht="22.5" customHeight="1" thickBot="1">
      <c r="A43" s="141" t="s">
        <v>871</v>
      </c>
      <c r="B43" s="142"/>
      <c r="C43" s="142"/>
      <c r="D43" s="142"/>
      <c r="E43" s="142"/>
      <c r="F43" s="143"/>
    </row>
    <row r="44" spans="1:6" ht="15" customHeight="1">
      <c r="A44" s="151" t="s">
        <v>1005</v>
      </c>
      <c r="B44" s="68" t="s">
        <v>603</v>
      </c>
      <c r="C44" s="69" t="s">
        <v>1860</v>
      </c>
      <c r="D44" s="147" t="s">
        <v>1859</v>
      </c>
      <c r="E44" s="149" t="s">
        <v>1861</v>
      </c>
      <c r="F44" s="70" t="s">
        <v>7616</v>
      </c>
    </row>
    <row r="45" spans="1:6" ht="15" customHeight="1" thickBot="1">
      <c r="A45" s="152"/>
      <c r="B45" s="71" t="s">
        <v>1858</v>
      </c>
      <c r="C45" s="71" t="s">
        <v>1858</v>
      </c>
      <c r="D45" s="148"/>
      <c r="E45" s="150"/>
      <c r="F45" s="72" t="s">
        <v>7615</v>
      </c>
    </row>
    <row r="46" spans="1:6" ht="15" customHeight="1" thickTop="1">
      <c r="A46" s="14" t="s">
        <v>21</v>
      </c>
      <c r="B46" s="7">
        <v>201</v>
      </c>
      <c r="C46" s="11">
        <v>203</v>
      </c>
      <c r="D46" s="1" t="s">
        <v>2656</v>
      </c>
      <c r="E46" s="36">
        <v>58.91</v>
      </c>
      <c r="F46" s="45">
        <v>5</v>
      </c>
    </row>
    <row r="47" spans="1:6" ht="15" customHeight="1">
      <c r="A47" s="14" t="s">
        <v>22</v>
      </c>
      <c r="B47" s="7">
        <v>202</v>
      </c>
      <c r="C47" s="11">
        <v>204</v>
      </c>
      <c r="D47" s="1" t="s">
        <v>642</v>
      </c>
      <c r="E47" s="36">
        <v>3.3</v>
      </c>
      <c r="F47" s="45">
        <v>0</v>
      </c>
    </row>
    <row r="48" spans="1:6" ht="15" customHeight="1">
      <c r="A48" s="14" t="s">
        <v>23</v>
      </c>
      <c r="B48" s="7">
        <v>203</v>
      </c>
      <c r="C48" s="11">
        <v>201</v>
      </c>
      <c r="D48" s="1" t="s">
        <v>641</v>
      </c>
      <c r="E48" s="36">
        <v>8.15</v>
      </c>
      <c r="F48" s="45">
        <v>5</v>
      </c>
    </row>
    <row r="49" spans="1:6" ht="15" customHeight="1">
      <c r="A49" s="14" t="s">
        <v>1758</v>
      </c>
      <c r="B49" s="7">
        <v>204</v>
      </c>
      <c r="C49" s="11">
        <v>203</v>
      </c>
      <c r="D49" s="1" t="s">
        <v>2656</v>
      </c>
      <c r="E49" s="36">
        <v>20.49</v>
      </c>
      <c r="F49" s="45">
        <v>5</v>
      </c>
    </row>
    <row r="50" spans="1:6" ht="15" customHeight="1">
      <c r="A50" s="14" t="s">
        <v>1759</v>
      </c>
      <c r="B50" s="7">
        <v>205</v>
      </c>
      <c r="C50" s="11">
        <v>201</v>
      </c>
      <c r="D50" s="1" t="s">
        <v>641</v>
      </c>
      <c r="E50" s="36">
        <v>6.47</v>
      </c>
      <c r="F50" s="45">
        <v>0</v>
      </c>
    </row>
    <row r="51" spans="1:6" ht="15" customHeight="1">
      <c r="A51" s="14" t="s">
        <v>1760</v>
      </c>
      <c r="B51" s="7">
        <v>206</v>
      </c>
      <c r="C51" s="11">
        <v>160</v>
      </c>
      <c r="D51" s="1" t="s">
        <v>652</v>
      </c>
      <c r="E51" s="36">
        <v>14.45</v>
      </c>
      <c r="F51" s="45">
        <v>2</v>
      </c>
    </row>
    <row r="52" spans="1:6" ht="15" customHeight="1">
      <c r="A52" s="14" t="s">
        <v>1761</v>
      </c>
      <c r="B52" s="7">
        <v>207</v>
      </c>
      <c r="C52" s="11">
        <v>164</v>
      </c>
      <c r="D52" s="1" t="s">
        <v>2282</v>
      </c>
      <c r="E52" s="36">
        <v>16.52</v>
      </c>
      <c r="F52" s="45">
        <v>4</v>
      </c>
    </row>
    <row r="53" spans="1:6" ht="15" customHeight="1">
      <c r="A53" s="14" t="s">
        <v>1762</v>
      </c>
      <c r="B53" s="7">
        <v>208</v>
      </c>
      <c r="C53" s="11">
        <v>160</v>
      </c>
      <c r="D53" s="1" t="s">
        <v>1763</v>
      </c>
      <c r="E53" s="36">
        <v>6.2</v>
      </c>
      <c r="F53" s="45">
        <v>2</v>
      </c>
    </row>
    <row r="54" spans="1:6" ht="15" customHeight="1">
      <c r="A54" s="14" t="s">
        <v>1764</v>
      </c>
      <c r="B54" s="7">
        <v>209</v>
      </c>
      <c r="C54" s="11">
        <v>161</v>
      </c>
      <c r="D54" s="1" t="s">
        <v>1173</v>
      </c>
      <c r="E54" s="36">
        <v>1.51</v>
      </c>
      <c r="F54" s="45">
        <v>3</v>
      </c>
    </row>
    <row r="55" spans="1:6" ht="15" customHeight="1">
      <c r="A55" s="14" t="s">
        <v>1765</v>
      </c>
      <c r="B55" s="7">
        <v>210</v>
      </c>
      <c r="C55" s="11">
        <v>161</v>
      </c>
      <c r="D55" s="1" t="s">
        <v>1766</v>
      </c>
      <c r="E55" s="36">
        <v>1.67</v>
      </c>
      <c r="F55" s="45">
        <v>3</v>
      </c>
    </row>
    <row r="56" spans="1:6" ht="15" customHeight="1">
      <c r="A56" s="14" t="s">
        <v>2879</v>
      </c>
      <c r="B56" s="7" t="s">
        <v>2880</v>
      </c>
      <c r="C56" s="11">
        <v>163</v>
      </c>
      <c r="D56" s="1" t="s">
        <v>653</v>
      </c>
      <c r="E56" s="36">
        <v>3.41</v>
      </c>
      <c r="F56" s="45">
        <v>3</v>
      </c>
    </row>
    <row r="57" spans="1:6" ht="15" customHeight="1">
      <c r="A57" s="14" t="s">
        <v>1767</v>
      </c>
      <c r="B57" s="7">
        <v>211</v>
      </c>
      <c r="C57" s="11">
        <v>167</v>
      </c>
      <c r="D57" s="1" t="s">
        <v>1768</v>
      </c>
      <c r="E57" s="36">
        <v>2.7</v>
      </c>
      <c r="F57" s="45">
        <v>0</v>
      </c>
    </row>
    <row r="58" spans="1:6" ht="15" customHeight="1">
      <c r="A58" s="14" t="s">
        <v>1769</v>
      </c>
      <c r="B58" s="7">
        <v>212</v>
      </c>
      <c r="C58" s="11">
        <v>106</v>
      </c>
      <c r="D58" s="1" t="s">
        <v>1770</v>
      </c>
      <c r="E58" s="36">
        <v>22.65</v>
      </c>
      <c r="F58" s="45">
        <v>0</v>
      </c>
    </row>
    <row r="59" spans="1:6" ht="15" customHeight="1">
      <c r="A59" s="14" t="s">
        <v>1771</v>
      </c>
      <c r="B59" s="7">
        <v>213</v>
      </c>
      <c r="C59" s="11">
        <v>106</v>
      </c>
      <c r="D59" s="1" t="s">
        <v>1772</v>
      </c>
      <c r="E59" s="36">
        <v>22.32</v>
      </c>
      <c r="F59" s="45">
        <v>0</v>
      </c>
    </row>
    <row r="60" spans="1:6" ht="15" customHeight="1">
      <c r="A60" s="14" t="s">
        <v>1773</v>
      </c>
      <c r="B60" s="7">
        <v>214</v>
      </c>
      <c r="C60" s="11">
        <v>209</v>
      </c>
      <c r="D60" s="1" t="s">
        <v>2659</v>
      </c>
      <c r="E60" s="36">
        <v>10.61</v>
      </c>
      <c r="F60" s="45">
        <v>0</v>
      </c>
    </row>
    <row r="61" spans="1:6" ht="15" customHeight="1">
      <c r="A61" s="14" t="s">
        <v>1774</v>
      </c>
      <c r="B61" s="7">
        <v>215</v>
      </c>
      <c r="C61" s="11">
        <v>106</v>
      </c>
      <c r="D61" s="1" t="s">
        <v>1775</v>
      </c>
      <c r="E61" s="36">
        <v>17.93</v>
      </c>
      <c r="F61" s="45">
        <v>0</v>
      </c>
    </row>
    <row r="62" spans="1:6" ht="15" customHeight="1">
      <c r="A62" s="14" t="s">
        <v>1776</v>
      </c>
      <c r="B62" s="7">
        <v>216</v>
      </c>
      <c r="C62" s="11">
        <v>203</v>
      </c>
      <c r="D62" s="1" t="s">
        <v>2656</v>
      </c>
      <c r="E62" s="36">
        <v>17.06</v>
      </c>
      <c r="F62" s="45">
        <v>5</v>
      </c>
    </row>
    <row r="63" spans="1:6" ht="15" customHeight="1">
      <c r="A63" s="14" t="s">
        <v>1777</v>
      </c>
      <c r="B63" s="7">
        <v>217</v>
      </c>
      <c r="C63" s="11">
        <v>160</v>
      </c>
      <c r="D63" s="1" t="s">
        <v>727</v>
      </c>
      <c r="E63" s="36">
        <v>9.98</v>
      </c>
      <c r="F63" s="45">
        <v>2</v>
      </c>
    </row>
    <row r="64" spans="1:6" ht="15" customHeight="1">
      <c r="A64" s="14" t="s">
        <v>1778</v>
      </c>
      <c r="B64" s="7">
        <v>218</v>
      </c>
      <c r="C64" s="11">
        <v>209</v>
      </c>
      <c r="D64" s="1" t="s">
        <v>2659</v>
      </c>
      <c r="E64" s="36">
        <v>3.39</v>
      </c>
      <c r="F64" s="45">
        <v>3</v>
      </c>
    </row>
    <row r="65" spans="1:6" ht="15" customHeight="1">
      <c r="A65" s="14" t="s">
        <v>1779</v>
      </c>
      <c r="B65" s="7">
        <v>219</v>
      </c>
      <c r="C65" s="11">
        <v>161</v>
      </c>
      <c r="D65" s="1" t="s">
        <v>1780</v>
      </c>
      <c r="E65" s="36">
        <v>3.5</v>
      </c>
      <c r="F65" s="45">
        <v>3</v>
      </c>
    </row>
    <row r="66" spans="1:6" ht="15" customHeight="1">
      <c r="A66" s="14" t="s">
        <v>1781</v>
      </c>
      <c r="B66" s="7">
        <v>220</v>
      </c>
      <c r="C66" s="11">
        <v>209</v>
      </c>
      <c r="D66" s="1" t="s">
        <v>2659</v>
      </c>
      <c r="E66" s="36">
        <v>4.07</v>
      </c>
      <c r="F66" s="45">
        <v>3</v>
      </c>
    </row>
    <row r="67" spans="1:6" ht="15" customHeight="1">
      <c r="A67" s="14" t="s">
        <v>1782</v>
      </c>
      <c r="B67" s="7">
        <v>221</v>
      </c>
      <c r="C67" s="11">
        <v>161</v>
      </c>
      <c r="D67" s="1" t="s">
        <v>2676</v>
      </c>
      <c r="E67" s="36">
        <v>2.81</v>
      </c>
      <c r="F67" s="45">
        <v>3</v>
      </c>
    </row>
    <row r="68" spans="1:6" ht="15" customHeight="1">
      <c r="A68" s="14" t="s">
        <v>1783</v>
      </c>
      <c r="B68" s="7">
        <v>222</v>
      </c>
      <c r="C68" s="11">
        <v>171</v>
      </c>
      <c r="D68" s="1" t="s">
        <v>1784</v>
      </c>
      <c r="E68" s="36">
        <v>15.01</v>
      </c>
      <c r="F68" s="45">
        <v>0</v>
      </c>
    </row>
    <row r="69" spans="1:6" ht="15" customHeight="1">
      <c r="A69" s="14" t="s">
        <v>1785</v>
      </c>
      <c r="B69" s="7">
        <v>223</v>
      </c>
      <c r="C69" s="11">
        <v>171</v>
      </c>
      <c r="D69" s="1" t="s">
        <v>1786</v>
      </c>
      <c r="E69" s="36">
        <v>17.21</v>
      </c>
      <c r="F69" s="45">
        <v>0</v>
      </c>
    </row>
    <row r="70" spans="1:6" ht="15" customHeight="1">
      <c r="A70" s="14" t="s">
        <v>1787</v>
      </c>
      <c r="B70" s="7">
        <v>224</v>
      </c>
      <c r="C70" s="11">
        <v>171</v>
      </c>
      <c r="D70" s="1" t="s">
        <v>1788</v>
      </c>
      <c r="E70" s="36">
        <v>26.17</v>
      </c>
      <c r="F70" s="45">
        <v>0</v>
      </c>
    </row>
    <row r="71" spans="1:6" ht="15" customHeight="1">
      <c r="A71" s="14" t="s">
        <v>1789</v>
      </c>
      <c r="B71" s="7">
        <v>225</v>
      </c>
      <c r="C71" s="11">
        <v>315</v>
      </c>
      <c r="D71" s="1" t="s">
        <v>1790</v>
      </c>
      <c r="E71" s="36">
        <v>22.83</v>
      </c>
      <c r="F71" s="45">
        <v>0</v>
      </c>
    </row>
    <row r="72" spans="1:6" ht="15" customHeight="1">
      <c r="A72" s="14" t="s">
        <v>1791</v>
      </c>
      <c r="B72" s="7">
        <v>226</v>
      </c>
      <c r="C72" s="11">
        <v>183</v>
      </c>
      <c r="D72" s="1" t="s">
        <v>2657</v>
      </c>
      <c r="E72" s="36">
        <v>21.71</v>
      </c>
      <c r="F72" s="45">
        <v>0</v>
      </c>
    </row>
    <row r="73" spans="1:6" ht="15" customHeight="1">
      <c r="A73" s="14" t="s">
        <v>1792</v>
      </c>
      <c r="B73" s="7">
        <v>227</v>
      </c>
      <c r="C73" s="11">
        <v>171</v>
      </c>
      <c r="D73" s="1" t="s">
        <v>1793</v>
      </c>
      <c r="E73" s="36">
        <v>14.38</v>
      </c>
      <c r="F73" s="45">
        <v>0</v>
      </c>
    </row>
    <row r="74" spans="1:6" ht="15" customHeight="1">
      <c r="A74" s="14" t="s">
        <v>1794</v>
      </c>
      <c r="B74" s="7">
        <v>228</v>
      </c>
      <c r="C74" s="11">
        <v>171</v>
      </c>
      <c r="D74" s="1" t="s">
        <v>4266</v>
      </c>
      <c r="E74" s="36">
        <v>26.57</v>
      </c>
      <c r="F74" s="45">
        <v>0</v>
      </c>
    </row>
    <row r="75" spans="1:6" ht="15" customHeight="1">
      <c r="A75" s="14" t="s">
        <v>4267</v>
      </c>
      <c r="B75" s="7">
        <v>229</v>
      </c>
      <c r="C75" s="11">
        <v>208</v>
      </c>
      <c r="D75" s="1" t="s">
        <v>4268</v>
      </c>
      <c r="E75" s="36">
        <v>13.45</v>
      </c>
      <c r="F75" s="45">
        <v>0</v>
      </c>
    </row>
    <row r="76" spans="1:6" ht="15" customHeight="1">
      <c r="A76" s="14" t="s">
        <v>2881</v>
      </c>
      <c r="B76" s="7">
        <v>330</v>
      </c>
      <c r="C76" s="11">
        <v>106</v>
      </c>
      <c r="D76" s="1" t="s">
        <v>2882</v>
      </c>
      <c r="E76" s="36">
        <v>15.93</v>
      </c>
      <c r="F76" s="45">
        <v>0</v>
      </c>
    </row>
    <row r="77" spans="1:6" ht="15" customHeight="1">
      <c r="A77" s="14" t="s">
        <v>4269</v>
      </c>
      <c r="B77" s="7">
        <v>231</v>
      </c>
      <c r="C77" s="11">
        <v>209</v>
      </c>
      <c r="D77" s="1" t="s">
        <v>2659</v>
      </c>
      <c r="E77" s="36">
        <v>4.77</v>
      </c>
      <c r="F77" s="45">
        <v>0</v>
      </c>
    </row>
    <row r="78" spans="1:6" ht="15" customHeight="1">
      <c r="A78" s="14" t="s">
        <v>4270</v>
      </c>
      <c r="B78" s="7">
        <v>232</v>
      </c>
      <c r="C78" s="11">
        <v>106</v>
      </c>
      <c r="D78" s="1" t="s">
        <v>2847</v>
      </c>
      <c r="E78" s="36">
        <v>9.92</v>
      </c>
      <c r="F78" s="45">
        <v>0</v>
      </c>
    </row>
    <row r="79" spans="1:6" ht="15" customHeight="1">
      <c r="A79" s="14" t="s">
        <v>2848</v>
      </c>
      <c r="B79" s="7">
        <v>233</v>
      </c>
      <c r="C79" s="11">
        <v>106</v>
      </c>
      <c r="D79" s="1" t="s">
        <v>1772</v>
      </c>
      <c r="E79" s="36">
        <v>9.92</v>
      </c>
      <c r="F79" s="45">
        <v>0</v>
      </c>
    </row>
    <row r="80" spans="1:6" ht="15" customHeight="1">
      <c r="A80" s="14" t="s">
        <v>2849</v>
      </c>
      <c r="B80" s="7">
        <v>234</v>
      </c>
      <c r="C80" s="11">
        <v>106</v>
      </c>
      <c r="D80" s="1" t="s">
        <v>1770</v>
      </c>
      <c r="E80" s="36">
        <v>9.92</v>
      </c>
      <c r="F80" s="45">
        <v>0</v>
      </c>
    </row>
    <row r="81" spans="1:6" ht="15" customHeight="1">
      <c r="A81" s="14" t="s">
        <v>2850</v>
      </c>
      <c r="B81" s="7">
        <v>235</v>
      </c>
      <c r="C81" s="11">
        <v>106</v>
      </c>
      <c r="D81" s="1" t="s">
        <v>1770</v>
      </c>
      <c r="E81" s="36">
        <v>9.92</v>
      </c>
      <c r="F81" s="45">
        <v>0</v>
      </c>
    </row>
    <row r="82" spans="1:6" ht="15" customHeight="1">
      <c r="A82" s="14" t="s">
        <v>2851</v>
      </c>
      <c r="B82" s="7">
        <v>236</v>
      </c>
      <c r="C82" s="11">
        <v>106</v>
      </c>
      <c r="D82" s="1" t="s">
        <v>1770</v>
      </c>
      <c r="E82" s="36">
        <v>9.92</v>
      </c>
      <c r="F82" s="45">
        <v>0</v>
      </c>
    </row>
    <row r="83" spans="1:6" ht="15" customHeight="1">
      <c r="A83" s="14" t="s">
        <v>2852</v>
      </c>
      <c r="B83" s="7">
        <v>237</v>
      </c>
      <c r="C83" s="11">
        <v>106</v>
      </c>
      <c r="D83" s="1" t="s">
        <v>1775</v>
      </c>
      <c r="E83" s="36">
        <v>9.92</v>
      </c>
      <c r="F83" s="45">
        <v>0</v>
      </c>
    </row>
    <row r="84" spans="1:6" ht="15" customHeight="1">
      <c r="A84" s="14" t="s">
        <v>2853</v>
      </c>
      <c r="B84" s="7">
        <v>238</v>
      </c>
      <c r="C84" s="11">
        <v>106</v>
      </c>
      <c r="D84" s="1" t="s">
        <v>1770</v>
      </c>
      <c r="E84" s="36">
        <v>17.17</v>
      </c>
      <c r="F84" s="45">
        <v>0</v>
      </c>
    </row>
    <row r="85" spans="1:6" ht="15" customHeight="1">
      <c r="A85" s="14" t="s">
        <v>2854</v>
      </c>
      <c r="B85" s="7">
        <v>239</v>
      </c>
      <c r="C85" s="11">
        <v>102</v>
      </c>
      <c r="D85" s="1" t="s">
        <v>2855</v>
      </c>
      <c r="E85" s="36">
        <v>29.44</v>
      </c>
      <c r="F85" s="45">
        <v>0</v>
      </c>
    </row>
    <row r="86" spans="1:6" ht="15" customHeight="1">
      <c r="A86" s="14" t="s">
        <v>2856</v>
      </c>
      <c r="B86" s="7">
        <v>240</v>
      </c>
      <c r="C86" s="11">
        <v>106</v>
      </c>
      <c r="D86" s="1" t="s">
        <v>2847</v>
      </c>
      <c r="E86" s="36">
        <v>16.45</v>
      </c>
      <c r="F86" s="45">
        <v>0</v>
      </c>
    </row>
    <row r="87" spans="1:6" ht="15" customHeight="1">
      <c r="A87" s="14" t="s">
        <v>2857</v>
      </c>
      <c r="B87" s="7">
        <v>241</v>
      </c>
      <c r="C87" s="11">
        <v>163</v>
      </c>
      <c r="D87" s="1" t="s">
        <v>2858</v>
      </c>
      <c r="E87" s="36">
        <v>0.52</v>
      </c>
      <c r="F87" s="45">
        <v>0</v>
      </c>
    </row>
    <row r="88" spans="1:6" ht="15" customHeight="1">
      <c r="A88" s="14" t="s">
        <v>2859</v>
      </c>
      <c r="B88" s="7">
        <v>242</v>
      </c>
      <c r="C88" s="11">
        <v>160</v>
      </c>
      <c r="D88" s="1" t="s">
        <v>2860</v>
      </c>
      <c r="E88" s="36">
        <v>4.61</v>
      </c>
      <c r="F88" s="45">
        <v>0</v>
      </c>
    </row>
    <row r="89" spans="1:6" ht="15" customHeight="1">
      <c r="A89" s="14" t="s">
        <v>2861</v>
      </c>
      <c r="B89" s="7">
        <v>243</v>
      </c>
      <c r="C89" s="11">
        <v>203</v>
      </c>
      <c r="D89" s="1" t="s">
        <v>2862</v>
      </c>
      <c r="E89" s="36">
        <v>116.13</v>
      </c>
      <c r="F89" s="45">
        <v>0</v>
      </c>
    </row>
    <row r="90" spans="1:6" ht="15" customHeight="1">
      <c r="A90" s="14" t="s">
        <v>2863</v>
      </c>
      <c r="B90" s="7">
        <v>244</v>
      </c>
      <c r="C90" s="11">
        <v>106</v>
      </c>
      <c r="D90" s="1" t="s">
        <v>2847</v>
      </c>
      <c r="E90" s="36">
        <v>13.8</v>
      </c>
      <c r="F90" s="45">
        <v>0</v>
      </c>
    </row>
    <row r="91" spans="1:6" ht="15" customHeight="1">
      <c r="A91" s="14" t="s">
        <v>2864</v>
      </c>
      <c r="B91" s="7">
        <v>245</v>
      </c>
      <c r="C91" s="11">
        <v>106</v>
      </c>
      <c r="D91" s="1" t="s">
        <v>2847</v>
      </c>
      <c r="E91" s="36">
        <v>8.08</v>
      </c>
      <c r="F91" s="45">
        <v>0</v>
      </c>
    </row>
    <row r="92" spans="1:6" ht="15" customHeight="1">
      <c r="A92" s="14" t="s">
        <v>2865</v>
      </c>
      <c r="B92" s="7">
        <v>246</v>
      </c>
      <c r="C92" s="11">
        <v>106</v>
      </c>
      <c r="D92" s="1" t="s">
        <v>2847</v>
      </c>
      <c r="E92" s="36">
        <v>27.97</v>
      </c>
      <c r="F92" s="45">
        <v>0</v>
      </c>
    </row>
    <row r="93" spans="1:6" ht="15" customHeight="1">
      <c r="A93" s="14" t="s">
        <v>2866</v>
      </c>
      <c r="B93" s="7">
        <v>247</v>
      </c>
      <c r="C93" s="11">
        <v>106</v>
      </c>
      <c r="D93" s="1" t="s">
        <v>2847</v>
      </c>
      <c r="E93" s="36">
        <v>18.76</v>
      </c>
      <c r="F93" s="45">
        <v>0</v>
      </c>
    </row>
    <row r="94" spans="1:6" ht="15" customHeight="1">
      <c r="A94" s="14" t="s">
        <v>2867</v>
      </c>
      <c r="B94" s="7">
        <v>248</v>
      </c>
      <c r="C94" s="11">
        <v>106</v>
      </c>
      <c r="D94" s="1" t="s">
        <v>2847</v>
      </c>
      <c r="E94" s="36">
        <v>21.48</v>
      </c>
      <c r="F94" s="45">
        <v>0</v>
      </c>
    </row>
    <row r="95" spans="1:6" ht="15" customHeight="1">
      <c r="A95" s="14" t="s">
        <v>2868</v>
      </c>
      <c r="B95" s="7">
        <v>249</v>
      </c>
      <c r="C95" s="11">
        <v>106</v>
      </c>
      <c r="D95" s="1" t="s">
        <v>2847</v>
      </c>
      <c r="E95" s="36">
        <v>19.98</v>
      </c>
      <c r="F95" s="45">
        <v>0</v>
      </c>
    </row>
    <row r="96" spans="1:6" ht="15" customHeight="1">
      <c r="A96" s="14" t="s">
        <v>2869</v>
      </c>
      <c r="B96" s="7">
        <v>250</v>
      </c>
      <c r="C96" s="11">
        <v>106</v>
      </c>
      <c r="D96" s="1" t="s">
        <v>2847</v>
      </c>
      <c r="E96" s="36">
        <v>14.71</v>
      </c>
      <c r="F96" s="45">
        <v>0</v>
      </c>
    </row>
    <row r="97" spans="1:6" ht="15" customHeight="1">
      <c r="A97" s="14" t="s">
        <v>2870</v>
      </c>
      <c r="B97" s="7">
        <v>251</v>
      </c>
      <c r="C97" s="11">
        <v>167</v>
      </c>
      <c r="D97" s="1" t="s">
        <v>1768</v>
      </c>
      <c r="E97" s="36">
        <v>3.1</v>
      </c>
      <c r="F97" s="45">
        <v>0</v>
      </c>
    </row>
    <row r="98" spans="1:6" ht="15" customHeight="1">
      <c r="A98" s="14" t="s">
        <v>2871</v>
      </c>
      <c r="B98" s="7">
        <v>252</v>
      </c>
      <c r="C98" s="11">
        <v>106</v>
      </c>
      <c r="D98" s="1" t="s">
        <v>2847</v>
      </c>
      <c r="E98" s="36">
        <v>12.61</v>
      </c>
      <c r="F98" s="45">
        <v>0</v>
      </c>
    </row>
    <row r="99" spans="1:6" ht="15" customHeight="1">
      <c r="A99" s="14" t="s">
        <v>2872</v>
      </c>
      <c r="B99" s="7">
        <v>253</v>
      </c>
      <c r="C99" s="11">
        <v>106</v>
      </c>
      <c r="D99" s="1" t="s">
        <v>2873</v>
      </c>
      <c r="E99" s="36">
        <v>9.47</v>
      </c>
      <c r="F99" s="45">
        <v>0</v>
      </c>
    </row>
    <row r="100" spans="1:6" ht="15" customHeight="1">
      <c r="A100" s="14" t="s">
        <v>2874</v>
      </c>
      <c r="B100" s="7">
        <v>254</v>
      </c>
      <c r="C100" s="11">
        <v>171</v>
      </c>
      <c r="D100" s="1" t="s">
        <v>2875</v>
      </c>
      <c r="E100" s="36">
        <v>10.22</v>
      </c>
      <c r="F100" s="45">
        <v>0</v>
      </c>
    </row>
    <row r="101" spans="1:6" ht="15" customHeight="1">
      <c r="A101" s="14" t="s">
        <v>2876</v>
      </c>
      <c r="B101" s="7">
        <v>255</v>
      </c>
      <c r="C101" s="11">
        <v>208</v>
      </c>
      <c r="D101" s="1" t="s">
        <v>4268</v>
      </c>
      <c r="E101" s="36">
        <v>17.59</v>
      </c>
      <c r="F101" s="45">
        <v>0</v>
      </c>
    </row>
    <row r="102" spans="1:6" ht="15" customHeight="1">
      <c r="A102" s="14" t="s">
        <v>2877</v>
      </c>
      <c r="B102" s="7">
        <v>256</v>
      </c>
      <c r="C102" s="11">
        <v>179</v>
      </c>
      <c r="D102" s="1" t="s">
        <v>2665</v>
      </c>
      <c r="E102" s="36">
        <v>7.67</v>
      </c>
      <c r="F102" s="45">
        <v>0</v>
      </c>
    </row>
    <row r="103" spans="1:6" ht="15" customHeight="1" thickBot="1">
      <c r="A103" s="15" t="s">
        <v>2878</v>
      </c>
      <c r="B103" s="9">
        <v>257</v>
      </c>
      <c r="C103" s="12">
        <v>204</v>
      </c>
      <c r="D103" s="10" t="s">
        <v>642</v>
      </c>
      <c r="E103" s="43">
        <v>2.02</v>
      </c>
      <c r="F103" s="55">
        <v>5</v>
      </c>
    </row>
    <row r="104" spans="1:6" ht="15" customHeight="1" thickBot="1" thickTop="1">
      <c r="A104" s="144" t="s">
        <v>7686</v>
      </c>
      <c r="B104" s="145"/>
      <c r="C104" s="145"/>
      <c r="D104" s="146"/>
      <c r="E104" s="37">
        <f>SUM(E46:E103)</f>
        <v>867.4300000000002</v>
      </c>
      <c r="F104" s="63">
        <f>SUMIF(F46:F103,"&gt;0",E46:E103)</f>
        <v>174.14</v>
      </c>
    </row>
    <row r="105" ht="15" customHeight="1"/>
    <row r="106" ht="15" customHeight="1"/>
    <row r="107" ht="15" customHeight="1"/>
    <row r="108" ht="15" customHeight="1"/>
    <row r="109" ht="15" customHeight="1"/>
    <row r="110" ht="15" customHeight="1" thickBot="1"/>
    <row r="111" spans="1:6" ht="22.5" customHeight="1" thickBot="1">
      <c r="A111" s="141" t="s">
        <v>872</v>
      </c>
      <c r="B111" s="142"/>
      <c r="C111" s="142"/>
      <c r="D111" s="142"/>
      <c r="E111" s="142"/>
      <c r="F111" s="143"/>
    </row>
    <row r="112" spans="1:6" ht="15" customHeight="1">
      <c r="A112" s="151" t="s">
        <v>1005</v>
      </c>
      <c r="B112" s="68" t="s">
        <v>603</v>
      </c>
      <c r="C112" s="69" t="s">
        <v>1860</v>
      </c>
      <c r="D112" s="147" t="s">
        <v>1859</v>
      </c>
      <c r="E112" s="149" t="s">
        <v>1861</v>
      </c>
      <c r="F112" s="70" t="s">
        <v>7616</v>
      </c>
    </row>
    <row r="113" spans="1:6" ht="15" customHeight="1" thickBot="1">
      <c r="A113" s="152"/>
      <c r="B113" s="71" t="s">
        <v>1858</v>
      </c>
      <c r="C113" s="71" t="s">
        <v>1858</v>
      </c>
      <c r="D113" s="148"/>
      <c r="E113" s="150"/>
      <c r="F113" s="72" t="s">
        <v>7615</v>
      </c>
    </row>
    <row r="114" spans="1:6" ht="15" customHeight="1" thickTop="1">
      <c r="A114" s="15" t="s">
        <v>2635</v>
      </c>
      <c r="B114" s="9">
        <v>301</v>
      </c>
      <c r="C114" s="12">
        <v>203</v>
      </c>
      <c r="D114" s="10" t="s">
        <v>2656</v>
      </c>
      <c r="E114" s="43">
        <v>115.5</v>
      </c>
      <c r="F114" s="55">
        <v>5</v>
      </c>
    </row>
    <row r="115" spans="1:6" ht="15" customHeight="1">
      <c r="A115" s="15" t="s">
        <v>2636</v>
      </c>
      <c r="B115" s="9">
        <v>302</v>
      </c>
      <c r="C115" s="12">
        <v>204</v>
      </c>
      <c r="D115" s="10" t="s">
        <v>642</v>
      </c>
      <c r="E115" s="43">
        <v>3.3</v>
      </c>
      <c r="F115" s="45">
        <v>0</v>
      </c>
    </row>
    <row r="116" spans="1:6" ht="15" customHeight="1">
      <c r="A116" s="15" t="s">
        <v>2637</v>
      </c>
      <c r="B116" s="9">
        <v>304</v>
      </c>
      <c r="C116" s="12">
        <v>204</v>
      </c>
      <c r="D116" s="10" t="s">
        <v>642</v>
      </c>
      <c r="E116" s="43">
        <v>2.01</v>
      </c>
      <c r="F116" s="45">
        <v>0</v>
      </c>
    </row>
    <row r="117" spans="1:6" ht="15" customHeight="1">
      <c r="A117" s="15" t="s">
        <v>2638</v>
      </c>
      <c r="B117" s="9">
        <v>306</v>
      </c>
      <c r="C117" s="12">
        <v>203</v>
      </c>
      <c r="D117" s="10" t="s">
        <v>2862</v>
      </c>
      <c r="E117" s="43">
        <v>41.64</v>
      </c>
      <c r="F117" s="45">
        <v>0</v>
      </c>
    </row>
    <row r="118" spans="1:6" ht="15" customHeight="1">
      <c r="A118" s="15" t="s">
        <v>2639</v>
      </c>
      <c r="B118" s="9">
        <v>307</v>
      </c>
      <c r="C118" s="12">
        <v>106</v>
      </c>
      <c r="D118" s="10" t="s">
        <v>1770</v>
      </c>
      <c r="E118" s="43">
        <v>37.49</v>
      </c>
      <c r="F118" s="45">
        <v>0</v>
      </c>
    </row>
    <row r="119" spans="1:6" ht="15" customHeight="1">
      <c r="A119" s="15" t="s">
        <v>2640</v>
      </c>
      <c r="B119" s="9">
        <v>308</v>
      </c>
      <c r="C119" s="12">
        <v>106</v>
      </c>
      <c r="D119" s="10" t="s">
        <v>2641</v>
      </c>
      <c r="E119" s="43">
        <v>18.26</v>
      </c>
      <c r="F119" s="45">
        <v>0</v>
      </c>
    </row>
    <row r="120" spans="1:6" ht="15" customHeight="1">
      <c r="A120" s="15" t="s">
        <v>2642</v>
      </c>
      <c r="B120" s="9">
        <v>309</v>
      </c>
      <c r="C120" s="12">
        <v>106</v>
      </c>
      <c r="D120" s="10" t="s">
        <v>2643</v>
      </c>
      <c r="E120" s="43">
        <v>10.02</v>
      </c>
      <c r="F120" s="45">
        <v>0</v>
      </c>
    </row>
    <row r="121" spans="1:6" ht="15" customHeight="1">
      <c r="A121" s="15" t="s">
        <v>2644</v>
      </c>
      <c r="B121" s="9">
        <v>310</v>
      </c>
      <c r="C121" s="12">
        <v>106</v>
      </c>
      <c r="D121" s="10" t="s">
        <v>2645</v>
      </c>
      <c r="E121" s="43">
        <v>13.01</v>
      </c>
      <c r="F121" s="45">
        <v>0</v>
      </c>
    </row>
    <row r="122" spans="1:6" ht="15" customHeight="1">
      <c r="A122" s="15" t="s">
        <v>2646</v>
      </c>
      <c r="B122" s="9">
        <v>311</v>
      </c>
      <c r="C122" s="12">
        <v>167</v>
      </c>
      <c r="D122" s="10" t="s">
        <v>1768</v>
      </c>
      <c r="E122" s="43">
        <v>1.99</v>
      </c>
      <c r="F122" s="45">
        <v>0</v>
      </c>
    </row>
    <row r="123" spans="1:6" ht="15" customHeight="1">
      <c r="A123" s="15" t="s">
        <v>2647</v>
      </c>
      <c r="B123" s="9">
        <v>312</v>
      </c>
      <c r="C123" s="12">
        <v>106</v>
      </c>
      <c r="D123" s="10" t="s">
        <v>2847</v>
      </c>
      <c r="E123" s="43">
        <v>14.2</v>
      </c>
      <c r="F123" s="45">
        <v>0</v>
      </c>
    </row>
    <row r="124" spans="1:6" ht="15" customHeight="1">
      <c r="A124" s="15" t="s">
        <v>2648</v>
      </c>
      <c r="B124" s="9">
        <v>313</v>
      </c>
      <c r="C124" s="12">
        <v>106</v>
      </c>
      <c r="D124" s="10" t="s">
        <v>2847</v>
      </c>
      <c r="E124" s="43">
        <v>15.74</v>
      </c>
      <c r="F124" s="45">
        <v>0</v>
      </c>
    </row>
    <row r="125" spans="1:6" ht="15" customHeight="1">
      <c r="A125" s="15" t="s">
        <v>2649</v>
      </c>
      <c r="B125" s="9">
        <v>314</v>
      </c>
      <c r="C125" s="12">
        <v>106</v>
      </c>
      <c r="D125" s="10" t="s">
        <v>2847</v>
      </c>
      <c r="E125" s="43">
        <v>15.32</v>
      </c>
      <c r="F125" s="45">
        <v>0</v>
      </c>
    </row>
    <row r="126" spans="1:6" ht="15" customHeight="1">
      <c r="A126" s="15" t="s">
        <v>2312</v>
      </c>
      <c r="B126" s="9">
        <v>315</v>
      </c>
      <c r="C126" s="12">
        <v>106</v>
      </c>
      <c r="D126" s="10" t="s">
        <v>2847</v>
      </c>
      <c r="E126" s="43">
        <v>19.22</v>
      </c>
      <c r="F126" s="45">
        <v>0</v>
      </c>
    </row>
    <row r="127" spans="1:6" ht="15" customHeight="1">
      <c r="A127" s="15" t="s">
        <v>2313</v>
      </c>
      <c r="B127" s="9">
        <v>316</v>
      </c>
      <c r="C127" s="12">
        <v>209</v>
      </c>
      <c r="D127" s="10" t="s">
        <v>2659</v>
      </c>
      <c r="E127" s="43">
        <v>6.38</v>
      </c>
      <c r="F127" s="45">
        <v>0</v>
      </c>
    </row>
    <row r="128" spans="1:6" ht="15" customHeight="1">
      <c r="A128" s="15" t="s">
        <v>2314</v>
      </c>
      <c r="B128" s="9">
        <v>317</v>
      </c>
      <c r="C128" s="12">
        <v>171</v>
      </c>
      <c r="D128" s="10" t="s">
        <v>2441</v>
      </c>
      <c r="E128" s="43">
        <v>17.73</v>
      </c>
      <c r="F128" s="55">
        <v>8</v>
      </c>
    </row>
    <row r="129" spans="1:6" ht="15" customHeight="1">
      <c r="A129" s="15" t="s">
        <v>2315</v>
      </c>
      <c r="B129" s="9">
        <v>318</v>
      </c>
      <c r="C129" s="12">
        <v>160</v>
      </c>
      <c r="D129" s="10" t="s">
        <v>1763</v>
      </c>
      <c r="E129" s="43">
        <v>9.35</v>
      </c>
      <c r="F129" s="55">
        <v>2</v>
      </c>
    </row>
    <row r="130" spans="1:6" ht="15" customHeight="1">
      <c r="A130" s="15" t="s">
        <v>2316</v>
      </c>
      <c r="B130" s="9">
        <v>319</v>
      </c>
      <c r="C130" s="12">
        <v>160</v>
      </c>
      <c r="D130" s="10" t="s">
        <v>653</v>
      </c>
      <c r="E130" s="43">
        <v>1.73</v>
      </c>
      <c r="F130" s="55">
        <v>3</v>
      </c>
    </row>
    <row r="131" spans="1:6" ht="15" customHeight="1">
      <c r="A131" s="15" t="s">
        <v>2317</v>
      </c>
      <c r="B131" s="9">
        <v>320</v>
      </c>
      <c r="C131" s="12">
        <v>161</v>
      </c>
      <c r="D131" s="10" t="s">
        <v>4038</v>
      </c>
      <c r="E131" s="43">
        <v>2.07</v>
      </c>
      <c r="F131" s="55">
        <v>3</v>
      </c>
    </row>
    <row r="132" spans="1:6" ht="15" customHeight="1">
      <c r="A132" s="15" t="s">
        <v>2318</v>
      </c>
      <c r="B132" s="9">
        <v>321</v>
      </c>
      <c r="C132" s="12">
        <v>161</v>
      </c>
      <c r="D132" s="10" t="s">
        <v>1766</v>
      </c>
      <c r="E132" s="43">
        <v>1.53</v>
      </c>
      <c r="F132" s="55">
        <v>3</v>
      </c>
    </row>
    <row r="133" spans="1:6" ht="15" customHeight="1">
      <c r="A133" s="15" t="s">
        <v>2319</v>
      </c>
      <c r="B133" s="9">
        <v>322</v>
      </c>
      <c r="C133" s="12">
        <v>161</v>
      </c>
      <c r="D133" s="10" t="s">
        <v>3998</v>
      </c>
      <c r="E133" s="43">
        <v>1.51</v>
      </c>
      <c r="F133" s="55">
        <v>3</v>
      </c>
    </row>
    <row r="134" spans="1:6" ht="15" customHeight="1">
      <c r="A134" s="15" t="s">
        <v>2320</v>
      </c>
      <c r="B134" s="9">
        <v>323</v>
      </c>
      <c r="C134" s="12">
        <v>167</v>
      </c>
      <c r="D134" s="10" t="s">
        <v>1768</v>
      </c>
      <c r="E134" s="43">
        <v>1.44</v>
      </c>
      <c r="F134" s="55">
        <v>0</v>
      </c>
    </row>
    <row r="135" spans="1:6" ht="15" customHeight="1">
      <c r="A135" s="15" t="s">
        <v>575</v>
      </c>
      <c r="B135" s="9">
        <v>324</v>
      </c>
      <c r="C135" s="12">
        <v>161</v>
      </c>
      <c r="D135" s="10" t="s">
        <v>4038</v>
      </c>
      <c r="E135" s="43">
        <v>2.68</v>
      </c>
      <c r="F135" s="55">
        <v>3</v>
      </c>
    </row>
    <row r="136" spans="1:6" ht="15" customHeight="1">
      <c r="A136" s="15" t="s">
        <v>576</v>
      </c>
      <c r="B136" s="9">
        <v>325</v>
      </c>
      <c r="C136" s="12">
        <v>203</v>
      </c>
      <c r="D136" s="10" t="s">
        <v>2862</v>
      </c>
      <c r="E136" s="43">
        <v>60.42</v>
      </c>
      <c r="F136" s="55">
        <v>0</v>
      </c>
    </row>
    <row r="137" spans="1:6" ht="15" customHeight="1">
      <c r="A137" s="15" t="s">
        <v>577</v>
      </c>
      <c r="B137" s="9">
        <v>326</v>
      </c>
      <c r="C137" s="12">
        <v>106</v>
      </c>
      <c r="D137" s="10" t="s">
        <v>578</v>
      </c>
      <c r="E137" s="43">
        <v>12.17</v>
      </c>
      <c r="F137" s="55">
        <v>0</v>
      </c>
    </row>
    <row r="138" spans="1:6" ht="15" customHeight="1">
      <c r="A138" s="15" t="s">
        <v>579</v>
      </c>
      <c r="B138" s="9">
        <v>327</v>
      </c>
      <c r="C138" s="12">
        <v>106</v>
      </c>
      <c r="D138" s="10" t="s">
        <v>578</v>
      </c>
      <c r="E138" s="43">
        <v>11.52</v>
      </c>
      <c r="F138" s="55">
        <v>0</v>
      </c>
    </row>
    <row r="139" spans="1:6" ht="15" customHeight="1">
      <c r="A139" s="15" t="s">
        <v>580</v>
      </c>
      <c r="B139" s="9">
        <v>328</v>
      </c>
      <c r="C139" s="12">
        <v>106</v>
      </c>
      <c r="D139" s="10" t="s">
        <v>578</v>
      </c>
      <c r="E139" s="43">
        <v>15.61</v>
      </c>
      <c r="F139" s="55">
        <v>0</v>
      </c>
    </row>
    <row r="140" spans="1:6" ht="15" customHeight="1">
      <c r="A140" s="15" t="s">
        <v>581</v>
      </c>
      <c r="B140" s="9">
        <v>329</v>
      </c>
      <c r="C140" s="12">
        <v>106</v>
      </c>
      <c r="D140" s="10" t="s">
        <v>578</v>
      </c>
      <c r="E140" s="43">
        <v>14.52</v>
      </c>
      <c r="F140" s="55">
        <v>0</v>
      </c>
    </row>
    <row r="141" spans="1:6" ht="15" customHeight="1">
      <c r="A141" s="15" t="s">
        <v>582</v>
      </c>
      <c r="B141" s="9">
        <v>330</v>
      </c>
      <c r="C141" s="12">
        <v>106</v>
      </c>
      <c r="D141" s="10" t="s">
        <v>578</v>
      </c>
      <c r="E141" s="43">
        <v>14.98</v>
      </c>
      <c r="F141" s="55">
        <v>0</v>
      </c>
    </row>
    <row r="142" spans="1:6" ht="15" customHeight="1">
      <c r="A142" s="15" t="s">
        <v>583</v>
      </c>
      <c r="B142" s="9">
        <v>331</v>
      </c>
      <c r="C142" s="12">
        <v>106</v>
      </c>
      <c r="D142" s="10" t="s">
        <v>578</v>
      </c>
      <c r="E142" s="43">
        <v>13.89</v>
      </c>
      <c r="F142" s="55">
        <v>0</v>
      </c>
    </row>
    <row r="143" spans="1:6" ht="15" customHeight="1">
      <c r="A143" s="15" t="s">
        <v>584</v>
      </c>
      <c r="B143" s="9">
        <v>332</v>
      </c>
      <c r="C143" s="12">
        <v>106</v>
      </c>
      <c r="D143" s="10" t="s">
        <v>585</v>
      </c>
      <c r="E143" s="43">
        <v>23.99</v>
      </c>
      <c r="F143" s="55">
        <v>0</v>
      </c>
    </row>
    <row r="144" spans="1:6" ht="15" customHeight="1">
      <c r="A144" s="15" t="s">
        <v>586</v>
      </c>
      <c r="B144" s="9">
        <v>333</v>
      </c>
      <c r="C144" s="12">
        <v>106</v>
      </c>
      <c r="D144" s="10" t="s">
        <v>587</v>
      </c>
      <c r="E144" s="43">
        <v>12.96</v>
      </c>
      <c r="F144" s="55">
        <v>0</v>
      </c>
    </row>
    <row r="145" spans="1:6" ht="15" customHeight="1">
      <c r="A145" s="15" t="s">
        <v>588</v>
      </c>
      <c r="B145" s="9">
        <v>334</v>
      </c>
      <c r="C145" s="12">
        <v>106</v>
      </c>
      <c r="D145" s="10" t="s">
        <v>587</v>
      </c>
      <c r="E145" s="43">
        <v>20.6</v>
      </c>
      <c r="F145" s="55">
        <v>0</v>
      </c>
    </row>
    <row r="146" spans="1:6" ht="15" customHeight="1">
      <c r="A146" s="15" t="s">
        <v>589</v>
      </c>
      <c r="B146" s="9">
        <v>335</v>
      </c>
      <c r="C146" s="12">
        <v>106</v>
      </c>
      <c r="D146" s="10" t="s">
        <v>587</v>
      </c>
      <c r="E146" s="43">
        <v>18.32</v>
      </c>
      <c r="F146" s="55">
        <v>0</v>
      </c>
    </row>
    <row r="147" spans="1:6" ht="15" customHeight="1">
      <c r="A147" s="15" t="s">
        <v>590</v>
      </c>
      <c r="B147" s="9">
        <v>336</v>
      </c>
      <c r="C147" s="12">
        <v>103</v>
      </c>
      <c r="D147" s="10" t="s">
        <v>2324</v>
      </c>
      <c r="E147" s="43">
        <v>16.76</v>
      </c>
      <c r="F147" s="55">
        <v>0</v>
      </c>
    </row>
    <row r="148" spans="1:6" ht="15" customHeight="1">
      <c r="A148" s="15" t="s">
        <v>591</v>
      </c>
      <c r="B148" s="9">
        <v>337</v>
      </c>
      <c r="C148" s="12">
        <v>163</v>
      </c>
      <c r="D148" s="10" t="s">
        <v>653</v>
      </c>
      <c r="E148" s="43">
        <v>6.96</v>
      </c>
      <c r="F148" s="55">
        <v>0</v>
      </c>
    </row>
    <row r="149" spans="1:6" ht="15" customHeight="1">
      <c r="A149" s="15" t="s">
        <v>592</v>
      </c>
      <c r="B149" s="9">
        <v>338</v>
      </c>
      <c r="C149" s="12">
        <v>160</v>
      </c>
      <c r="D149" s="10" t="s">
        <v>593</v>
      </c>
      <c r="E149" s="43">
        <v>7.16</v>
      </c>
      <c r="F149" s="55">
        <v>0</v>
      </c>
    </row>
    <row r="150" spans="1:6" ht="15" customHeight="1">
      <c r="A150" s="15" t="s">
        <v>594</v>
      </c>
      <c r="B150" s="9">
        <v>339</v>
      </c>
      <c r="C150" s="12">
        <v>160</v>
      </c>
      <c r="D150" s="10" t="s">
        <v>652</v>
      </c>
      <c r="E150" s="43">
        <v>6.94</v>
      </c>
      <c r="F150" s="55">
        <v>0</v>
      </c>
    </row>
    <row r="151" spans="1:6" ht="15" customHeight="1">
      <c r="A151" s="15" t="s">
        <v>595</v>
      </c>
      <c r="B151" s="9">
        <v>340</v>
      </c>
      <c r="C151" s="12">
        <v>164</v>
      </c>
      <c r="D151" s="10" t="s">
        <v>2282</v>
      </c>
      <c r="E151" s="43">
        <v>16.33</v>
      </c>
      <c r="F151" s="55">
        <v>4</v>
      </c>
    </row>
    <row r="152" spans="1:6" ht="15" customHeight="1">
      <c r="A152" s="15" t="s">
        <v>596</v>
      </c>
      <c r="B152" s="9">
        <v>341</v>
      </c>
      <c r="C152" s="12">
        <v>116</v>
      </c>
      <c r="D152" s="10" t="s">
        <v>597</v>
      </c>
      <c r="E152" s="43">
        <v>16.53</v>
      </c>
      <c r="F152" s="55">
        <v>1</v>
      </c>
    </row>
    <row r="153" spans="1:6" ht="15" customHeight="1">
      <c r="A153" s="15" t="s">
        <v>598</v>
      </c>
      <c r="B153" s="9">
        <v>342</v>
      </c>
      <c r="C153" s="12">
        <v>171</v>
      </c>
      <c r="D153" s="10" t="s">
        <v>4266</v>
      </c>
      <c r="E153" s="43">
        <v>22.22</v>
      </c>
      <c r="F153" s="55">
        <v>0</v>
      </c>
    </row>
    <row r="154" spans="1:6" ht="15" customHeight="1">
      <c r="A154" s="15" t="s">
        <v>599</v>
      </c>
      <c r="B154" s="9">
        <v>343</v>
      </c>
      <c r="C154" s="12">
        <v>171</v>
      </c>
      <c r="D154" s="10" t="s">
        <v>1793</v>
      </c>
      <c r="E154" s="43">
        <v>12.38</v>
      </c>
      <c r="F154" s="55">
        <v>0</v>
      </c>
    </row>
    <row r="155" spans="1:6" ht="15" customHeight="1">
      <c r="A155" s="15" t="s">
        <v>600</v>
      </c>
      <c r="B155" s="9">
        <v>344</v>
      </c>
      <c r="C155" s="12">
        <v>183</v>
      </c>
      <c r="D155" s="10" t="s">
        <v>2657</v>
      </c>
      <c r="E155" s="43">
        <v>27.26</v>
      </c>
      <c r="F155" s="55">
        <v>0</v>
      </c>
    </row>
    <row r="156" spans="1:6" ht="15" customHeight="1">
      <c r="A156" s="15" t="s">
        <v>601</v>
      </c>
      <c r="B156" s="9">
        <v>345</v>
      </c>
      <c r="C156" s="12">
        <v>171</v>
      </c>
      <c r="D156" s="10" t="s">
        <v>1790</v>
      </c>
      <c r="E156" s="43">
        <v>20.76</v>
      </c>
      <c r="F156" s="55">
        <v>0</v>
      </c>
    </row>
    <row r="157" spans="1:6" ht="15" customHeight="1">
      <c r="A157" s="15" t="s">
        <v>602</v>
      </c>
      <c r="B157" s="9">
        <v>346</v>
      </c>
      <c r="C157" s="12">
        <v>171</v>
      </c>
      <c r="D157" s="10" t="s">
        <v>1788</v>
      </c>
      <c r="E157" s="43">
        <v>27.05</v>
      </c>
      <c r="F157" s="55">
        <v>0</v>
      </c>
    </row>
    <row r="158" spans="1:6" ht="15" customHeight="1">
      <c r="A158" s="15" t="s">
        <v>3471</v>
      </c>
      <c r="B158" s="9">
        <v>347</v>
      </c>
      <c r="C158" s="12">
        <v>171</v>
      </c>
      <c r="D158" s="10" t="s">
        <v>1786</v>
      </c>
      <c r="E158" s="43">
        <v>27.65</v>
      </c>
      <c r="F158" s="55">
        <v>0</v>
      </c>
    </row>
    <row r="159" spans="1:6" ht="15" customHeight="1">
      <c r="A159" s="15" t="s">
        <v>3472</v>
      </c>
      <c r="B159" s="9">
        <v>348</v>
      </c>
      <c r="C159" s="12">
        <v>171</v>
      </c>
      <c r="D159" s="10" t="s">
        <v>2875</v>
      </c>
      <c r="E159" s="43">
        <v>11.86</v>
      </c>
      <c r="F159" s="55">
        <v>0</v>
      </c>
    </row>
    <row r="160" spans="1:6" ht="15" customHeight="1">
      <c r="A160" s="15" t="s">
        <v>3473</v>
      </c>
      <c r="B160" s="9">
        <v>349</v>
      </c>
      <c r="C160" s="12">
        <v>106</v>
      </c>
      <c r="D160" s="10" t="s">
        <v>2873</v>
      </c>
      <c r="E160" s="43">
        <v>8.41</v>
      </c>
      <c r="F160" s="55">
        <v>0</v>
      </c>
    </row>
    <row r="161" spans="1:6" ht="15" customHeight="1">
      <c r="A161" s="15" t="s">
        <v>3474</v>
      </c>
      <c r="B161" s="9">
        <v>350</v>
      </c>
      <c r="C161" s="12">
        <v>106</v>
      </c>
      <c r="D161" s="10" t="s">
        <v>4268</v>
      </c>
      <c r="E161" s="43">
        <v>13.28</v>
      </c>
      <c r="F161" s="55">
        <v>0</v>
      </c>
    </row>
    <row r="162" spans="1:6" ht="15" customHeight="1">
      <c r="A162" s="15" t="s">
        <v>3475</v>
      </c>
      <c r="B162" s="9">
        <v>351</v>
      </c>
      <c r="C162" s="12">
        <v>167</v>
      </c>
      <c r="D162" s="10" t="s">
        <v>1768</v>
      </c>
      <c r="E162" s="43">
        <v>3.7</v>
      </c>
      <c r="F162" s="55">
        <v>0</v>
      </c>
    </row>
    <row r="163" spans="1:6" ht="15" customHeight="1">
      <c r="A163" s="15" t="s">
        <v>3476</v>
      </c>
      <c r="B163" s="9">
        <v>352</v>
      </c>
      <c r="C163" s="12">
        <v>179</v>
      </c>
      <c r="D163" s="10" t="s">
        <v>2665</v>
      </c>
      <c r="E163" s="43">
        <v>9.77</v>
      </c>
      <c r="F163" s="55">
        <v>0</v>
      </c>
    </row>
    <row r="164" spans="1:6" ht="15" customHeight="1" thickBot="1">
      <c r="A164" s="15" t="s">
        <v>3477</v>
      </c>
      <c r="B164" s="9">
        <v>353</v>
      </c>
      <c r="C164" s="12">
        <v>208</v>
      </c>
      <c r="D164" s="10" t="s">
        <v>3478</v>
      </c>
      <c r="E164" s="43">
        <v>21.83</v>
      </c>
      <c r="F164" s="55">
        <v>0</v>
      </c>
    </row>
    <row r="165" spans="1:6" ht="15" customHeight="1" thickBot="1" thickTop="1">
      <c r="A165" s="144" t="s">
        <v>7686</v>
      </c>
      <c r="B165" s="145"/>
      <c r="C165" s="145"/>
      <c r="D165" s="146"/>
      <c r="E165" s="37">
        <f>SUM(E114:E164)</f>
        <v>847.9500000000002</v>
      </c>
      <c r="F165" s="63">
        <f>SUMIF(F114:F164,"&gt;0",E114:E164)</f>
        <v>184.95999999999995</v>
      </c>
    </row>
    <row r="166" ht="15" customHeight="1"/>
  </sheetData>
  <mergeCells count="15">
    <mergeCell ref="A21:A22"/>
    <mergeCell ref="D21:D22"/>
    <mergeCell ref="E21:E22"/>
    <mergeCell ref="A20:F20"/>
    <mergeCell ref="A165:D165"/>
    <mergeCell ref="A36:D36"/>
    <mergeCell ref="A104:D104"/>
    <mergeCell ref="D112:D113"/>
    <mergeCell ref="D44:D45"/>
    <mergeCell ref="A112:A113"/>
    <mergeCell ref="A43:F43"/>
    <mergeCell ref="A44:A45"/>
    <mergeCell ref="A111:F111"/>
    <mergeCell ref="E112:E113"/>
    <mergeCell ref="E44:E45"/>
  </mergeCells>
  <conditionalFormatting sqref="E4">
    <cfRule type="cellIs" priority="11" dxfId="116" operator="notEqual">
      <formula>SUM($E$5:$E$15)</formula>
    </cfRule>
  </conditionalFormatting>
  <printOptions horizontalCentered="1"/>
  <pageMargins left="0.1968503937007874" right="0.1968503937007874" top="0.7480314960629921" bottom="0.4724409448818898" header="0.11811023622047245" footer="0.2755905511811024"/>
  <pageSetup horizontalDpi="600" verticalDpi="600" orientation="portrait" paperSize="9" scale="70" r:id="rId1"/>
  <headerFooter scaleWithDoc="0" alignWithMargins="0">
    <oddHeader>&amp;L&amp;9Příloha č.1_UKB_plochy místností</oddHeader>
    <oddFooter>&amp;R&amp;9Strana &amp;P/&amp;N</oddFooter>
  </headerFooter>
  <rowBreaks count="2" manualBreakCount="2">
    <brk id="39" max="16383" man="1"/>
    <brk id="107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2:G109"/>
  <sheetViews>
    <sheetView zoomScaleSheetLayoutView="100" workbookViewId="0" topLeftCell="A1">
      <selection activeCell="G1" sqref="G1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4" width="40.7109375" style="0" customWidth="1"/>
    <col min="5" max="5" width="14.7109375" style="35" customWidth="1"/>
    <col min="6" max="6" width="14.7109375" style="54" customWidth="1"/>
  </cols>
  <sheetData>
    <row r="2" ht="13.5" thickBot="1">
      <c r="F2"/>
    </row>
    <row r="3" spans="4:6" ht="15.75" customHeight="1" thickBot="1">
      <c r="D3" s="65" t="s">
        <v>7618</v>
      </c>
      <c r="E3" s="66">
        <f>SUM(E109,E87,E59,E43)</f>
        <v>1001.36</v>
      </c>
      <c r="F3"/>
    </row>
    <row r="4" spans="4:7" ht="15.75" customHeight="1" thickBot="1">
      <c r="D4" s="65" t="s">
        <v>7619</v>
      </c>
      <c r="E4" s="66">
        <f>SUM(F109,F87,F59,F43)</f>
        <v>380.81999999999994</v>
      </c>
      <c r="F4" s="92"/>
      <c r="G4" s="92"/>
    </row>
    <row r="5" spans="4:6" ht="15.75" customHeight="1" thickBot="1">
      <c r="D5" s="65" t="s">
        <v>7620</v>
      </c>
      <c r="E5" s="66">
        <f>SUMIF(F$23:F$553,"1",E$23:E$553)</f>
        <v>44.599999999999994</v>
      </c>
      <c r="F5"/>
    </row>
    <row r="6" spans="4:6" ht="15.75" customHeight="1" thickBot="1">
      <c r="D6" s="65" t="s">
        <v>7621</v>
      </c>
      <c r="E6" s="66">
        <f>SUMIF(F$23:F$553,"2",E$23:E$553)</f>
        <v>0</v>
      </c>
      <c r="F6"/>
    </row>
    <row r="7" spans="4:6" ht="15.75" customHeight="1" thickBot="1">
      <c r="D7" s="65" t="s">
        <v>7622</v>
      </c>
      <c r="E7" s="66">
        <f>SUMIF(F$23:F$553,"3",E$23:E$553)</f>
        <v>4.74</v>
      </c>
      <c r="F7"/>
    </row>
    <row r="8" spans="4:6" ht="15.75" customHeight="1" thickBot="1">
      <c r="D8" s="65" t="s">
        <v>7617</v>
      </c>
      <c r="E8" s="66">
        <f>SUMIF(F$23:F$553,"4",E$23:E$553)</f>
        <v>0</v>
      </c>
      <c r="F8"/>
    </row>
    <row r="9" spans="4:6" ht="15.75" customHeight="1" thickBot="1">
      <c r="D9" s="65" t="s">
        <v>7623</v>
      </c>
      <c r="E9" s="66">
        <f>SUMIF(F$23:F$553,"5",E$23:E$553)</f>
        <v>17.06</v>
      </c>
      <c r="F9"/>
    </row>
    <row r="10" spans="4:5" ht="15.75" customHeight="1" thickBot="1">
      <c r="D10" s="65" t="s">
        <v>7624</v>
      </c>
      <c r="E10" s="66">
        <f>SUMIF(F$23:F$553,"6",E$23:E$553)</f>
        <v>0</v>
      </c>
    </row>
    <row r="11" spans="4:5" ht="15.75" customHeight="1" thickBot="1">
      <c r="D11" s="65" t="s">
        <v>7625</v>
      </c>
      <c r="E11" s="66">
        <f>SUMIF(F$23:F$553,"7",E$23:E$553)</f>
        <v>0</v>
      </c>
    </row>
    <row r="12" spans="4:5" ht="15.75" customHeight="1" thickBot="1">
      <c r="D12" s="65" t="s">
        <v>7626</v>
      </c>
      <c r="E12" s="66">
        <f>SUMIF(F$23:F$553,"8",E$23:E$553)</f>
        <v>0</v>
      </c>
    </row>
    <row r="13" spans="4:5" ht="15.75" customHeight="1" thickBot="1">
      <c r="D13" s="65" t="s">
        <v>7687</v>
      </c>
      <c r="E13" s="66">
        <f>SUMIF(F$23:F$553,"9",E$23:E$553)</f>
        <v>0</v>
      </c>
    </row>
    <row r="14" spans="4:5" ht="15.75" customHeight="1" thickBot="1">
      <c r="D14" s="65" t="s">
        <v>7688</v>
      </c>
      <c r="E14" s="66">
        <f>SUMIF(F$23:F$553,"10",E$23:E$553)</f>
        <v>0</v>
      </c>
    </row>
    <row r="15" spans="4:5" ht="15.75" customHeight="1" thickBot="1">
      <c r="D15" s="65" t="s">
        <v>7714</v>
      </c>
      <c r="E15" s="66">
        <f>SUMIF(F$23:F$553,"11",E$23:E$553)</f>
        <v>314.41999999999996</v>
      </c>
    </row>
    <row r="19" ht="13.5" thickBot="1"/>
    <row r="20" spans="1:6" ht="22.5" customHeight="1" thickBot="1">
      <c r="A20" s="141" t="s">
        <v>873</v>
      </c>
      <c r="B20" s="142"/>
      <c r="C20" s="142"/>
      <c r="D20" s="142"/>
      <c r="E20" s="142"/>
      <c r="F20" s="143"/>
    </row>
    <row r="21" spans="1:6" ht="15" customHeight="1">
      <c r="A21" s="151" t="s">
        <v>1005</v>
      </c>
      <c r="B21" s="68" t="s">
        <v>603</v>
      </c>
      <c r="C21" s="69" t="s">
        <v>1860</v>
      </c>
      <c r="D21" s="147" t="s">
        <v>1859</v>
      </c>
      <c r="E21" s="149" t="s">
        <v>1861</v>
      </c>
      <c r="F21" s="70" t="s">
        <v>7616</v>
      </c>
    </row>
    <row r="22" spans="1:6" ht="15" customHeight="1" thickBot="1">
      <c r="A22" s="152"/>
      <c r="B22" s="71" t="s">
        <v>1858</v>
      </c>
      <c r="C22" s="71" t="s">
        <v>1858</v>
      </c>
      <c r="D22" s="148"/>
      <c r="E22" s="150"/>
      <c r="F22" s="72" t="s">
        <v>7615</v>
      </c>
    </row>
    <row r="23" spans="1:6" ht="15" customHeight="1" thickTop="1">
      <c r="A23" s="15" t="s">
        <v>3479</v>
      </c>
      <c r="B23" s="9" t="s">
        <v>1863</v>
      </c>
      <c r="C23" s="12">
        <v>203</v>
      </c>
      <c r="D23" s="10" t="s">
        <v>3480</v>
      </c>
      <c r="E23" s="43">
        <v>13.58</v>
      </c>
      <c r="F23" s="55">
        <v>0</v>
      </c>
    </row>
    <row r="24" spans="1:6" ht="15" customHeight="1">
      <c r="A24" s="15" t="s">
        <v>3481</v>
      </c>
      <c r="B24" s="9" t="s">
        <v>1864</v>
      </c>
      <c r="C24" s="12">
        <v>201</v>
      </c>
      <c r="D24" s="10" t="s">
        <v>641</v>
      </c>
      <c r="E24" s="43">
        <v>5.1</v>
      </c>
      <c r="F24" s="55">
        <v>0</v>
      </c>
    </row>
    <row r="25" spans="1:6" ht="15" customHeight="1">
      <c r="A25" s="15" t="s">
        <v>3482</v>
      </c>
      <c r="B25" s="9" t="s">
        <v>1865</v>
      </c>
      <c r="C25" s="12">
        <v>309</v>
      </c>
      <c r="D25" s="10" t="s">
        <v>3483</v>
      </c>
      <c r="E25" s="43">
        <v>7.54</v>
      </c>
      <c r="F25" s="55">
        <v>0</v>
      </c>
    </row>
    <row r="26" spans="1:6" ht="15" customHeight="1">
      <c r="A26" s="15" t="s">
        <v>3484</v>
      </c>
      <c r="B26" s="9" t="s">
        <v>1866</v>
      </c>
      <c r="C26" s="12">
        <v>309</v>
      </c>
      <c r="D26" s="10" t="s">
        <v>3485</v>
      </c>
      <c r="E26" s="43">
        <v>7.43</v>
      </c>
      <c r="F26" s="55">
        <v>0</v>
      </c>
    </row>
    <row r="27" spans="1:6" ht="15" customHeight="1">
      <c r="A27" s="15" t="s">
        <v>3486</v>
      </c>
      <c r="B27" s="9" t="s">
        <v>1867</v>
      </c>
      <c r="C27" s="12">
        <v>304</v>
      </c>
      <c r="D27" s="10" t="s">
        <v>3487</v>
      </c>
      <c r="E27" s="43">
        <v>79.26</v>
      </c>
      <c r="F27" s="55">
        <v>0</v>
      </c>
    </row>
    <row r="28" spans="1:6" ht="15" customHeight="1">
      <c r="A28" s="15" t="s">
        <v>2470</v>
      </c>
      <c r="B28" s="9" t="s">
        <v>1869</v>
      </c>
      <c r="C28" s="12">
        <v>309</v>
      </c>
      <c r="D28" s="10" t="s">
        <v>2471</v>
      </c>
      <c r="E28" s="43">
        <v>7.45</v>
      </c>
      <c r="F28" s="55">
        <v>0</v>
      </c>
    </row>
    <row r="29" spans="1:6" ht="15" customHeight="1">
      <c r="A29" s="15" t="s">
        <v>2472</v>
      </c>
      <c r="B29" s="9" t="s">
        <v>1870</v>
      </c>
      <c r="C29" s="12">
        <v>309</v>
      </c>
      <c r="D29" s="10" t="s">
        <v>2473</v>
      </c>
      <c r="E29" s="43">
        <v>7.56</v>
      </c>
      <c r="F29" s="55">
        <v>0</v>
      </c>
    </row>
    <row r="30" spans="1:6" ht="15" customHeight="1">
      <c r="A30" s="15" t="s">
        <v>3899</v>
      </c>
      <c r="B30" s="9" t="s">
        <v>1871</v>
      </c>
      <c r="C30" s="12">
        <v>201</v>
      </c>
      <c r="D30" s="10" t="s">
        <v>641</v>
      </c>
      <c r="E30" s="43">
        <v>5.1</v>
      </c>
      <c r="F30" s="55">
        <v>0</v>
      </c>
    </row>
    <row r="31" spans="1:6" ht="15" customHeight="1">
      <c r="A31" s="15" t="s">
        <v>3900</v>
      </c>
      <c r="B31" s="9" t="s">
        <v>1872</v>
      </c>
      <c r="C31" s="12">
        <v>203</v>
      </c>
      <c r="D31" s="10" t="s">
        <v>3480</v>
      </c>
      <c r="E31" s="43">
        <v>13.8</v>
      </c>
      <c r="F31" s="55">
        <v>0</v>
      </c>
    </row>
    <row r="32" spans="1:6" ht="15" customHeight="1">
      <c r="A32" s="15" t="s">
        <v>3901</v>
      </c>
      <c r="B32" s="9" t="s">
        <v>1873</v>
      </c>
      <c r="C32" s="12">
        <v>203</v>
      </c>
      <c r="D32" s="10" t="s">
        <v>3480</v>
      </c>
      <c r="E32" s="43">
        <v>13.54</v>
      </c>
      <c r="F32" s="55">
        <v>0</v>
      </c>
    </row>
    <row r="33" spans="1:6" ht="15" customHeight="1">
      <c r="A33" s="15" t="s">
        <v>3902</v>
      </c>
      <c r="B33" s="9" t="s">
        <v>1874</v>
      </c>
      <c r="C33" s="12">
        <v>201</v>
      </c>
      <c r="D33" s="10" t="s">
        <v>641</v>
      </c>
      <c r="E33" s="43">
        <v>5.1</v>
      </c>
      <c r="F33" s="55">
        <v>0</v>
      </c>
    </row>
    <row r="34" spans="1:6" ht="15" customHeight="1">
      <c r="A34" s="15" t="s">
        <v>3903</v>
      </c>
      <c r="B34" s="9" t="s">
        <v>1875</v>
      </c>
      <c r="C34" s="12">
        <v>309</v>
      </c>
      <c r="D34" s="10" t="s">
        <v>3904</v>
      </c>
      <c r="E34" s="43">
        <v>7.58</v>
      </c>
      <c r="F34" s="55">
        <v>0</v>
      </c>
    </row>
    <row r="35" spans="1:6" ht="15" customHeight="1">
      <c r="A35" s="15" t="s">
        <v>3905</v>
      </c>
      <c r="B35" s="9" t="s">
        <v>1876</v>
      </c>
      <c r="C35" s="12">
        <v>309</v>
      </c>
      <c r="D35" s="10" t="s">
        <v>3906</v>
      </c>
      <c r="E35" s="43">
        <v>7.46</v>
      </c>
      <c r="F35" s="55">
        <v>0</v>
      </c>
    </row>
    <row r="36" spans="1:6" ht="15" customHeight="1">
      <c r="A36" s="15" t="s">
        <v>3908</v>
      </c>
      <c r="B36" s="9" t="s">
        <v>1877</v>
      </c>
      <c r="C36" s="12">
        <v>303</v>
      </c>
      <c r="D36" s="10" t="s">
        <v>3909</v>
      </c>
      <c r="E36" s="43">
        <v>24.12</v>
      </c>
      <c r="F36" s="55">
        <v>0</v>
      </c>
    </row>
    <row r="37" spans="1:6" ht="15" customHeight="1">
      <c r="A37" s="15" t="s">
        <v>3907</v>
      </c>
      <c r="B37" s="9" t="s">
        <v>1878</v>
      </c>
      <c r="C37" s="12">
        <v>203</v>
      </c>
      <c r="D37" s="10" t="s">
        <v>2656</v>
      </c>
      <c r="E37" s="43">
        <v>35.6</v>
      </c>
      <c r="F37" s="55">
        <v>0</v>
      </c>
    </row>
    <row r="38" spans="1:6" ht="15" customHeight="1">
      <c r="A38" s="15" t="s">
        <v>80</v>
      </c>
      <c r="B38" s="9" t="s">
        <v>1879</v>
      </c>
      <c r="C38" s="12">
        <v>309</v>
      </c>
      <c r="D38" s="10" t="s">
        <v>81</v>
      </c>
      <c r="E38" s="43">
        <v>7.58</v>
      </c>
      <c r="F38" s="55">
        <v>0</v>
      </c>
    </row>
    <row r="39" spans="1:6" ht="15" customHeight="1">
      <c r="A39" s="15" t="s">
        <v>82</v>
      </c>
      <c r="B39" s="9" t="s">
        <v>1880</v>
      </c>
      <c r="C39" s="12">
        <v>203</v>
      </c>
      <c r="D39" s="10" t="s">
        <v>3480</v>
      </c>
      <c r="E39" s="43">
        <v>13.75</v>
      </c>
      <c r="F39" s="55">
        <v>0</v>
      </c>
    </row>
    <row r="40" spans="1:6" ht="15" customHeight="1">
      <c r="A40" s="15" t="s">
        <v>83</v>
      </c>
      <c r="B40" s="9" t="s">
        <v>1881</v>
      </c>
      <c r="C40" s="12">
        <v>201</v>
      </c>
      <c r="D40" s="10" t="s">
        <v>641</v>
      </c>
      <c r="E40" s="43">
        <v>5.1</v>
      </c>
      <c r="F40" s="55">
        <v>0</v>
      </c>
    </row>
    <row r="41" spans="1:6" ht="15" customHeight="1">
      <c r="A41" s="15" t="s">
        <v>3911</v>
      </c>
      <c r="B41" s="9" t="s">
        <v>1882</v>
      </c>
      <c r="C41" s="12">
        <v>309</v>
      </c>
      <c r="D41" s="10" t="s">
        <v>371</v>
      </c>
      <c r="E41" s="43">
        <v>7.46</v>
      </c>
      <c r="F41" s="55">
        <v>0</v>
      </c>
    </row>
    <row r="42" spans="1:6" ht="15" customHeight="1" thickBot="1">
      <c r="A42" s="15" t="s">
        <v>3910</v>
      </c>
      <c r="B42" s="9" t="s">
        <v>1883</v>
      </c>
      <c r="C42" s="12">
        <v>303</v>
      </c>
      <c r="D42" s="10" t="s">
        <v>2459</v>
      </c>
      <c r="E42" s="43">
        <v>6.66</v>
      </c>
      <c r="F42" s="55">
        <v>0</v>
      </c>
    </row>
    <row r="43" spans="1:6" ht="15" customHeight="1" thickBot="1" thickTop="1">
      <c r="A43" s="144" t="s">
        <v>7686</v>
      </c>
      <c r="B43" s="145"/>
      <c r="C43" s="145"/>
      <c r="D43" s="146"/>
      <c r="E43" s="37">
        <f>SUM(E23:E42)</f>
        <v>280.7700000000001</v>
      </c>
      <c r="F43" s="63">
        <f>SUMIF(F23:F42,"&gt;0",E23:E42)</f>
        <v>0</v>
      </c>
    </row>
    <row r="44" ht="12.75" customHeight="1"/>
    <row r="45" ht="12.75" customHeight="1"/>
    <row r="46" spans="1:6" ht="12.75" customHeight="1">
      <c r="A46" s="2"/>
      <c r="B46" s="2"/>
      <c r="C46" s="2"/>
      <c r="D46" s="2"/>
      <c r="E46" s="38"/>
      <c r="F46" s="56"/>
    </row>
    <row r="47" ht="12.75" customHeight="1"/>
    <row r="48" ht="12.75" customHeight="1"/>
    <row r="49" ht="12.75" customHeight="1" thickBot="1"/>
    <row r="50" spans="1:6" ht="22.5" customHeight="1" thickBot="1">
      <c r="A50" s="141" t="s">
        <v>874</v>
      </c>
      <c r="B50" s="142"/>
      <c r="C50" s="142"/>
      <c r="D50" s="142"/>
      <c r="E50" s="142"/>
      <c r="F50" s="143"/>
    </row>
    <row r="51" spans="1:6" ht="15" customHeight="1">
      <c r="A51" s="151" t="s">
        <v>1005</v>
      </c>
      <c r="B51" s="68" t="s">
        <v>603</v>
      </c>
      <c r="C51" s="69" t="s">
        <v>1860</v>
      </c>
      <c r="D51" s="147" t="s">
        <v>1859</v>
      </c>
      <c r="E51" s="149" t="s">
        <v>1861</v>
      </c>
      <c r="F51" s="70" t="s">
        <v>7616</v>
      </c>
    </row>
    <row r="52" spans="1:6" ht="15" customHeight="1" thickBot="1">
      <c r="A52" s="152"/>
      <c r="B52" s="71" t="s">
        <v>1858</v>
      </c>
      <c r="C52" s="71" t="s">
        <v>1858</v>
      </c>
      <c r="D52" s="148"/>
      <c r="E52" s="150"/>
      <c r="F52" s="72" t="s">
        <v>7615</v>
      </c>
    </row>
    <row r="53" spans="1:6" ht="15" customHeight="1" thickTop="1">
      <c r="A53" s="15" t="s">
        <v>85</v>
      </c>
      <c r="B53" s="9">
        <v>101</v>
      </c>
      <c r="C53" s="12">
        <v>201</v>
      </c>
      <c r="D53" s="10" t="s">
        <v>86</v>
      </c>
      <c r="E53" s="43">
        <v>7.01</v>
      </c>
      <c r="F53" s="55">
        <v>0</v>
      </c>
    </row>
    <row r="54" spans="1:6" ht="15" customHeight="1">
      <c r="A54" s="15" t="s">
        <v>84</v>
      </c>
      <c r="B54" s="9">
        <v>102</v>
      </c>
      <c r="C54" s="12">
        <v>303</v>
      </c>
      <c r="D54" s="10" t="s">
        <v>2459</v>
      </c>
      <c r="E54" s="43">
        <v>29.56</v>
      </c>
      <c r="F54" s="55">
        <v>0</v>
      </c>
    </row>
    <row r="55" spans="1:6" ht="15" customHeight="1">
      <c r="A55" s="15" t="s">
        <v>87</v>
      </c>
      <c r="B55" s="9">
        <v>104</v>
      </c>
      <c r="C55" s="12">
        <v>303</v>
      </c>
      <c r="D55" s="10" t="s">
        <v>2459</v>
      </c>
      <c r="E55" s="43">
        <v>31.99</v>
      </c>
      <c r="F55" s="55">
        <v>0</v>
      </c>
    </row>
    <row r="56" spans="1:6" ht="15" customHeight="1">
      <c r="A56" s="15" t="s">
        <v>89</v>
      </c>
      <c r="B56" s="9">
        <v>105</v>
      </c>
      <c r="C56" s="12">
        <v>201</v>
      </c>
      <c r="D56" s="10" t="s">
        <v>86</v>
      </c>
      <c r="E56" s="43">
        <v>6.27</v>
      </c>
      <c r="F56" s="55">
        <v>0</v>
      </c>
    </row>
    <row r="57" spans="1:6" ht="15" customHeight="1">
      <c r="A57" s="15" t="s">
        <v>88</v>
      </c>
      <c r="B57" s="9">
        <v>106</v>
      </c>
      <c r="C57" s="12">
        <v>303</v>
      </c>
      <c r="D57" s="10" t="s">
        <v>2459</v>
      </c>
      <c r="E57" s="43">
        <v>29.57</v>
      </c>
      <c r="F57" s="55">
        <v>0</v>
      </c>
    </row>
    <row r="58" spans="1:6" ht="15" customHeight="1" thickBot="1">
      <c r="A58" s="15" t="s">
        <v>90</v>
      </c>
      <c r="B58" s="9">
        <v>108</v>
      </c>
      <c r="C58" s="12">
        <v>303</v>
      </c>
      <c r="D58" s="10" t="s">
        <v>2459</v>
      </c>
      <c r="E58" s="43">
        <v>32</v>
      </c>
      <c r="F58" s="55">
        <v>0</v>
      </c>
    </row>
    <row r="59" spans="1:6" ht="15" customHeight="1" thickBot="1" thickTop="1">
      <c r="A59" s="144" t="s">
        <v>7686</v>
      </c>
      <c r="B59" s="145"/>
      <c r="C59" s="145"/>
      <c r="D59" s="146"/>
      <c r="E59" s="37">
        <f>SUM(E53:E58)</f>
        <v>136.4</v>
      </c>
      <c r="F59" s="63">
        <f>SUMIF(F53:F58,"&gt;0",E53:E58)</f>
        <v>0</v>
      </c>
    </row>
    <row r="60" spans="2:6" ht="12.75" customHeight="1">
      <c r="B60" s="73"/>
      <c r="C60" s="73"/>
      <c r="D60" s="73"/>
      <c r="E60" s="74"/>
      <c r="F60" s="48"/>
    </row>
    <row r="61" ht="12.75" customHeight="1"/>
    <row r="62" ht="12.75" customHeight="1"/>
    <row r="63" ht="12.75" customHeight="1"/>
    <row r="64" ht="12.75" customHeight="1"/>
    <row r="65" ht="12.75" customHeight="1" thickBot="1"/>
    <row r="66" spans="1:6" ht="22.5" customHeight="1" thickBot="1">
      <c r="A66" s="141" t="s">
        <v>875</v>
      </c>
      <c r="B66" s="142"/>
      <c r="C66" s="142"/>
      <c r="D66" s="142"/>
      <c r="E66" s="142"/>
      <c r="F66" s="143"/>
    </row>
    <row r="67" spans="1:6" ht="15" customHeight="1">
      <c r="A67" s="151" t="s">
        <v>1005</v>
      </c>
      <c r="B67" s="68" t="s">
        <v>603</v>
      </c>
      <c r="C67" s="69" t="s">
        <v>1860</v>
      </c>
      <c r="D67" s="147" t="s">
        <v>1859</v>
      </c>
      <c r="E67" s="149" t="s">
        <v>1861</v>
      </c>
      <c r="F67" s="70" t="s">
        <v>7616</v>
      </c>
    </row>
    <row r="68" spans="1:6" ht="15" customHeight="1" thickBot="1">
      <c r="A68" s="152"/>
      <c r="B68" s="71" t="s">
        <v>1858</v>
      </c>
      <c r="C68" s="71" t="s">
        <v>1858</v>
      </c>
      <c r="D68" s="148"/>
      <c r="E68" s="150"/>
      <c r="F68" s="72" t="s">
        <v>7615</v>
      </c>
    </row>
    <row r="69" spans="1:6" ht="15" customHeight="1" thickTop="1">
      <c r="A69" s="15" t="s">
        <v>91</v>
      </c>
      <c r="B69" s="9">
        <v>201</v>
      </c>
      <c r="C69" s="12">
        <v>201</v>
      </c>
      <c r="D69" s="10" t="s">
        <v>641</v>
      </c>
      <c r="E69" s="43">
        <v>5.58</v>
      </c>
      <c r="F69" s="55">
        <v>0</v>
      </c>
    </row>
    <row r="70" spans="1:6" ht="15" customHeight="1">
      <c r="A70" s="15" t="s">
        <v>92</v>
      </c>
      <c r="B70" s="9">
        <v>202</v>
      </c>
      <c r="C70" s="12">
        <v>203</v>
      </c>
      <c r="D70" s="10" t="s">
        <v>2656</v>
      </c>
      <c r="E70" s="43">
        <v>11.11</v>
      </c>
      <c r="F70" s="55">
        <v>0</v>
      </c>
    </row>
    <row r="71" spans="1:6" ht="15" customHeight="1">
      <c r="A71" s="15" t="s">
        <v>93</v>
      </c>
      <c r="B71" s="9">
        <v>203</v>
      </c>
      <c r="C71" s="12">
        <v>301</v>
      </c>
      <c r="D71" s="10" t="s">
        <v>94</v>
      </c>
      <c r="E71" s="43">
        <v>22.88</v>
      </c>
      <c r="F71" s="55">
        <v>0</v>
      </c>
    </row>
    <row r="72" spans="1:6" ht="15" customHeight="1">
      <c r="A72" s="15" t="s">
        <v>95</v>
      </c>
      <c r="B72" s="9">
        <v>204</v>
      </c>
      <c r="C72" s="12">
        <v>141</v>
      </c>
      <c r="D72" s="10" t="s">
        <v>96</v>
      </c>
      <c r="E72" s="43">
        <v>62.04</v>
      </c>
      <c r="F72" s="55">
        <v>11</v>
      </c>
    </row>
    <row r="73" spans="1:6" ht="15" customHeight="1">
      <c r="A73" s="15" t="s">
        <v>97</v>
      </c>
      <c r="B73" s="9">
        <v>205</v>
      </c>
      <c r="C73" s="12">
        <v>203</v>
      </c>
      <c r="D73" s="10" t="s">
        <v>2656</v>
      </c>
      <c r="E73" s="43">
        <v>10.31</v>
      </c>
      <c r="F73" s="55">
        <v>0</v>
      </c>
    </row>
    <row r="74" spans="1:6" ht="15" customHeight="1">
      <c r="A74" s="15" t="s">
        <v>98</v>
      </c>
      <c r="B74" s="9">
        <v>206</v>
      </c>
      <c r="C74" s="12">
        <v>201</v>
      </c>
      <c r="D74" s="10" t="s">
        <v>641</v>
      </c>
      <c r="E74" s="43">
        <v>4.94</v>
      </c>
      <c r="F74" s="55">
        <v>0</v>
      </c>
    </row>
    <row r="75" spans="1:6" ht="15" customHeight="1">
      <c r="A75" s="15" t="s">
        <v>405</v>
      </c>
      <c r="B75" s="9">
        <v>207</v>
      </c>
      <c r="C75" s="12">
        <v>142</v>
      </c>
      <c r="D75" s="10" t="s">
        <v>2107</v>
      </c>
      <c r="E75" s="43">
        <v>14.23</v>
      </c>
      <c r="F75" s="55">
        <v>0</v>
      </c>
    </row>
    <row r="76" spans="1:6" ht="15" customHeight="1">
      <c r="A76" s="15" t="s">
        <v>406</v>
      </c>
      <c r="B76" s="9">
        <v>208</v>
      </c>
      <c r="C76" s="12">
        <v>146</v>
      </c>
      <c r="D76" s="10" t="s">
        <v>2441</v>
      </c>
      <c r="E76" s="43">
        <v>4.74</v>
      </c>
      <c r="F76" s="55">
        <v>0</v>
      </c>
    </row>
    <row r="77" spans="1:6" ht="15" customHeight="1">
      <c r="A77" s="15" t="s">
        <v>407</v>
      </c>
      <c r="B77" s="9">
        <v>209</v>
      </c>
      <c r="C77" s="12">
        <v>143</v>
      </c>
      <c r="D77" s="10" t="s">
        <v>408</v>
      </c>
      <c r="E77" s="43">
        <v>2.63</v>
      </c>
      <c r="F77" s="55">
        <v>0</v>
      </c>
    </row>
    <row r="78" spans="1:6" ht="15" customHeight="1">
      <c r="A78" s="15" t="s">
        <v>409</v>
      </c>
      <c r="B78" s="9">
        <v>210</v>
      </c>
      <c r="C78" s="12">
        <v>141</v>
      </c>
      <c r="D78" s="10" t="s">
        <v>410</v>
      </c>
      <c r="E78" s="43">
        <v>190.7</v>
      </c>
      <c r="F78" s="55">
        <v>11</v>
      </c>
    </row>
    <row r="79" spans="1:6" ht="15" customHeight="1">
      <c r="A79" s="15" t="s">
        <v>411</v>
      </c>
      <c r="B79" s="9">
        <v>211</v>
      </c>
      <c r="C79" s="12">
        <v>203</v>
      </c>
      <c r="D79" s="10" t="s">
        <v>2656</v>
      </c>
      <c r="E79" s="43">
        <v>61.68</v>
      </c>
      <c r="F79" s="55">
        <v>11</v>
      </c>
    </row>
    <row r="80" spans="1:6" ht="15" customHeight="1">
      <c r="A80" s="15" t="s">
        <v>412</v>
      </c>
      <c r="B80" s="9">
        <v>212</v>
      </c>
      <c r="C80" s="12">
        <v>203</v>
      </c>
      <c r="D80" s="10" t="s">
        <v>2656</v>
      </c>
      <c r="E80" s="43">
        <v>10.08</v>
      </c>
      <c r="F80" s="55">
        <v>5</v>
      </c>
    </row>
    <row r="81" spans="1:6" ht="15" customHeight="1">
      <c r="A81" s="15" t="s">
        <v>413</v>
      </c>
      <c r="B81" s="9">
        <v>214</v>
      </c>
      <c r="C81" s="12">
        <v>201</v>
      </c>
      <c r="D81" s="10" t="s">
        <v>641</v>
      </c>
      <c r="E81" s="43">
        <v>5.34</v>
      </c>
      <c r="F81" s="55">
        <v>5</v>
      </c>
    </row>
    <row r="82" spans="1:6" ht="15" customHeight="1">
      <c r="A82" s="15" t="s">
        <v>414</v>
      </c>
      <c r="B82" s="9">
        <v>215</v>
      </c>
      <c r="C82" s="12">
        <v>116</v>
      </c>
      <c r="D82" s="10" t="s">
        <v>5434</v>
      </c>
      <c r="E82" s="43">
        <v>16.63</v>
      </c>
      <c r="F82" s="55">
        <v>1</v>
      </c>
    </row>
    <row r="83" spans="1:6" ht="15" customHeight="1">
      <c r="A83" s="15" t="s">
        <v>415</v>
      </c>
      <c r="B83" s="9">
        <v>216</v>
      </c>
      <c r="C83" s="12">
        <v>161</v>
      </c>
      <c r="D83" s="10" t="s">
        <v>416</v>
      </c>
      <c r="E83" s="43">
        <v>4.74</v>
      </c>
      <c r="F83" s="55">
        <v>3</v>
      </c>
    </row>
    <row r="84" spans="1:6" ht="15" customHeight="1">
      <c r="A84" s="15" t="s">
        <v>417</v>
      </c>
      <c r="B84" s="9">
        <v>217</v>
      </c>
      <c r="C84" s="12">
        <v>203</v>
      </c>
      <c r="D84" s="10" t="s">
        <v>2656</v>
      </c>
      <c r="E84" s="43">
        <v>7.84</v>
      </c>
      <c r="F84" s="55">
        <v>0</v>
      </c>
    </row>
    <row r="85" spans="1:6" ht="15" customHeight="1">
      <c r="A85" s="15" t="s">
        <v>418</v>
      </c>
      <c r="B85" s="9">
        <v>218</v>
      </c>
      <c r="C85" s="12">
        <v>201</v>
      </c>
      <c r="D85" s="10" t="s">
        <v>641</v>
      </c>
      <c r="E85" s="43">
        <v>5.56</v>
      </c>
      <c r="F85" s="55">
        <v>0</v>
      </c>
    </row>
    <row r="86" spans="1:6" ht="15" customHeight="1" thickBot="1">
      <c r="A86" s="15" t="s">
        <v>419</v>
      </c>
      <c r="B86" s="9">
        <v>219</v>
      </c>
      <c r="C86" s="12">
        <v>177</v>
      </c>
      <c r="D86" s="10" t="s">
        <v>94</v>
      </c>
      <c r="E86" s="43">
        <v>28.89</v>
      </c>
      <c r="F86" s="55">
        <v>0</v>
      </c>
    </row>
    <row r="87" spans="1:6" ht="15" customHeight="1" thickBot="1" thickTop="1">
      <c r="A87" s="144" t="s">
        <v>7686</v>
      </c>
      <c r="B87" s="145"/>
      <c r="C87" s="145"/>
      <c r="D87" s="146"/>
      <c r="E87" s="37">
        <f>SUM(E69:E86)</f>
        <v>469.9199999999999</v>
      </c>
      <c r="F87" s="63">
        <f>SUMIF(F69:F86,"&gt;0",E69:E86)</f>
        <v>351.2099999999999</v>
      </c>
    </row>
    <row r="88" ht="12.75" customHeight="1"/>
    <row r="89" ht="12.75" customHeight="1"/>
    <row r="90" ht="12.75" customHeight="1"/>
    <row r="91" ht="12.75" customHeight="1"/>
    <row r="92" ht="12.75" customHeight="1"/>
    <row r="93" ht="12.75" customHeight="1" thickBot="1"/>
    <row r="94" spans="1:6" ht="30" customHeight="1" thickBot="1">
      <c r="A94" s="141" t="s">
        <v>640</v>
      </c>
      <c r="B94" s="142"/>
      <c r="C94" s="142"/>
      <c r="D94" s="142"/>
      <c r="E94" s="142"/>
      <c r="F94" s="143"/>
    </row>
    <row r="95" spans="1:6" ht="15" customHeight="1">
      <c r="A95" s="68" t="s">
        <v>2708</v>
      </c>
      <c r="B95" s="68" t="s">
        <v>603</v>
      </c>
      <c r="C95" s="69" t="s">
        <v>1860</v>
      </c>
      <c r="D95" s="147" t="s">
        <v>1859</v>
      </c>
      <c r="E95" s="149" t="s">
        <v>1861</v>
      </c>
      <c r="F95" s="75" t="s">
        <v>7616</v>
      </c>
    </row>
    <row r="96" spans="1:6" ht="15" customHeight="1" thickBot="1">
      <c r="A96" s="76" t="s">
        <v>2709</v>
      </c>
      <c r="B96" s="71" t="s">
        <v>1858</v>
      </c>
      <c r="C96" s="71" t="s">
        <v>1858</v>
      </c>
      <c r="D96" s="148"/>
      <c r="E96" s="150"/>
      <c r="F96" s="72" t="s">
        <v>7615</v>
      </c>
    </row>
    <row r="97" spans="1:6" ht="15" customHeight="1" thickTop="1">
      <c r="A97" s="15" t="s">
        <v>420</v>
      </c>
      <c r="B97" s="9">
        <v>301</v>
      </c>
      <c r="C97" s="12">
        <v>177</v>
      </c>
      <c r="D97" s="10" t="s">
        <v>94</v>
      </c>
      <c r="E97" s="43">
        <v>27.66</v>
      </c>
      <c r="F97" s="55">
        <v>0</v>
      </c>
    </row>
    <row r="98" spans="1:6" ht="15" customHeight="1">
      <c r="A98" s="15" t="s">
        <v>421</v>
      </c>
      <c r="B98" s="9">
        <v>302</v>
      </c>
      <c r="C98" s="12">
        <v>203</v>
      </c>
      <c r="D98" s="10" t="s">
        <v>2656</v>
      </c>
      <c r="E98" s="43">
        <v>5.96</v>
      </c>
      <c r="F98" s="55">
        <v>0</v>
      </c>
    </row>
    <row r="99" spans="1:6" ht="15" customHeight="1">
      <c r="A99" s="15" t="s">
        <v>422</v>
      </c>
      <c r="B99" s="9">
        <v>303</v>
      </c>
      <c r="C99" s="12">
        <v>160</v>
      </c>
      <c r="D99" s="10" t="s">
        <v>652</v>
      </c>
      <c r="E99" s="43">
        <v>8.99</v>
      </c>
      <c r="F99" s="55">
        <v>0</v>
      </c>
    </row>
    <row r="100" spans="1:6" ht="15" customHeight="1">
      <c r="A100" s="15" t="s">
        <v>423</v>
      </c>
      <c r="B100" s="9">
        <v>304</v>
      </c>
      <c r="C100" s="12">
        <v>160</v>
      </c>
      <c r="D100" s="10" t="s">
        <v>652</v>
      </c>
      <c r="E100" s="43">
        <v>7.52</v>
      </c>
      <c r="F100" s="55">
        <v>0</v>
      </c>
    </row>
    <row r="101" spans="1:6" ht="15" customHeight="1">
      <c r="A101" s="15" t="s">
        <v>424</v>
      </c>
      <c r="B101" s="9">
        <v>305</v>
      </c>
      <c r="C101" s="12">
        <v>209</v>
      </c>
      <c r="D101" s="10" t="s">
        <v>2659</v>
      </c>
      <c r="E101" s="43">
        <v>2.69</v>
      </c>
      <c r="F101" s="55">
        <v>0</v>
      </c>
    </row>
    <row r="102" spans="1:6" ht="15" customHeight="1">
      <c r="A102" s="15" t="s">
        <v>425</v>
      </c>
      <c r="B102" s="9">
        <v>306</v>
      </c>
      <c r="C102" s="12">
        <v>161</v>
      </c>
      <c r="D102" s="10" t="s">
        <v>3998</v>
      </c>
      <c r="E102" s="43">
        <v>1.75</v>
      </c>
      <c r="F102" s="55">
        <v>0</v>
      </c>
    </row>
    <row r="103" spans="1:6" ht="15" customHeight="1">
      <c r="A103" s="15" t="s">
        <v>426</v>
      </c>
      <c r="B103" s="9">
        <v>307</v>
      </c>
      <c r="C103" s="12">
        <v>163</v>
      </c>
      <c r="D103" s="10" t="s">
        <v>653</v>
      </c>
      <c r="E103" s="43">
        <v>0.72</v>
      </c>
      <c r="F103" s="55">
        <v>0</v>
      </c>
    </row>
    <row r="104" spans="1:6" ht="15" customHeight="1">
      <c r="A104" s="15" t="s">
        <v>427</v>
      </c>
      <c r="B104" s="9">
        <v>308</v>
      </c>
      <c r="C104" s="12">
        <v>116</v>
      </c>
      <c r="D104" s="10" t="s">
        <v>428</v>
      </c>
      <c r="E104" s="43">
        <v>27.97</v>
      </c>
      <c r="F104" s="55">
        <v>1</v>
      </c>
    </row>
    <row r="105" spans="1:6" ht="15" customHeight="1">
      <c r="A105" s="15" t="s">
        <v>429</v>
      </c>
      <c r="B105" s="9">
        <v>309</v>
      </c>
      <c r="C105" s="12">
        <v>177</v>
      </c>
      <c r="D105" s="10" t="s">
        <v>430</v>
      </c>
      <c r="E105" s="43">
        <v>27.65</v>
      </c>
      <c r="F105" s="55">
        <v>0</v>
      </c>
    </row>
    <row r="106" spans="1:6" ht="15" customHeight="1">
      <c r="A106" s="15" t="s">
        <v>431</v>
      </c>
      <c r="B106" s="9"/>
      <c r="C106" s="12">
        <v>203</v>
      </c>
      <c r="D106" s="10" t="s">
        <v>2656</v>
      </c>
      <c r="E106" s="43">
        <v>1.64</v>
      </c>
      <c r="F106" s="55">
        <v>5</v>
      </c>
    </row>
    <row r="107" spans="1:6" ht="15" customHeight="1">
      <c r="A107" s="15" t="s">
        <v>432</v>
      </c>
      <c r="B107" s="9"/>
      <c r="C107" s="12">
        <v>203</v>
      </c>
      <c r="D107" s="10" t="s">
        <v>2656</v>
      </c>
      <c r="E107" s="43">
        <v>1.72</v>
      </c>
      <c r="F107" s="55">
        <v>0</v>
      </c>
    </row>
    <row r="108" spans="1:6" ht="15" customHeight="1" thickBot="1">
      <c r="A108" s="15" t="s">
        <v>7518</v>
      </c>
      <c r="B108" s="9"/>
      <c r="C108" s="12">
        <v>317</v>
      </c>
      <c r="D108" s="10" t="s">
        <v>7519</v>
      </c>
      <c r="E108" s="43"/>
      <c r="F108" s="55">
        <v>0</v>
      </c>
    </row>
    <row r="109" spans="1:6" ht="15" customHeight="1" thickBot="1" thickTop="1">
      <c r="A109" s="144" t="s">
        <v>7686</v>
      </c>
      <c r="B109" s="145"/>
      <c r="C109" s="145"/>
      <c r="D109" s="146"/>
      <c r="E109" s="37">
        <f>SUM(E97:E108)</f>
        <v>114.27</v>
      </c>
      <c r="F109" s="63">
        <f>SUMIF(F97:F108,"&gt;0",E97:E108)</f>
        <v>29.61</v>
      </c>
    </row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5" customHeight="1"/>
    <row r="134" ht="15" customHeight="1"/>
    <row r="142" ht="30" customHeight="1"/>
    <row r="143" ht="14.25" customHeight="1"/>
    <row r="144" ht="39.75" customHeight="1"/>
    <row r="145" ht="24" customHeight="1"/>
    <row r="146" ht="24" customHeight="1"/>
  </sheetData>
  <mergeCells count="19">
    <mergeCell ref="A59:D59"/>
    <mergeCell ref="A66:F66"/>
    <mergeCell ref="D51:D52"/>
    <mergeCell ref="E51:E52"/>
    <mergeCell ref="A20:F20"/>
    <mergeCell ref="A21:A22"/>
    <mergeCell ref="E21:E22"/>
    <mergeCell ref="D21:D22"/>
    <mergeCell ref="A50:F50"/>
    <mergeCell ref="A51:A52"/>
    <mergeCell ref="A43:D43"/>
    <mergeCell ref="A109:D109"/>
    <mergeCell ref="E67:E68"/>
    <mergeCell ref="D95:D96"/>
    <mergeCell ref="A87:D87"/>
    <mergeCell ref="E95:E96"/>
    <mergeCell ref="D67:D68"/>
    <mergeCell ref="A94:F94"/>
    <mergeCell ref="A67:A68"/>
  </mergeCells>
  <conditionalFormatting sqref="E4">
    <cfRule type="cellIs" priority="11" dxfId="116" operator="notEqual">
      <formula>SUM($E$5:$E$15)</formula>
    </cfRule>
  </conditionalFormatting>
  <printOptions horizontalCentered="1"/>
  <pageMargins left="0.1968503937007874" right="0.1968503937007874" top="0.7480314960629921" bottom="0.4724409448818898" header="0.11811023622047245" footer="0.2755905511811024"/>
  <pageSetup horizontalDpi="600" verticalDpi="600" orientation="portrait" paperSize="9" scale="70" r:id="rId1"/>
  <headerFooter scaleWithDoc="0" alignWithMargins="0">
    <oddHeader>&amp;L&amp;9Příloha č.1_UKB_plochy místností</oddHeader>
    <oddFooter>&amp;R&amp;9Strana &amp;P/&amp;N</oddFooter>
  </headerFooter>
  <rowBreaks count="1" manualBreakCount="1">
    <brk id="62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2:G182"/>
  <sheetViews>
    <sheetView zoomScaleSheetLayoutView="100" workbookViewId="0" topLeftCell="A1">
      <selection activeCell="G1" sqref="G1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4" width="40.7109375" style="0" customWidth="1"/>
    <col min="5" max="5" width="14.7109375" style="35" customWidth="1"/>
    <col min="6" max="6" width="14.7109375" style="44" customWidth="1"/>
    <col min="7" max="7" width="9.140625" style="88" customWidth="1"/>
  </cols>
  <sheetData>
    <row r="2" ht="13.5" thickBot="1">
      <c r="F2"/>
    </row>
    <row r="3" spans="4:6" ht="15.75" customHeight="1" thickBot="1">
      <c r="D3" s="65" t="s">
        <v>7618</v>
      </c>
      <c r="E3" s="66">
        <f>SUM(E182,E166,E126,E83,E30)</f>
        <v>3231.7</v>
      </c>
      <c r="F3"/>
    </row>
    <row r="4" spans="4:7" ht="15.75" customHeight="1" thickBot="1">
      <c r="D4" s="65" t="s">
        <v>7619</v>
      </c>
      <c r="E4" s="66">
        <f>SUM(F182,F166,F126,F83,F30)</f>
        <v>2819.25</v>
      </c>
      <c r="F4" s="92"/>
      <c r="G4" s="94"/>
    </row>
    <row r="5" spans="4:6" ht="15.75" customHeight="1" thickBot="1">
      <c r="D5" s="65" t="s">
        <v>7620</v>
      </c>
      <c r="E5" s="66">
        <f>SUMIF(F$23:F$554,"1",E$23:E$554)</f>
        <v>36.769999999999996</v>
      </c>
      <c r="F5"/>
    </row>
    <row r="6" spans="4:6" ht="15.75" customHeight="1" thickBot="1">
      <c r="D6" s="65" t="s">
        <v>7621</v>
      </c>
      <c r="E6" s="66">
        <f>SUMIF(F$23:F$554,"2",E$23:E$554)</f>
        <v>1693.5399999999997</v>
      </c>
      <c r="F6"/>
    </row>
    <row r="7" spans="4:6" ht="15.75" customHeight="1" thickBot="1">
      <c r="D7" s="65" t="s">
        <v>7622</v>
      </c>
      <c r="E7" s="66">
        <f>SUMIF(F$23:F$554,"3",E$23:E$554)</f>
        <v>321.01000000000005</v>
      </c>
      <c r="F7"/>
    </row>
    <row r="8" spans="4:6" ht="15.75" customHeight="1" thickBot="1">
      <c r="D8" s="65" t="s">
        <v>7617</v>
      </c>
      <c r="E8" s="66">
        <f>SUMIF(F$23:F$554,"4",E$23:E$554)</f>
        <v>0</v>
      </c>
      <c r="F8"/>
    </row>
    <row r="9" spans="4:6" ht="15.75" customHeight="1" thickBot="1">
      <c r="D9" s="65" t="s">
        <v>7623</v>
      </c>
      <c r="E9" s="66">
        <f>SUMIF(F$23:F$554,"5",E$23:E$554)</f>
        <v>265.83</v>
      </c>
      <c r="F9"/>
    </row>
    <row r="10" spans="4:5" ht="15.75" customHeight="1" thickBot="1">
      <c r="D10" s="65" t="s">
        <v>7624</v>
      </c>
      <c r="E10" s="66">
        <f>SUMIF(F$23:F$554,"6",E$23:E$554)</f>
        <v>0</v>
      </c>
    </row>
    <row r="11" spans="4:5" ht="15.75" customHeight="1" thickBot="1">
      <c r="D11" s="65" t="s">
        <v>7625</v>
      </c>
      <c r="E11" s="66">
        <f>SUMIF(F$23:F$554,"7",E$23:E$554)</f>
        <v>0</v>
      </c>
    </row>
    <row r="12" spans="4:5" ht="15.75" customHeight="1" thickBot="1">
      <c r="D12" s="65" t="s">
        <v>7626</v>
      </c>
      <c r="E12" s="66">
        <f>SUMIF(F$23:F$554,"8",E$23:E$554)</f>
        <v>0</v>
      </c>
    </row>
    <row r="13" spans="4:5" ht="15.75" customHeight="1" thickBot="1">
      <c r="D13" s="65" t="s">
        <v>7687</v>
      </c>
      <c r="E13" s="66">
        <f>SUMIF(F$23:F$553,"9",E$23:E$553)</f>
        <v>0</v>
      </c>
    </row>
    <row r="14" spans="4:5" ht="15.75" customHeight="1" thickBot="1">
      <c r="D14" s="65" t="s">
        <v>7688</v>
      </c>
      <c r="E14" s="66">
        <f>SUMIF(F$23:F$553,"10",E$23:E$553)</f>
        <v>0</v>
      </c>
    </row>
    <row r="15" spans="4:5" ht="15.75" customHeight="1" thickBot="1">
      <c r="D15" s="65" t="s">
        <v>7714</v>
      </c>
      <c r="E15" s="66">
        <f>SUMIF(F$23:F$553,"11",E$23:E$553)</f>
        <v>502.1</v>
      </c>
    </row>
    <row r="19" ht="13.5" thickBot="1"/>
    <row r="20" spans="1:6" ht="22.5" customHeight="1" thickBot="1">
      <c r="A20" s="141" t="s">
        <v>1297</v>
      </c>
      <c r="B20" s="142"/>
      <c r="C20" s="142"/>
      <c r="D20" s="142"/>
      <c r="E20" s="142"/>
      <c r="F20" s="143"/>
    </row>
    <row r="21" spans="1:6" ht="15" customHeight="1">
      <c r="A21" s="151" t="s">
        <v>1005</v>
      </c>
      <c r="B21" s="68" t="s">
        <v>603</v>
      </c>
      <c r="C21" s="69" t="s">
        <v>1860</v>
      </c>
      <c r="D21" s="147" t="s">
        <v>1859</v>
      </c>
      <c r="E21" s="149" t="s">
        <v>1861</v>
      </c>
      <c r="F21" s="70" t="s">
        <v>7616</v>
      </c>
    </row>
    <row r="22" spans="1:6" ht="15" customHeight="1" thickBot="1">
      <c r="A22" s="152"/>
      <c r="B22" s="71" t="s">
        <v>1858</v>
      </c>
      <c r="C22" s="71" t="s">
        <v>1858</v>
      </c>
      <c r="D22" s="148"/>
      <c r="E22" s="150"/>
      <c r="F22" s="72" t="s">
        <v>7615</v>
      </c>
    </row>
    <row r="23" spans="1:6" ht="15" customHeight="1" thickTop="1">
      <c r="A23" s="14" t="s">
        <v>4455</v>
      </c>
      <c r="B23" s="7" t="s">
        <v>1863</v>
      </c>
      <c r="C23" s="11">
        <v>303</v>
      </c>
      <c r="D23" s="1" t="s">
        <v>3034</v>
      </c>
      <c r="E23" s="36">
        <v>13.7</v>
      </c>
      <c r="F23" s="45">
        <v>0</v>
      </c>
    </row>
    <row r="24" spans="1:6" ht="15" customHeight="1">
      <c r="A24" s="14" t="s">
        <v>4456</v>
      </c>
      <c r="B24" s="7" t="s">
        <v>1864</v>
      </c>
      <c r="C24" s="11">
        <v>303</v>
      </c>
      <c r="D24" s="1" t="s">
        <v>4753</v>
      </c>
      <c r="E24" s="36">
        <v>17.53</v>
      </c>
      <c r="F24" s="45">
        <v>0</v>
      </c>
    </row>
    <row r="25" spans="1:6" ht="15" customHeight="1">
      <c r="A25" s="14" t="s">
        <v>4457</v>
      </c>
      <c r="B25" s="7" t="s">
        <v>1865</v>
      </c>
      <c r="C25" s="11">
        <v>302</v>
      </c>
      <c r="D25" s="1" t="s">
        <v>4458</v>
      </c>
      <c r="E25" s="36">
        <v>13</v>
      </c>
      <c r="F25" s="45">
        <v>0</v>
      </c>
    </row>
    <row r="26" spans="1:6" ht="15" customHeight="1">
      <c r="A26" s="14" t="s">
        <v>4459</v>
      </c>
      <c r="B26" s="7" t="s">
        <v>1866</v>
      </c>
      <c r="C26" s="11">
        <v>305</v>
      </c>
      <c r="D26" s="1" t="s">
        <v>3715</v>
      </c>
      <c r="E26" s="36">
        <v>64.58</v>
      </c>
      <c r="F26" s="45">
        <v>0</v>
      </c>
    </row>
    <row r="27" spans="1:6" ht="15" customHeight="1">
      <c r="A27" s="14" t="s">
        <v>4460</v>
      </c>
      <c r="B27" s="7" t="s">
        <v>1867</v>
      </c>
      <c r="C27" s="11">
        <v>303</v>
      </c>
      <c r="D27" s="1" t="s">
        <v>1195</v>
      </c>
      <c r="E27" s="36">
        <v>19.13</v>
      </c>
      <c r="F27" s="45">
        <v>0</v>
      </c>
    </row>
    <row r="28" spans="1:6" ht="15" customHeight="1">
      <c r="A28" s="14" t="s">
        <v>4461</v>
      </c>
      <c r="B28" s="7" t="s">
        <v>1868</v>
      </c>
      <c r="C28" s="11">
        <v>204</v>
      </c>
      <c r="D28" s="1" t="s">
        <v>4462</v>
      </c>
      <c r="E28" s="36">
        <v>5.2</v>
      </c>
      <c r="F28" s="45">
        <v>0</v>
      </c>
    </row>
    <row r="29" spans="1:6" ht="15" customHeight="1" thickBot="1">
      <c r="A29" s="14" t="s">
        <v>5157</v>
      </c>
      <c r="B29" s="7"/>
      <c r="C29" s="11">
        <v>203</v>
      </c>
      <c r="D29" s="1" t="s">
        <v>5158</v>
      </c>
      <c r="E29" s="36">
        <v>7.86</v>
      </c>
      <c r="F29" s="45">
        <v>0</v>
      </c>
    </row>
    <row r="30" spans="1:6" ht="15" customHeight="1" thickBot="1" thickTop="1">
      <c r="A30" s="144" t="s">
        <v>7686</v>
      </c>
      <c r="B30" s="145"/>
      <c r="C30" s="145"/>
      <c r="D30" s="146"/>
      <c r="E30" s="37">
        <f>SUM(E23:E29)</f>
        <v>141</v>
      </c>
      <c r="F30" s="63">
        <f>SUMIF(F23:F29,"&gt;0",E23:E29)</f>
        <v>0</v>
      </c>
    </row>
    <row r="31" ht="15" customHeight="1"/>
    <row r="32" ht="15" customHeight="1"/>
    <row r="33" spans="1:6" ht="15" customHeight="1">
      <c r="A33" s="2"/>
      <c r="B33" s="2"/>
      <c r="C33" s="2"/>
      <c r="D33" s="2"/>
      <c r="E33" s="38"/>
      <c r="F33" s="47"/>
    </row>
    <row r="34" ht="15" customHeight="1"/>
    <row r="35" ht="15" customHeight="1"/>
    <row r="36" ht="15" customHeight="1" thickBot="1"/>
    <row r="37" spans="1:6" ht="22.5" customHeight="1" thickBot="1">
      <c r="A37" s="141" t="s">
        <v>1298</v>
      </c>
      <c r="B37" s="142"/>
      <c r="C37" s="142"/>
      <c r="D37" s="142"/>
      <c r="E37" s="142"/>
      <c r="F37" s="143"/>
    </row>
    <row r="38" spans="1:6" ht="15" customHeight="1">
      <c r="A38" s="151" t="s">
        <v>1005</v>
      </c>
      <c r="B38" s="68" t="s">
        <v>603</v>
      </c>
      <c r="C38" s="69" t="s">
        <v>1860</v>
      </c>
      <c r="D38" s="147" t="s">
        <v>1859</v>
      </c>
      <c r="E38" s="149" t="s">
        <v>1861</v>
      </c>
      <c r="F38" s="70" t="s">
        <v>7616</v>
      </c>
    </row>
    <row r="39" spans="1:6" ht="15" customHeight="1" thickBot="1">
      <c r="A39" s="152"/>
      <c r="B39" s="71" t="s">
        <v>1858</v>
      </c>
      <c r="C39" s="71" t="s">
        <v>1858</v>
      </c>
      <c r="D39" s="148"/>
      <c r="E39" s="150"/>
      <c r="F39" s="72" t="s">
        <v>7615</v>
      </c>
    </row>
    <row r="40" spans="1:6" ht="15" customHeight="1" thickTop="1">
      <c r="A40" s="14" t="s">
        <v>4463</v>
      </c>
      <c r="B40" s="7">
        <v>101</v>
      </c>
      <c r="C40" s="11">
        <v>203</v>
      </c>
      <c r="D40" s="1" t="s">
        <v>4464</v>
      </c>
      <c r="E40" s="36">
        <v>24.71</v>
      </c>
      <c r="F40" s="45">
        <v>11</v>
      </c>
    </row>
    <row r="41" spans="1:6" ht="15" customHeight="1">
      <c r="A41" s="14" t="s">
        <v>4465</v>
      </c>
      <c r="B41" s="7">
        <v>102</v>
      </c>
      <c r="C41" s="11">
        <v>201</v>
      </c>
      <c r="D41" s="1" t="s">
        <v>2573</v>
      </c>
      <c r="E41" s="36">
        <v>20.36</v>
      </c>
      <c r="F41" s="45">
        <v>5</v>
      </c>
    </row>
    <row r="42" spans="1:6" ht="15" customHeight="1">
      <c r="A42" s="14" t="s">
        <v>4466</v>
      </c>
      <c r="B42" s="7">
        <v>103</v>
      </c>
      <c r="C42" s="11">
        <v>204</v>
      </c>
      <c r="D42" s="1" t="s">
        <v>3044</v>
      </c>
      <c r="E42" s="36">
        <v>5.2</v>
      </c>
      <c r="F42" s="45">
        <v>5</v>
      </c>
    </row>
    <row r="43" spans="1:6" ht="15" customHeight="1">
      <c r="A43" s="14" t="s">
        <v>3045</v>
      </c>
      <c r="B43" s="7">
        <v>104</v>
      </c>
      <c r="C43" s="11">
        <v>207</v>
      </c>
      <c r="D43" s="1" t="s">
        <v>3046</v>
      </c>
      <c r="E43" s="36">
        <v>98.93</v>
      </c>
      <c r="F43" s="45">
        <v>11</v>
      </c>
    </row>
    <row r="44" spans="1:6" ht="15" customHeight="1">
      <c r="A44" s="14" t="s">
        <v>3047</v>
      </c>
      <c r="B44" s="7">
        <v>105</v>
      </c>
      <c r="C44" s="11">
        <v>203</v>
      </c>
      <c r="D44" s="1" t="s">
        <v>2656</v>
      </c>
      <c r="E44" s="36">
        <v>12.04</v>
      </c>
      <c r="F44" s="45">
        <v>5</v>
      </c>
    </row>
    <row r="45" spans="1:6" ht="15" customHeight="1">
      <c r="A45" s="14" t="s">
        <v>3048</v>
      </c>
      <c r="B45" s="7">
        <v>106</v>
      </c>
      <c r="C45" s="11">
        <v>167</v>
      </c>
      <c r="D45" s="1" t="s">
        <v>2449</v>
      </c>
      <c r="E45" s="36">
        <v>7.27</v>
      </c>
      <c r="F45" s="45">
        <v>0</v>
      </c>
    </row>
    <row r="46" spans="1:6" ht="15" customHeight="1">
      <c r="A46" s="14" t="s">
        <v>3049</v>
      </c>
      <c r="B46" s="7">
        <v>107</v>
      </c>
      <c r="C46" s="11">
        <v>161</v>
      </c>
      <c r="D46" s="1" t="s">
        <v>954</v>
      </c>
      <c r="E46" s="36">
        <v>13.03</v>
      </c>
      <c r="F46" s="45">
        <v>3</v>
      </c>
    </row>
    <row r="47" spans="1:6" ht="15" customHeight="1">
      <c r="A47" s="14" t="s">
        <v>3050</v>
      </c>
      <c r="B47" s="7">
        <v>108</v>
      </c>
      <c r="C47" s="11">
        <v>161</v>
      </c>
      <c r="D47" s="1" t="s">
        <v>3051</v>
      </c>
      <c r="E47" s="36">
        <v>4.46</v>
      </c>
      <c r="F47" s="45">
        <v>3</v>
      </c>
    </row>
    <row r="48" spans="1:6" ht="15" customHeight="1">
      <c r="A48" s="14" t="s">
        <v>3052</v>
      </c>
      <c r="B48" s="7">
        <v>109</v>
      </c>
      <c r="C48" s="11">
        <v>104</v>
      </c>
      <c r="D48" s="1" t="s">
        <v>3982</v>
      </c>
      <c r="E48" s="36">
        <v>23.82</v>
      </c>
      <c r="F48" s="46">
        <v>0</v>
      </c>
    </row>
    <row r="49" spans="1:6" ht="15" customHeight="1">
      <c r="A49" s="14" t="s">
        <v>3053</v>
      </c>
      <c r="B49" s="7">
        <v>110</v>
      </c>
      <c r="C49" s="11">
        <v>161</v>
      </c>
      <c r="D49" s="1" t="s">
        <v>2427</v>
      </c>
      <c r="E49" s="36">
        <v>2</v>
      </c>
      <c r="F49" s="46">
        <v>3</v>
      </c>
    </row>
    <row r="50" spans="1:6" ht="15" customHeight="1">
      <c r="A50" s="14" t="s">
        <v>3054</v>
      </c>
      <c r="B50" s="7">
        <v>111</v>
      </c>
      <c r="C50" s="11">
        <v>161</v>
      </c>
      <c r="D50" s="1" t="s">
        <v>4040</v>
      </c>
      <c r="E50" s="36">
        <v>1.35</v>
      </c>
      <c r="F50" s="46">
        <v>3</v>
      </c>
    </row>
    <row r="51" spans="1:6" ht="15" customHeight="1">
      <c r="A51" s="14" t="s">
        <v>3055</v>
      </c>
      <c r="B51" s="7">
        <v>112</v>
      </c>
      <c r="C51" s="11">
        <v>171</v>
      </c>
      <c r="D51" s="1" t="s">
        <v>3056</v>
      </c>
      <c r="E51" s="36">
        <v>3.9</v>
      </c>
      <c r="F51" s="46">
        <v>0</v>
      </c>
    </row>
    <row r="52" spans="1:6" ht="15" customHeight="1">
      <c r="A52" s="14" t="s">
        <v>3057</v>
      </c>
      <c r="B52" s="7">
        <v>113</v>
      </c>
      <c r="C52" s="11">
        <v>177</v>
      </c>
      <c r="D52" s="1" t="s">
        <v>3058</v>
      </c>
      <c r="E52" s="36">
        <v>4.58</v>
      </c>
      <c r="F52" s="46">
        <v>0</v>
      </c>
    </row>
    <row r="53" spans="1:6" ht="15" customHeight="1">
      <c r="A53" s="14" t="s">
        <v>3059</v>
      </c>
      <c r="B53" s="7">
        <v>114</v>
      </c>
      <c r="C53" s="11">
        <v>101</v>
      </c>
      <c r="D53" s="1" t="s">
        <v>4755</v>
      </c>
      <c r="E53" s="36">
        <v>214.8</v>
      </c>
      <c r="F53" s="46">
        <v>2</v>
      </c>
    </row>
    <row r="54" spans="1:6" ht="15" customHeight="1">
      <c r="A54" s="14" t="s">
        <v>3060</v>
      </c>
      <c r="B54" s="7">
        <v>115</v>
      </c>
      <c r="C54" s="11">
        <v>203</v>
      </c>
      <c r="D54" s="1" t="s">
        <v>2656</v>
      </c>
      <c r="E54" s="36">
        <v>7.3</v>
      </c>
      <c r="F54" s="45">
        <v>5</v>
      </c>
    </row>
    <row r="55" spans="1:6" ht="15" customHeight="1">
      <c r="A55" s="14" t="s">
        <v>3061</v>
      </c>
      <c r="B55" s="7">
        <v>116</v>
      </c>
      <c r="C55" s="29">
        <v>160</v>
      </c>
      <c r="D55" s="1" t="s">
        <v>3062</v>
      </c>
      <c r="E55" s="36">
        <v>35.79</v>
      </c>
      <c r="F55" s="45">
        <v>0</v>
      </c>
    </row>
    <row r="56" spans="1:6" ht="15" customHeight="1">
      <c r="A56" s="14" t="s">
        <v>3063</v>
      </c>
      <c r="B56" s="7">
        <v>117</v>
      </c>
      <c r="C56" s="11">
        <v>161</v>
      </c>
      <c r="D56" s="1" t="s">
        <v>194</v>
      </c>
      <c r="E56" s="36">
        <v>9.02</v>
      </c>
      <c r="F56" s="45">
        <v>3</v>
      </c>
    </row>
    <row r="57" spans="1:6" ht="15" customHeight="1">
      <c r="A57" s="14" t="s">
        <v>3064</v>
      </c>
      <c r="B57" s="7">
        <v>118</v>
      </c>
      <c r="C57" s="11">
        <v>161</v>
      </c>
      <c r="D57" s="1" t="s">
        <v>2509</v>
      </c>
      <c r="E57" s="36">
        <v>10.19</v>
      </c>
      <c r="F57" s="45">
        <v>3</v>
      </c>
    </row>
    <row r="58" spans="1:6" ht="15" customHeight="1">
      <c r="A58" s="14" t="s">
        <v>3065</v>
      </c>
      <c r="B58" s="7">
        <v>119</v>
      </c>
      <c r="C58" s="11">
        <v>161</v>
      </c>
      <c r="D58" s="1" t="s">
        <v>3066</v>
      </c>
      <c r="E58" s="36">
        <v>7.46</v>
      </c>
      <c r="F58" s="45">
        <v>3</v>
      </c>
    </row>
    <row r="59" spans="1:6" ht="15" customHeight="1">
      <c r="A59" s="14" t="s">
        <v>3067</v>
      </c>
      <c r="B59" s="7">
        <v>120</v>
      </c>
      <c r="C59" s="11">
        <v>217</v>
      </c>
      <c r="D59" s="1" t="s">
        <v>283</v>
      </c>
      <c r="E59" s="36">
        <v>70.37</v>
      </c>
      <c r="F59" s="45">
        <v>0</v>
      </c>
    </row>
    <row r="60" spans="1:6" ht="15" customHeight="1">
      <c r="A60" s="14" t="s">
        <v>3068</v>
      </c>
      <c r="B60" s="7">
        <v>122</v>
      </c>
      <c r="C60" s="11">
        <v>203</v>
      </c>
      <c r="D60" s="1" t="s">
        <v>3069</v>
      </c>
      <c r="E60" s="36">
        <v>24.86</v>
      </c>
      <c r="F60" s="45">
        <v>11</v>
      </c>
    </row>
    <row r="61" spans="1:6" ht="15" customHeight="1">
      <c r="A61" s="14" t="s">
        <v>7612</v>
      </c>
      <c r="B61" s="7" t="s">
        <v>807</v>
      </c>
      <c r="C61" s="11">
        <v>202</v>
      </c>
      <c r="D61" s="1" t="s">
        <v>300</v>
      </c>
      <c r="E61" s="36">
        <v>22.83</v>
      </c>
      <c r="F61" s="45">
        <v>5</v>
      </c>
    </row>
    <row r="62" spans="1:6" ht="15" customHeight="1">
      <c r="A62" s="14" t="s">
        <v>3070</v>
      </c>
      <c r="B62" s="7">
        <v>123</v>
      </c>
      <c r="C62" s="11">
        <v>201</v>
      </c>
      <c r="D62" s="1" t="s">
        <v>2574</v>
      </c>
      <c r="E62" s="36">
        <v>20.36</v>
      </c>
      <c r="F62" s="45">
        <v>5</v>
      </c>
    </row>
    <row r="63" spans="1:6" ht="15" customHeight="1">
      <c r="A63" s="14" t="s">
        <v>3071</v>
      </c>
      <c r="B63" s="7">
        <v>124</v>
      </c>
      <c r="C63" s="11">
        <v>204</v>
      </c>
      <c r="D63" s="1" t="s">
        <v>3072</v>
      </c>
      <c r="E63" s="36">
        <v>5.2</v>
      </c>
      <c r="F63" s="45">
        <v>5</v>
      </c>
    </row>
    <row r="64" spans="1:6" ht="15" customHeight="1">
      <c r="A64" s="14" t="s">
        <v>3073</v>
      </c>
      <c r="B64" s="7">
        <v>125</v>
      </c>
      <c r="C64" s="11">
        <v>207</v>
      </c>
      <c r="D64" s="1" t="s">
        <v>3074</v>
      </c>
      <c r="E64" s="36">
        <v>96.07</v>
      </c>
      <c r="F64" s="45">
        <v>11</v>
      </c>
    </row>
    <row r="65" spans="1:6" ht="15" customHeight="1">
      <c r="A65" s="14" t="s">
        <v>3075</v>
      </c>
      <c r="B65" s="7">
        <v>126</v>
      </c>
      <c r="C65" s="11">
        <v>203</v>
      </c>
      <c r="D65" s="1" t="s">
        <v>3076</v>
      </c>
      <c r="E65" s="36">
        <v>7.3</v>
      </c>
      <c r="F65" s="45">
        <v>5</v>
      </c>
    </row>
    <row r="66" spans="1:6" ht="15" customHeight="1">
      <c r="A66" s="14" t="s">
        <v>3077</v>
      </c>
      <c r="B66" s="7">
        <v>127</v>
      </c>
      <c r="C66" s="29">
        <v>160</v>
      </c>
      <c r="D66" s="1" t="s">
        <v>3078</v>
      </c>
      <c r="E66" s="36">
        <v>36.63</v>
      </c>
      <c r="F66" s="45">
        <v>0</v>
      </c>
    </row>
    <row r="67" spans="1:6" ht="15" customHeight="1">
      <c r="A67" s="14" t="s">
        <v>3079</v>
      </c>
      <c r="B67" s="7">
        <v>128</v>
      </c>
      <c r="C67" s="11">
        <v>161</v>
      </c>
      <c r="D67" s="1" t="s">
        <v>1670</v>
      </c>
      <c r="E67" s="36">
        <v>8.96</v>
      </c>
      <c r="F67" s="45">
        <v>3</v>
      </c>
    </row>
    <row r="68" spans="1:6" ht="15" customHeight="1">
      <c r="A68" s="14" t="s">
        <v>3080</v>
      </c>
      <c r="B68" s="7">
        <v>129</v>
      </c>
      <c r="C68" s="11">
        <v>161</v>
      </c>
      <c r="D68" s="1" t="s">
        <v>4247</v>
      </c>
      <c r="E68" s="36">
        <v>10.2</v>
      </c>
      <c r="F68" s="45">
        <v>3</v>
      </c>
    </row>
    <row r="69" spans="1:6" ht="15" customHeight="1">
      <c r="A69" s="14" t="s">
        <v>3081</v>
      </c>
      <c r="B69" s="7">
        <v>131</v>
      </c>
      <c r="C69" s="11">
        <v>161</v>
      </c>
      <c r="D69" s="1" t="s">
        <v>3082</v>
      </c>
      <c r="E69" s="36">
        <v>6.74</v>
      </c>
      <c r="F69" s="45">
        <v>3</v>
      </c>
    </row>
    <row r="70" spans="1:6" ht="15" customHeight="1">
      <c r="A70" s="14" t="s">
        <v>3083</v>
      </c>
      <c r="B70" s="7">
        <v>132</v>
      </c>
      <c r="C70" s="11">
        <v>101</v>
      </c>
      <c r="D70" s="1" t="s">
        <v>4754</v>
      </c>
      <c r="E70" s="36">
        <v>195.15</v>
      </c>
      <c r="F70" s="46">
        <v>2</v>
      </c>
    </row>
    <row r="71" spans="1:6" ht="15" customHeight="1">
      <c r="A71" s="14" t="s">
        <v>3084</v>
      </c>
      <c r="B71" s="7">
        <v>133</v>
      </c>
      <c r="C71" s="11">
        <v>203</v>
      </c>
      <c r="D71" s="1" t="s">
        <v>2656</v>
      </c>
      <c r="E71" s="36">
        <v>12.04</v>
      </c>
      <c r="F71" s="45">
        <v>5</v>
      </c>
    </row>
    <row r="72" spans="1:6" ht="15" customHeight="1">
      <c r="A72" s="14" t="s">
        <v>3085</v>
      </c>
      <c r="B72" s="7">
        <v>134</v>
      </c>
      <c r="C72" s="11">
        <v>161</v>
      </c>
      <c r="D72" s="1" t="s">
        <v>3086</v>
      </c>
      <c r="E72" s="36">
        <v>7.27</v>
      </c>
      <c r="F72" s="45">
        <v>3</v>
      </c>
    </row>
    <row r="73" spans="1:6" ht="15" customHeight="1">
      <c r="A73" s="14" t="s">
        <v>3087</v>
      </c>
      <c r="B73" s="7">
        <v>135</v>
      </c>
      <c r="C73" s="11">
        <v>161</v>
      </c>
      <c r="D73" s="1" t="s">
        <v>2777</v>
      </c>
      <c r="E73" s="36">
        <v>13.03</v>
      </c>
      <c r="F73" s="45">
        <v>3</v>
      </c>
    </row>
    <row r="74" spans="1:6" ht="15" customHeight="1">
      <c r="A74" s="14" t="s">
        <v>3088</v>
      </c>
      <c r="B74" s="7">
        <v>136</v>
      </c>
      <c r="C74" s="11">
        <v>161</v>
      </c>
      <c r="D74" s="1" t="s">
        <v>3089</v>
      </c>
      <c r="E74" s="36">
        <v>4.48</v>
      </c>
      <c r="F74" s="45">
        <v>3</v>
      </c>
    </row>
    <row r="75" spans="1:6" ht="15" customHeight="1">
      <c r="A75" s="14" t="s">
        <v>3090</v>
      </c>
      <c r="B75" s="7">
        <v>137</v>
      </c>
      <c r="C75" s="11">
        <v>104</v>
      </c>
      <c r="D75" s="1" t="s">
        <v>3982</v>
      </c>
      <c r="E75" s="36">
        <v>21.81</v>
      </c>
      <c r="F75" s="46">
        <v>0</v>
      </c>
    </row>
    <row r="76" spans="1:6" ht="15" customHeight="1">
      <c r="A76" s="14" t="s">
        <v>3091</v>
      </c>
      <c r="B76" s="7">
        <v>138</v>
      </c>
      <c r="C76" s="11">
        <v>161</v>
      </c>
      <c r="D76" s="1" t="s">
        <v>3092</v>
      </c>
      <c r="E76" s="36">
        <v>2</v>
      </c>
      <c r="F76" s="46">
        <v>3</v>
      </c>
    </row>
    <row r="77" spans="1:6" ht="15" customHeight="1">
      <c r="A77" s="14" t="s">
        <v>3093</v>
      </c>
      <c r="B77" s="7">
        <v>139</v>
      </c>
      <c r="C77" s="11">
        <v>171</v>
      </c>
      <c r="D77" s="1" t="s">
        <v>3056</v>
      </c>
      <c r="E77" s="36">
        <v>3.9</v>
      </c>
      <c r="F77" s="46">
        <v>0</v>
      </c>
    </row>
    <row r="78" spans="1:6" ht="15" customHeight="1">
      <c r="A78" s="14" t="s">
        <v>3094</v>
      </c>
      <c r="B78" s="7">
        <v>140</v>
      </c>
      <c r="C78" s="11">
        <v>161</v>
      </c>
      <c r="D78" s="1" t="s">
        <v>4492</v>
      </c>
      <c r="E78" s="36">
        <v>1.35</v>
      </c>
      <c r="F78" s="46">
        <v>3</v>
      </c>
    </row>
    <row r="79" spans="1:6" ht="15" customHeight="1">
      <c r="A79" s="14" t="s">
        <v>4493</v>
      </c>
      <c r="B79" s="7">
        <v>141</v>
      </c>
      <c r="C79" s="11">
        <v>177</v>
      </c>
      <c r="D79" s="1" t="s">
        <v>3058</v>
      </c>
      <c r="E79" s="36">
        <v>4.58</v>
      </c>
      <c r="F79" s="46">
        <v>0</v>
      </c>
    </row>
    <row r="80" spans="1:6" ht="15" customHeight="1">
      <c r="A80" s="14" t="s">
        <v>4494</v>
      </c>
      <c r="B80" s="7">
        <v>142</v>
      </c>
      <c r="C80" s="11">
        <v>104</v>
      </c>
      <c r="D80" s="1" t="s">
        <v>4495</v>
      </c>
      <c r="E80" s="36">
        <v>15.31</v>
      </c>
      <c r="F80" s="46">
        <v>2</v>
      </c>
    </row>
    <row r="81" spans="1:6" ht="15" customHeight="1">
      <c r="A81" s="14" t="s">
        <v>4496</v>
      </c>
      <c r="B81" s="7">
        <v>143</v>
      </c>
      <c r="C81" s="29">
        <v>203</v>
      </c>
      <c r="D81" s="1" t="s">
        <v>3747</v>
      </c>
      <c r="E81" s="36">
        <v>2.37</v>
      </c>
      <c r="F81" s="45">
        <v>2</v>
      </c>
    </row>
    <row r="82" spans="1:6" ht="15" customHeight="1" thickBot="1">
      <c r="A82" s="14" t="s">
        <v>4497</v>
      </c>
      <c r="B82" s="7">
        <v>144</v>
      </c>
      <c r="C82" s="29">
        <v>203</v>
      </c>
      <c r="D82" s="1" t="s">
        <v>3747</v>
      </c>
      <c r="E82" s="36">
        <v>2.37</v>
      </c>
      <c r="F82" s="45">
        <v>2</v>
      </c>
    </row>
    <row r="83" spans="1:6" ht="15" customHeight="1" thickBot="1" thickTop="1">
      <c r="A83" s="144" t="s">
        <v>7686</v>
      </c>
      <c r="B83" s="145"/>
      <c r="C83" s="145"/>
      <c r="D83" s="146"/>
      <c r="E83" s="37">
        <f>SUM(E40:E82)</f>
        <v>1101.3899999999996</v>
      </c>
      <c r="F83" s="63">
        <f>SUMIF(F40:F82,"&gt;0",E40:E82)</f>
        <v>888.7399999999999</v>
      </c>
    </row>
    <row r="84" spans="2:6" ht="15" customHeight="1">
      <c r="B84" s="73"/>
      <c r="C84" s="73"/>
      <c r="D84" s="73"/>
      <c r="E84" s="74"/>
      <c r="F84" s="48"/>
    </row>
    <row r="85" ht="15" customHeight="1"/>
    <row r="86" ht="15" customHeight="1"/>
    <row r="87" ht="15" customHeight="1"/>
    <row r="88" ht="15" customHeight="1"/>
    <row r="89" ht="15" customHeight="1" thickBot="1"/>
    <row r="90" spans="1:6" ht="22.5" customHeight="1" thickBot="1">
      <c r="A90" s="141" t="s">
        <v>1299</v>
      </c>
      <c r="B90" s="142"/>
      <c r="C90" s="142"/>
      <c r="D90" s="142"/>
      <c r="E90" s="142"/>
      <c r="F90" s="143"/>
    </row>
    <row r="91" spans="1:6" ht="15" customHeight="1">
      <c r="A91" s="151" t="s">
        <v>1005</v>
      </c>
      <c r="B91" s="68" t="s">
        <v>603</v>
      </c>
      <c r="C91" s="69" t="s">
        <v>1860</v>
      </c>
      <c r="D91" s="147" t="s">
        <v>1859</v>
      </c>
      <c r="E91" s="149" t="s">
        <v>1861</v>
      </c>
      <c r="F91" s="70" t="s">
        <v>7616</v>
      </c>
    </row>
    <row r="92" spans="1:6" ht="15" customHeight="1" thickBot="1">
      <c r="A92" s="152"/>
      <c r="B92" s="71" t="s">
        <v>1858</v>
      </c>
      <c r="C92" s="71" t="s">
        <v>1858</v>
      </c>
      <c r="D92" s="148"/>
      <c r="E92" s="150"/>
      <c r="F92" s="72" t="s">
        <v>7615</v>
      </c>
    </row>
    <row r="93" spans="1:6" ht="15" customHeight="1" thickTop="1">
      <c r="A93" s="14" t="s">
        <v>4498</v>
      </c>
      <c r="B93" s="7">
        <v>201</v>
      </c>
      <c r="C93" s="11">
        <v>203</v>
      </c>
      <c r="D93" s="1" t="s">
        <v>4464</v>
      </c>
      <c r="E93" s="36">
        <v>18.5</v>
      </c>
      <c r="F93" s="45">
        <v>5</v>
      </c>
    </row>
    <row r="94" spans="1:6" ht="15" customHeight="1">
      <c r="A94" s="14" t="s">
        <v>4499</v>
      </c>
      <c r="B94" s="7">
        <v>202</v>
      </c>
      <c r="C94" s="11">
        <v>201</v>
      </c>
      <c r="D94" s="1" t="s">
        <v>2573</v>
      </c>
      <c r="E94" s="36">
        <v>20.27</v>
      </c>
      <c r="F94" s="45">
        <v>5</v>
      </c>
    </row>
    <row r="95" spans="1:6" ht="15" customHeight="1">
      <c r="A95" s="14" t="s">
        <v>4500</v>
      </c>
      <c r="B95" s="7">
        <v>203</v>
      </c>
      <c r="C95" s="11">
        <v>204</v>
      </c>
      <c r="D95" s="1" t="s">
        <v>3044</v>
      </c>
      <c r="E95" s="36">
        <v>5.2</v>
      </c>
      <c r="F95" s="45">
        <v>0</v>
      </c>
    </row>
    <row r="96" spans="1:6" ht="15" customHeight="1">
      <c r="A96" s="14" t="s">
        <v>4501</v>
      </c>
      <c r="B96" s="7">
        <v>204</v>
      </c>
      <c r="C96" s="11">
        <v>203</v>
      </c>
      <c r="D96" s="1" t="s">
        <v>2575</v>
      </c>
      <c r="E96" s="36">
        <v>64.55</v>
      </c>
      <c r="F96" s="45">
        <v>11</v>
      </c>
    </row>
    <row r="97" spans="1:6" ht="15" customHeight="1">
      <c r="A97" s="14" t="s">
        <v>4502</v>
      </c>
      <c r="B97" s="7">
        <v>205</v>
      </c>
      <c r="C97" s="11">
        <v>101</v>
      </c>
      <c r="D97" s="1" t="s">
        <v>4756</v>
      </c>
      <c r="E97" s="36">
        <v>125.73</v>
      </c>
      <c r="F97" s="46">
        <v>2</v>
      </c>
    </row>
    <row r="98" spans="1:6" ht="15" customHeight="1">
      <c r="A98" s="14" t="s">
        <v>4503</v>
      </c>
      <c r="B98" s="7">
        <v>206</v>
      </c>
      <c r="C98" s="11">
        <v>101</v>
      </c>
      <c r="D98" s="1" t="s">
        <v>4757</v>
      </c>
      <c r="E98" s="36">
        <v>115.97</v>
      </c>
      <c r="F98" s="46">
        <v>2</v>
      </c>
    </row>
    <row r="99" spans="1:6" ht="15" customHeight="1">
      <c r="A99" s="14" t="s">
        <v>4504</v>
      </c>
      <c r="B99" s="7">
        <v>207</v>
      </c>
      <c r="C99" s="11">
        <v>171</v>
      </c>
      <c r="D99" s="1" t="s">
        <v>3056</v>
      </c>
      <c r="E99" s="36">
        <v>9.28</v>
      </c>
      <c r="F99" s="45">
        <v>0</v>
      </c>
    </row>
    <row r="100" spans="1:6" ht="15" customHeight="1">
      <c r="A100" s="14" t="s">
        <v>4505</v>
      </c>
      <c r="B100" s="7">
        <v>208</v>
      </c>
      <c r="C100" s="11">
        <v>161</v>
      </c>
      <c r="D100" s="1" t="s">
        <v>954</v>
      </c>
      <c r="E100" s="36">
        <v>17.18</v>
      </c>
      <c r="F100" s="45">
        <v>3</v>
      </c>
    </row>
    <row r="101" spans="1:6" ht="15" customHeight="1">
      <c r="A101" s="14" t="s">
        <v>4506</v>
      </c>
      <c r="B101" s="7">
        <v>209</v>
      </c>
      <c r="C101" s="11">
        <v>161</v>
      </c>
      <c r="D101" s="1" t="s">
        <v>4507</v>
      </c>
      <c r="E101" s="36">
        <v>5.85</v>
      </c>
      <c r="F101" s="45">
        <v>3</v>
      </c>
    </row>
    <row r="102" spans="1:6" ht="15" customHeight="1">
      <c r="A102" s="14" t="s">
        <v>4508</v>
      </c>
      <c r="B102" s="7">
        <v>211</v>
      </c>
      <c r="C102" s="11">
        <v>102</v>
      </c>
      <c r="D102" s="1" t="s">
        <v>4762</v>
      </c>
      <c r="E102" s="36">
        <v>66.66</v>
      </c>
      <c r="F102" s="45">
        <v>2</v>
      </c>
    </row>
    <row r="103" spans="1:7" ht="15" customHeight="1">
      <c r="A103" s="14" t="s">
        <v>4509</v>
      </c>
      <c r="B103" s="7">
        <v>212</v>
      </c>
      <c r="C103" s="11">
        <v>177</v>
      </c>
      <c r="D103" s="1" t="s">
        <v>5435</v>
      </c>
      <c r="E103" s="36">
        <v>16.43</v>
      </c>
      <c r="F103" s="45">
        <v>1</v>
      </c>
      <c r="G103" s="95"/>
    </row>
    <row r="104" spans="1:6" ht="15" customHeight="1">
      <c r="A104" s="14" t="s">
        <v>4510</v>
      </c>
      <c r="B104" s="7">
        <v>213</v>
      </c>
      <c r="C104" s="11">
        <v>161</v>
      </c>
      <c r="D104" s="1" t="s">
        <v>4511</v>
      </c>
      <c r="E104" s="36">
        <v>3.84</v>
      </c>
      <c r="F104" s="45">
        <v>1</v>
      </c>
    </row>
    <row r="105" spans="1:6" ht="15" customHeight="1">
      <c r="A105" s="14" t="s">
        <v>4512</v>
      </c>
      <c r="B105" s="7">
        <v>214</v>
      </c>
      <c r="C105" s="11">
        <v>161</v>
      </c>
      <c r="D105" s="1" t="s">
        <v>4513</v>
      </c>
      <c r="E105" s="36">
        <v>1.77</v>
      </c>
      <c r="F105" s="45">
        <v>3</v>
      </c>
    </row>
    <row r="106" spans="1:6" ht="15" customHeight="1">
      <c r="A106" s="14" t="s">
        <v>4514</v>
      </c>
      <c r="B106" s="7">
        <v>215</v>
      </c>
      <c r="C106" s="11">
        <v>161</v>
      </c>
      <c r="D106" s="1" t="s">
        <v>194</v>
      </c>
      <c r="E106" s="36">
        <v>8.21</v>
      </c>
      <c r="F106" s="45">
        <v>3</v>
      </c>
    </row>
    <row r="107" spans="1:6" ht="15" customHeight="1">
      <c r="A107" s="14" t="s">
        <v>4515</v>
      </c>
      <c r="B107" s="7">
        <v>216</v>
      </c>
      <c r="C107" s="11">
        <v>161</v>
      </c>
      <c r="D107" s="1" t="s">
        <v>4516</v>
      </c>
      <c r="E107" s="36">
        <v>10.66</v>
      </c>
      <c r="F107" s="45">
        <v>3</v>
      </c>
    </row>
    <row r="108" spans="1:6" ht="15" customHeight="1">
      <c r="A108" s="14" t="s">
        <v>4517</v>
      </c>
      <c r="B108" s="7">
        <v>217</v>
      </c>
      <c r="C108" s="11">
        <v>161</v>
      </c>
      <c r="D108" s="1" t="s">
        <v>4518</v>
      </c>
      <c r="E108" s="36">
        <v>7.73</v>
      </c>
      <c r="F108" s="45">
        <v>3</v>
      </c>
    </row>
    <row r="109" spans="1:6" ht="15" customHeight="1">
      <c r="A109" s="14" t="s">
        <v>4519</v>
      </c>
      <c r="B109" s="7">
        <v>218</v>
      </c>
      <c r="C109" s="11">
        <v>203</v>
      </c>
      <c r="D109" s="1" t="s">
        <v>3069</v>
      </c>
      <c r="E109" s="36">
        <v>18.92</v>
      </c>
      <c r="F109" s="45">
        <v>5</v>
      </c>
    </row>
    <row r="110" spans="1:6" ht="15" customHeight="1">
      <c r="A110" s="14" t="s">
        <v>4520</v>
      </c>
      <c r="B110" s="7">
        <v>219</v>
      </c>
      <c r="C110" s="11">
        <v>201</v>
      </c>
      <c r="D110" s="1" t="s">
        <v>2574</v>
      </c>
      <c r="E110" s="36">
        <v>20.27</v>
      </c>
      <c r="F110" s="45">
        <v>5</v>
      </c>
    </row>
    <row r="111" spans="1:6" ht="15" customHeight="1">
      <c r="A111" s="14" t="s">
        <v>4521</v>
      </c>
      <c r="B111" s="7">
        <v>221</v>
      </c>
      <c r="C111" s="11">
        <v>204</v>
      </c>
      <c r="D111" s="1" t="s">
        <v>3072</v>
      </c>
      <c r="E111" s="36">
        <v>5.2</v>
      </c>
      <c r="F111" s="45">
        <v>0</v>
      </c>
    </row>
    <row r="112" spans="1:6" ht="15" customHeight="1">
      <c r="A112" s="14" t="s">
        <v>4522</v>
      </c>
      <c r="B112" s="7">
        <v>222</v>
      </c>
      <c r="C112" s="11">
        <v>203</v>
      </c>
      <c r="D112" s="1" t="s">
        <v>4523</v>
      </c>
      <c r="E112" s="36">
        <v>64.56</v>
      </c>
      <c r="F112" s="45">
        <v>11</v>
      </c>
    </row>
    <row r="113" spans="1:6" ht="15" customHeight="1">
      <c r="A113" s="14" t="s">
        <v>4524</v>
      </c>
      <c r="B113" s="7">
        <v>223</v>
      </c>
      <c r="C113" s="11">
        <v>161</v>
      </c>
      <c r="D113" s="1" t="s">
        <v>194</v>
      </c>
      <c r="E113" s="36">
        <v>8.21</v>
      </c>
      <c r="F113" s="45">
        <v>3</v>
      </c>
    </row>
    <row r="114" spans="1:6" ht="15" customHeight="1">
      <c r="A114" s="14" t="s">
        <v>4525</v>
      </c>
      <c r="B114" s="7">
        <v>224</v>
      </c>
      <c r="C114" s="11">
        <v>161</v>
      </c>
      <c r="D114" s="1" t="s">
        <v>4516</v>
      </c>
      <c r="E114" s="36">
        <v>10.9</v>
      </c>
      <c r="F114" s="45">
        <v>3</v>
      </c>
    </row>
    <row r="115" spans="1:6" ht="15" customHeight="1">
      <c r="A115" s="14" t="s">
        <v>4526</v>
      </c>
      <c r="B115" s="7">
        <v>225</v>
      </c>
      <c r="C115" s="11">
        <v>161</v>
      </c>
      <c r="D115" s="1" t="s">
        <v>4527</v>
      </c>
      <c r="E115" s="36">
        <v>7.07</v>
      </c>
      <c r="F115" s="45">
        <v>3</v>
      </c>
    </row>
    <row r="116" spans="1:6" ht="15" customHeight="1">
      <c r="A116" s="14" t="s">
        <v>4528</v>
      </c>
      <c r="B116" s="7">
        <v>226</v>
      </c>
      <c r="C116" s="11">
        <v>167</v>
      </c>
      <c r="D116" s="1" t="s">
        <v>2449</v>
      </c>
      <c r="E116" s="36">
        <v>6.71</v>
      </c>
      <c r="F116" s="45">
        <v>0</v>
      </c>
    </row>
    <row r="117" spans="1:6" ht="15" customHeight="1">
      <c r="A117" s="14" t="s">
        <v>4529</v>
      </c>
      <c r="B117" s="7">
        <v>227</v>
      </c>
      <c r="C117" s="11">
        <v>106</v>
      </c>
      <c r="D117" s="1" t="s">
        <v>5436</v>
      </c>
      <c r="E117" s="36">
        <v>16.5</v>
      </c>
      <c r="F117" s="45">
        <v>1</v>
      </c>
    </row>
    <row r="118" spans="1:6" ht="15" customHeight="1">
      <c r="A118" s="14" t="s">
        <v>4530</v>
      </c>
      <c r="B118" s="7">
        <v>228</v>
      </c>
      <c r="C118" s="11">
        <v>102</v>
      </c>
      <c r="D118" s="1" t="s">
        <v>4763</v>
      </c>
      <c r="E118" s="36">
        <v>67.5</v>
      </c>
      <c r="F118" s="45">
        <v>2</v>
      </c>
    </row>
    <row r="119" spans="1:6" ht="15" customHeight="1">
      <c r="A119" s="14" t="s">
        <v>4531</v>
      </c>
      <c r="B119" s="7">
        <v>229</v>
      </c>
      <c r="C119" s="11">
        <v>161</v>
      </c>
      <c r="D119" s="1" t="s">
        <v>954</v>
      </c>
      <c r="E119" s="36">
        <v>14.09</v>
      </c>
      <c r="F119" s="45">
        <v>3</v>
      </c>
    </row>
    <row r="120" spans="1:6" ht="15" customHeight="1">
      <c r="A120" s="14" t="s">
        <v>4532</v>
      </c>
      <c r="B120" s="7">
        <v>231</v>
      </c>
      <c r="C120" s="11">
        <v>161</v>
      </c>
      <c r="D120" s="1" t="s">
        <v>4533</v>
      </c>
      <c r="E120" s="36">
        <v>9.85</v>
      </c>
      <c r="F120" s="45">
        <v>3</v>
      </c>
    </row>
    <row r="121" spans="1:6" ht="15" customHeight="1">
      <c r="A121" s="14" t="s">
        <v>4534</v>
      </c>
      <c r="B121" s="7">
        <v>232</v>
      </c>
      <c r="C121" s="11">
        <v>161</v>
      </c>
      <c r="D121" s="1" t="s">
        <v>4535</v>
      </c>
      <c r="E121" s="36">
        <v>4.24</v>
      </c>
      <c r="F121" s="45">
        <v>3</v>
      </c>
    </row>
    <row r="122" spans="1:6" ht="15" customHeight="1">
      <c r="A122" s="14" t="s">
        <v>4536</v>
      </c>
      <c r="B122" s="7">
        <v>233</v>
      </c>
      <c r="C122" s="11">
        <v>161</v>
      </c>
      <c r="D122" s="1" t="s">
        <v>3469</v>
      </c>
      <c r="E122" s="36">
        <v>2.05</v>
      </c>
      <c r="F122" s="45">
        <v>3</v>
      </c>
    </row>
    <row r="123" spans="1:6" ht="15" customHeight="1">
      <c r="A123" s="14" t="s">
        <v>4537</v>
      </c>
      <c r="B123" s="7">
        <v>234</v>
      </c>
      <c r="C123" s="11">
        <v>101</v>
      </c>
      <c r="D123" s="1" t="s">
        <v>4758</v>
      </c>
      <c r="E123" s="36">
        <v>125.72</v>
      </c>
      <c r="F123" s="46">
        <v>2</v>
      </c>
    </row>
    <row r="124" spans="1:6" ht="15" customHeight="1">
      <c r="A124" s="14" t="s">
        <v>4538</v>
      </c>
      <c r="B124" s="7">
        <v>235</v>
      </c>
      <c r="C124" s="11">
        <v>101</v>
      </c>
      <c r="D124" s="1" t="s">
        <v>4760</v>
      </c>
      <c r="E124" s="36">
        <v>57.77</v>
      </c>
      <c r="F124" s="46">
        <v>2</v>
      </c>
    </row>
    <row r="125" spans="1:6" ht="15" customHeight="1" thickBot="1">
      <c r="A125" s="14" t="s">
        <v>4539</v>
      </c>
      <c r="B125" s="7">
        <v>236</v>
      </c>
      <c r="C125" s="11">
        <v>101</v>
      </c>
      <c r="D125" s="1" t="s">
        <v>4759</v>
      </c>
      <c r="E125" s="36">
        <v>55.97</v>
      </c>
      <c r="F125" s="46">
        <v>2</v>
      </c>
    </row>
    <row r="126" spans="1:6" ht="15" customHeight="1" thickBot="1" thickTop="1">
      <c r="A126" s="144" t="s">
        <v>7686</v>
      </c>
      <c r="B126" s="145"/>
      <c r="C126" s="145"/>
      <c r="D126" s="146"/>
      <c r="E126" s="37">
        <f>SUM(E93:E125)</f>
        <v>993.3600000000001</v>
      </c>
      <c r="F126" s="63">
        <f>SUMIF(F93:F125,"&gt;0",E93:E125)</f>
        <v>966.9700000000003</v>
      </c>
    </row>
    <row r="127" ht="15" customHeight="1"/>
    <row r="128" ht="15" customHeight="1"/>
    <row r="129" ht="15" customHeight="1"/>
    <row r="130" ht="15" customHeight="1"/>
    <row r="131" ht="15" customHeight="1"/>
    <row r="132" ht="15" customHeight="1" thickBot="1"/>
    <row r="133" spans="1:6" ht="22.5" customHeight="1" thickBot="1">
      <c r="A133" s="141" t="s">
        <v>1300</v>
      </c>
      <c r="B133" s="142"/>
      <c r="C133" s="142"/>
      <c r="D133" s="142"/>
      <c r="E133" s="142"/>
      <c r="F133" s="143"/>
    </row>
    <row r="134" spans="1:6" ht="15" customHeight="1">
      <c r="A134" s="151" t="s">
        <v>1005</v>
      </c>
      <c r="B134" s="68" t="s">
        <v>603</v>
      </c>
      <c r="C134" s="69" t="s">
        <v>1860</v>
      </c>
      <c r="D134" s="147" t="s">
        <v>1859</v>
      </c>
      <c r="E134" s="149" t="s">
        <v>1861</v>
      </c>
      <c r="F134" s="70" t="s">
        <v>7616</v>
      </c>
    </row>
    <row r="135" spans="1:6" ht="15" customHeight="1" thickBot="1">
      <c r="A135" s="152"/>
      <c r="B135" s="71" t="s">
        <v>1858</v>
      </c>
      <c r="C135" s="71" t="s">
        <v>1858</v>
      </c>
      <c r="D135" s="148"/>
      <c r="E135" s="150"/>
      <c r="F135" s="72" t="s">
        <v>7615</v>
      </c>
    </row>
    <row r="136" spans="1:6" ht="15" customHeight="1" thickTop="1">
      <c r="A136" s="14" t="s">
        <v>4540</v>
      </c>
      <c r="B136" s="7">
        <v>301</v>
      </c>
      <c r="C136" s="11">
        <v>203</v>
      </c>
      <c r="D136" s="1" t="s">
        <v>4464</v>
      </c>
      <c r="E136" s="36">
        <v>18.42</v>
      </c>
      <c r="F136" s="45">
        <v>5</v>
      </c>
    </row>
    <row r="137" spans="1:6" ht="15" customHeight="1">
      <c r="A137" s="14" t="s">
        <v>4541</v>
      </c>
      <c r="B137" s="7">
        <v>302</v>
      </c>
      <c r="C137" s="11">
        <v>201</v>
      </c>
      <c r="D137" s="1" t="s">
        <v>2573</v>
      </c>
      <c r="E137" s="36">
        <v>20.27</v>
      </c>
      <c r="F137" s="45">
        <v>5</v>
      </c>
    </row>
    <row r="138" spans="1:6" ht="15" customHeight="1">
      <c r="A138" s="14" t="s">
        <v>4542</v>
      </c>
      <c r="B138" s="7">
        <v>303</v>
      </c>
      <c r="C138" s="11">
        <v>204</v>
      </c>
      <c r="D138" s="1" t="s">
        <v>3044</v>
      </c>
      <c r="E138" s="36">
        <v>5.2</v>
      </c>
      <c r="F138" s="45">
        <v>0</v>
      </c>
    </row>
    <row r="139" spans="1:6" ht="15" customHeight="1">
      <c r="A139" s="14" t="s">
        <v>4543</v>
      </c>
      <c r="B139" s="7">
        <v>304</v>
      </c>
      <c r="C139" s="11">
        <v>203</v>
      </c>
      <c r="D139" s="1" t="s">
        <v>2575</v>
      </c>
      <c r="E139" s="36">
        <v>64.45</v>
      </c>
      <c r="F139" s="45">
        <v>11</v>
      </c>
    </row>
    <row r="140" spans="1:6" ht="15" customHeight="1">
      <c r="A140" s="14" t="s">
        <v>4544</v>
      </c>
      <c r="B140" s="7">
        <v>305</v>
      </c>
      <c r="C140" s="11">
        <v>101</v>
      </c>
      <c r="D140" s="1" t="s">
        <v>7643</v>
      </c>
      <c r="E140" s="36">
        <v>67.26</v>
      </c>
      <c r="F140" s="46">
        <v>2</v>
      </c>
    </row>
    <row r="141" spans="1:6" ht="15" customHeight="1">
      <c r="A141" s="14" t="s">
        <v>4545</v>
      </c>
      <c r="B141" s="7">
        <v>306</v>
      </c>
      <c r="C141" s="11">
        <v>101</v>
      </c>
      <c r="D141" s="1" t="s">
        <v>4761</v>
      </c>
      <c r="E141" s="36">
        <v>113.53</v>
      </c>
      <c r="F141" s="46">
        <v>2</v>
      </c>
    </row>
    <row r="142" spans="1:6" ht="15" customHeight="1">
      <c r="A142" s="14" t="s">
        <v>4546</v>
      </c>
      <c r="B142" s="7">
        <v>307</v>
      </c>
      <c r="C142" s="11">
        <v>171</v>
      </c>
      <c r="D142" s="1" t="s">
        <v>3056</v>
      </c>
      <c r="E142" s="36">
        <v>9.29</v>
      </c>
      <c r="F142" s="45">
        <v>0</v>
      </c>
    </row>
    <row r="143" spans="1:6" ht="15" customHeight="1">
      <c r="A143" s="14" t="s">
        <v>4547</v>
      </c>
      <c r="B143" s="7">
        <v>308</v>
      </c>
      <c r="C143" s="11">
        <v>161</v>
      </c>
      <c r="D143" s="1" t="s">
        <v>954</v>
      </c>
      <c r="E143" s="36">
        <v>17.18</v>
      </c>
      <c r="F143" s="45">
        <v>3</v>
      </c>
    </row>
    <row r="144" spans="1:6" ht="15" customHeight="1">
      <c r="A144" s="14" t="s">
        <v>4548</v>
      </c>
      <c r="B144" s="7">
        <v>309</v>
      </c>
      <c r="C144" s="11">
        <v>161</v>
      </c>
      <c r="D144" s="1" t="s">
        <v>3051</v>
      </c>
      <c r="E144" s="36">
        <v>5.85</v>
      </c>
      <c r="F144" s="45">
        <v>3</v>
      </c>
    </row>
    <row r="145" spans="1:6" ht="15" customHeight="1">
      <c r="A145" s="14" t="s">
        <v>4549</v>
      </c>
      <c r="B145" s="7">
        <v>311</v>
      </c>
      <c r="C145" s="11">
        <v>102</v>
      </c>
      <c r="D145" s="1" t="s">
        <v>4764</v>
      </c>
      <c r="E145" s="36">
        <v>83.83</v>
      </c>
      <c r="F145" s="45">
        <v>2</v>
      </c>
    </row>
    <row r="146" spans="1:6" ht="15" customHeight="1">
      <c r="A146" s="14" t="s">
        <v>4550</v>
      </c>
      <c r="B146" s="7">
        <v>313</v>
      </c>
      <c r="C146" s="11">
        <v>161</v>
      </c>
      <c r="D146" s="1" t="s">
        <v>4511</v>
      </c>
      <c r="E146" s="36">
        <v>3.84</v>
      </c>
      <c r="F146" s="45">
        <v>3</v>
      </c>
    </row>
    <row r="147" spans="1:6" ht="15" customHeight="1">
      <c r="A147" s="14" t="s">
        <v>4551</v>
      </c>
      <c r="B147" s="7">
        <v>314</v>
      </c>
      <c r="C147" s="11">
        <v>161</v>
      </c>
      <c r="D147" s="1" t="s">
        <v>4278</v>
      </c>
      <c r="E147" s="36">
        <v>1.78</v>
      </c>
      <c r="F147" s="45">
        <v>3</v>
      </c>
    </row>
    <row r="148" spans="1:6" ht="15" customHeight="1">
      <c r="A148" s="14" t="s">
        <v>4552</v>
      </c>
      <c r="B148" s="7">
        <v>315</v>
      </c>
      <c r="C148" s="11">
        <v>161</v>
      </c>
      <c r="D148" s="1" t="s">
        <v>3272</v>
      </c>
      <c r="E148" s="36">
        <v>8.21</v>
      </c>
      <c r="F148" s="45">
        <v>3</v>
      </c>
    </row>
    <row r="149" spans="1:6" ht="15" customHeight="1">
      <c r="A149" s="14" t="s">
        <v>4553</v>
      </c>
      <c r="B149" s="7">
        <v>316</v>
      </c>
      <c r="C149" s="11">
        <v>161</v>
      </c>
      <c r="D149" s="1" t="s">
        <v>4554</v>
      </c>
      <c r="E149" s="36">
        <v>10.66</v>
      </c>
      <c r="F149" s="45">
        <v>3</v>
      </c>
    </row>
    <row r="150" spans="1:6" ht="15" customHeight="1">
      <c r="A150" s="14" t="s">
        <v>4555</v>
      </c>
      <c r="B150" s="7">
        <v>317</v>
      </c>
      <c r="C150" s="11">
        <v>161</v>
      </c>
      <c r="D150" s="1" t="s">
        <v>4556</v>
      </c>
      <c r="E150" s="36">
        <v>7.73</v>
      </c>
      <c r="F150" s="45">
        <v>3</v>
      </c>
    </row>
    <row r="151" spans="1:6" ht="15" customHeight="1">
      <c r="A151" s="14" t="s">
        <v>4557</v>
      </c>
      <c r="B151" s="7">
        <v>318</v>
      </c>
      <c r="C151" s="11">
        <v>203</v>
      </c>
      <c r="D151" s="1" t="s">
        <v>3069</v>
      </c>
      <c r="E151" s="36">
        <v>18.42</v>
      </c>
      <c r="F151" s="45">
        <v>5</v>
      </c>
    </row>
    <row r="152" spans="1:6" ht="15" customHeight="1">
      <c r="A152" s="14" t="s">
        <v>4558</v>
      </c>
      <c r="B152" s="7">
        <v>321</v>
      </c>
      <c r="C152" s="11">
        <v>204</v>
      </c>
      <c r="D152" s="1" t="s">
        <v>3072</v>
      </c>
      <c r="E152" s="36">
        <v>5.2</v>
      </c>
      <c r="F152" s="45">
        <v>0</v>
      </c>
    </row>
    <row r="153" spans="1:6" ht="15" customHeight="1">
      <c r="A153" s="14" t="s">
        <v>4559</v>
      </c>
      <c r="B153" s="7">
        <v>322</v>
      </c>
      <c r="C153" s="11">
        <v>203</v>
      </c>
      <c r="D153" s="1" t="s">
        <v>2576</v>
      </c>
      <c r="E153" s="36">
        <v>63.97</v>
      </c>
      <c r="F153" s="45">
        <v>11</v>
      </c>
    </row>
    <row r="154" spans="1:6" ht="15" customHeight="1">
      <c r="A154" s="14" t="s">
        <v>4560</v>
      </c>
      <c r="B154" s="7">
        <v>323</v>
      </c>
      <c r="C154" s="11">
        <v>161</v>
      </c>
      <c r="D154" s="1" t="s">
        <v>194</v>
      </c>
      <c r="E154" s="36">
        <v>8.21</v>
      </c>
      <c r="F154" s="45">
        <v>3</v>
      </c>
    </row>
    <row r="155" spans="1:6" ht="15" customHeight="1">
      <c r="A155" s="14" t="s">
        <v>4561</v>
      </c>
      <c r="B155" s="7">
        <v>324</v>
      </c>
      <c r="C155" s="11">
        <v>161</v>
      </c>
      <c r="D155" s="1" t="s">
        <v>4554</v>
      </c>
      <c r="E155" s="36">
        <v>13.23</v>
      </c>
      <c r="F155" s="45">
        <v>3</v>
      </c>
    </row>
    <row r="156" spans="1:6" ht="15" customHeight="1">
      <c r="A156" s="14" t="s">
        <v>4562</v>
      </c>
      <c r="B156" s="7">
        <v>325</v>
      </c>
      <c r="C156" s="11">
        <v>161</v>
      </c>
      <c r="D156" s="1" t="s">
        <v>4563</v>
      </c>
      <c r="E156" s="36">
        <v>4.74</v>
      </c>
      <c r="F156" s="45">
        <v>3</v>
      </c>
    </row>
    <row r="157" spans="1:6" ht="15" customHeight="1">
      <c r="A157" s="14" t="s">
        <v>4564</v>
      </c>
      <c r="B157" s="7">
        <v>326</v>
      </c>
      <c r="C157" s="11">
        <v>167</v>
      </c>
      <c r="D157" s="1" t="s">
        <v>2449</v>
      </c>
      <c r="E157" s="36">
        <v>7.46</v>
      </c>
      <c r="F157" s="45">
        <v>0</v>
      </c>
    </row>
    <row r="158" spans="1:6" ht="15" customHeight="1">
      <c r="A158" s="14" t="s">
        <v>4565</v>
      </c>
      <c r="B158" s="7">
        <v>327</v>
      </c>
      <c r="C158" s="11">
        <v>102</v>
      </c>
      <c r="D158" s="1" t="s">
        <v>4765</v>
      </c>
      <c r="E158" s="36">
        <v>83.83</v>
      </c>
      <c r="F158" s="45">
        <v>2</v>
      </c>
    </row>
    <row r="159" spans="1:6" ht="15" customHeight="1">
      <c r="A159" s="14" t="s">
        <v>4566</v>
      </c>
      <c r="B159" s="7">
        <v>328</v>
      </c>
      <c r="C159" s="11">
        <v>161</v>
      </c>
      <c r="D159" s="1" t="s">
        <v>954</v>
      </c>
      <c r="E159" s="36">
        <v>14.09</v>
      </c>
      <c r="F159" s="45">
        <v>3</v>
      </c>
    </row>
    <row r="160" spans="1:6" ht="15" customHeight="1">
      <c r="A160" s="14" t="s">
        <v>4567</v>
      </c>
      <c r="B160" s="7">
        <v>329</v>
      </c>
      <c r="C160" s="11">
        <v>161</v>
      </c>
      <c r="D160" s="1" t="s">
        <v>4568</v>
      </c>
      <c r="E160" s="36">
        <v>9.85</v>
      </c>
      <c r="F160" s="45">
        <v>3</v>
      </c>
    </row>
    <row r="161" spans="1:6" ht="15" customHeight="1">
      <c r="A161" s="14" t="s">
        <v>4569</v>
      </c>
      <c r="B161" s="7">
        <v>331</v>
      </c>
      <c r="C161" s="11">
        <v>161</v>
      </c>
      <c r="D161" s="1" t="s">
        <v>1261</v>
      </c>
      <c r="E161" s="36">
        <v>4.24</v>
      </c>
      <c r="F161" s="45">
        <v>3</v>
      </c>
    </row>
    <row r="162" spans="1:6" ht="15" customHeight="1">
      <c r="A162" s="14" t="s">
        <v>4570</v>
      </c>
      <c r="B162" s="7">
        <v>332</v>
      </c>
      <c r="C162" s="11">
        <v>161</v>
      </c>
      <c r="D162" s="1" t="s">
        <v>3469</v>
      </c>
      <c r="E162" s="36">
        <v>2.05</v>
      </c>
      <c r="F162" s="45">
        <v>3</v>
      </c>
    </row>
    <row r="163" spans="1:6" ht="15" customHeight="1">
      <c r="A163" s="14" t="s">
        <v>4571</v>
      </c>
      <c r="B163" s="7">
        <v>333</v>
      </c>
      <c r="C163" s="11">
        <v>102</v>
      </c>
      <c r="D163" s="1" t="s">
        <v>4766</v>
      </c>
      <c r="E163" s="36">
        <v>78.56</v>
      </c>
      <c r="F163" s="45">
        <v>2</v>
      </c>
    </row>
    <row r="164" spans="1:6" ht="15" customHeight="1">
      <c r="A164" s="14" t="s">
        <v>4572</v>
      </c>
      <c r="B164" s="7">
        <v>334</v>
      </c>
      <c r="C164" s="11">
        <v>101</v>
      </c>
      <c r="D164" s="1" t="s">
        <v>3620</v>
      </c>
      <c r="E164" s="36">
        <v>164.08</v>
      </c>
      <c r="F164" s="45">
        <v>2</v>
      </c>
    </row>
    <row r="165" spans="1:6" ht="15" customHeight="1" thickBot="1">
      <c r="A165" s="14" t="s">
        <v>7644</v>
      </c>
      <c r="B165" s="7" t="s">
        <v>5587</v>
      </c>
      <c r="C165" s="11">
        <v>101</v>
      </c>
      <c r="D165" s="1" t="s">
        <v>7645</v>
      </c>
      <c r="E165" s="36">
        <v>57.13</v>
      </c>
      <c r="F165" s="46">
        <v>2</v>
      </c>
    </row>
    <row r="166" spans="1:6" ht="15" customHeight="1" thickBot="1" thickTop="1">
      <c r="A166" s="144" t="s">
        <v>7686</v>
      </c>
      <c r="B166" s="145"/>
      <c r="C166" s="145"/>
      <c r="D166" s="146"/>
      <c r="E166" s="37">
        <f>SUM(E136:E165)</f>
        <v>972.5600000000002</v>
      </c>
      <c r="F166" s="63">
        <f>SUMIF(F136:F165,"&gt;0",E136:E165)</f>
        <v>945.4100000000001</v>
      </c>
    </row>
    <row r="167" ht="15" customHeight="1"/>
    <row r="172" ht="13.5" thickBot="1"/>
    <row r="173" spans="1:6" ht="21.75" thickBot="1">
      <c r="A173" s="141" t="s">
        <v>7230</v>
      </c>
      <c r="B173" s="142"/>
      <c r="C173" s="142"/>
      <c r="D173" s="142"/>
      <c r="E173" s="142"/>
      <c r="F173" s="143"/>
    </row>
    <row r="174" spans="1:6" ht="15.75">
      <c r="A174" s="151" t="s">
        <v>1005</v>
      </c>
      <c r="B174" s="68" t="s">
        <v>603</v>
      </c>
      <c r="C174" s="69" t="s">
        <v>1860</v>
      </c>
      <c r="D174" s="147" t="s">
        <v>1859</v>
      </c>
      <c r="E174" s="149" t="s">
        <v>1861</v>
      </c>
      <c r="F174" s="70" t="s">
        <v>7616</v>
      </c>
    </row>
    <row r="175" spans="1:6" ht="16.5" thickBot="1">
      <c r="A175" s="152"/>
      <c r="B175" s="71" t="s">
        <v>1858</v>
      </c>
      <c r="C175" s="71" t="s">
        <v>1858</v>
      </c>
      <c r="D175" s="148"/>
      <c r="E175" s="150"/>
      <c r="F175" s="72" t="s">
        <v>7615</v>
      </c>
    </row>
    <row r="176" spans="1:6" ht="14.25" thickTop="1">
      <c r="A176" s="14" t="s">
        <v>7231</v>
      </c>
      <c r="B176" s="7" t="s">
        <v>5601</v>
      </c>
      <c r="C176" s="11">
        <v>203</v>
      </c>
      <c r="D176" s="1" t="s">
        <v>4464</v>
      </c>
      <c r="E176" s="36">
        <v>18.13</v>
      </c>
      <c r="F176" s="45">
        <v>5</v>
      </c>
    </row>
    <row r="177" spans="1:6" ht="13.5">
      <c r="A177" s="14" t="s">
        <v>7232</v>
      </c>
      <c r="B177" s="7" t="s">
        <v>5602</v>
      </c>
      <c r="C177" s="11">
        <v>204</v>
      </c>
      <c r="D177" s="1" t="s">
        <v>3044</v>
      </c>
      <c r="E177" s="36">
        <v>5.26</v>
      </c>
      <c r="F177" s="45">
        <v>0</v>
      </c>
    </row>
    <row r="178" spans="1:6" ht="13.5">
      <c r="A178" s="14" t="s">
        <v>7233</v>
      </c>
      <c r="B178" s="7" t="s">
        <v>5603</v>
      </c>
      <c r="C178" s="11">
        <v>317</v>
      </c>
      <c r="D178" s="1" t="s">
        <v>7234</v>
      </c>
      <c r="E178" s="36"/>
      <c r="F178" s="45">
        <v>0</v>
      </c>
    </row>
    <row r="179" spans="1:6" ht="13.5">
      <c r="A179" s="14" t="s">
        <v>7235</v>
      </c>
      <c r="B179" s="7" t="s">
        <v>5604</v>
      </c>
      <c r="C179" s="11">
        <v>317</v>
      </c>
      <c r="D179" s="1" t="s">
        <v>7236</v>
      </c>
      <c r="E179" s="36"/>
      <c r="F179" s="45">
        <v>0</v>
      </c>
    </row>
    <row r="180" spans="1:6" ht="13.5">
      <c r="A180" s="14" t="s">
        <v>7237</v>
      </c>
      <c r="B180" s="7" t="s">
        <v>5605</v>
      </c>
      <c r="C180" s="11">
        <v>316</v>
      </c>
      <c r="D180" s="1" t="s">
        <v>7238</v>
      </c>
      <c r="E180" s="36"/>
      <c r="F180" s="46">
        <v>0</v>
      </c>
    </row>
    <row r="181" spans="1:6" ht="14.25" thickBot="1">
      <c r="A181" s="14" t="s">
        <v>7239</v>
      </c>
      <c r="B181" s="7" t="s">
        <v>7240</v>
      </c>
      <c r="C181" s="11">
        <v>317</v>
      </c>
      <c r="D181" s="1" t="s">
        <v>7241</v>
      </c>
      <c r="E181" s="36"/>
      <c r="F181" s="45">
        <v>0</v>
      </c>
    </row>
    <row r="182" spans="1:6" ht="17.25" thickBot="1" thickTop="1">
      <c r="A182" s="144" t="s">
        <v>7686</v>
      </c>
      <c r="B182" s="145"/>
      <c r="C182" s="145"/>
      <c r="D182" s="146"/>
      <c r="E182" s="37">
        <f>SUM(E176:E181)</f>
        <v>23.39</v>
      </c>
      <c r="F182" s="63">
        <f>SUMIF(F176:F181,"&gt;0",E176:E181)</f>
        <v>18.13</v>
      </c>
    </row>
  </sheetData>
  <mergeCells count="25">
    <mergeCell ref="A20:F20"/>
    <mergeCell ref="A21:A22"/>
    <mergeCell ref="A133:F133"/>
    <mergeCell ref="A134:A135"/>
    <mergeCell ref="A90:F90"/>
    <mergeCell ref="A91:A92"/>
    <mergeCell ref="A126:D126"/>
    <mergeCell ref="D91:D92"/>
    <mergeCell ref="E91:E92"/>
    <mergeCell ref="A83:D83"/>
    <mergeCell ref="D38:D39"/>
    <mergeCell ref="E38:E39"/>
    <mergeCell ref="A30:D30"/>
    <mergeCell ref="D21:D22"/>
    <mergeCell ref="E21:E22"/>
    <mergeCell ref="A37:F37"/>
    <mergeCell ref="A38:A39"/>
    <mergeCell ref="A166:D166"/>
    <mergeCell ref="E134:E135"/>
    <mergeCell ref="D134:D135"/>
    <mergeCell ref="A182:D182"/>
    <mergeCell ref="A173:F173"/>
    <mergeCell ref="A174:A175"/>
    <mergeCell ref="D174:D175"/>
    <mergeCell ref="E174:E175"/>
  </mergeCells>
  <conditionalFormatting sqref="E4">
    <cfRule type="cellIs" priority="11" dxfId="116" operator="notEqual">
      <formula>SUM($E$5:$E$15)</formula>
    </cfRule>
  </conditionalFormatting>
  <printOptions horizontalCentered="1"/>
  <pageMargins left="0.1968503937007874" right="0.1968503937007874" top="0.7480314960629921" bottom="0.4724409448818898" header="0.11811023622047245" footer="0.2755905511811024"/>
  <pageSetup horizontalDpi="600" verticalDpi="600" orientation="portrait" paperSize="9" scale="70" r:id="rId1"/>
  <headerFooter scaleWithDoc="0" alignWithMargins="0">
    <oddHeader>&amp;L&amp;9Příloha č.1_UKB_plochy místností</oddHeader>
    <oddFooter>&amp;R&amp;9Strana &amp;P/&amp;N</oddFooter>
  </headerFooter>
  <rowBreaks count="3" manualBreakCount="3">
    <brk id="33" max="16383" man="1"/>
    <brk id="86" max="16383" man="1"/>
    <brk id="129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2:G180"/>
  <sheetViews>
    <sheetView zoomScaleSheetLayoutView="100" workbookViewId="0" topLeftCell="A1">
      <selection activeCell="G1" sqref="G1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4" width="40.7109375" style="0" customWidth="1"/>
    <col min="5" max="5" width="14.7109375" style="35" customWidth="1"/>
    <col min="6" max="6" width="14.7109375" style="44" customWidth="1"/>
  </cols>
  <sheetData>
    <row r="2" ht="13.5" thickBot="1">
      <c r="F2"/>
    </row>
    <row r="3" spans="4:6" ht="15.75" customHeight="1" thickBot="1">
      <c r="D3" s="65" t="s">
        <v>7618</v>
      </c>
      <c r="E3" s="66">
        <f>SUM(E180,E129,E80,E44)</f>
        <v>1928.8</v>
      </c>
      <c r="F3"/>
    </row>
    <row r="4" spans="4:7" ht="15.75" customHeight="1" thickBot="1">
      <c r="D4" s="65" t="s">
        <v>7619</v>
      </c>
      <c r="E4" s="66">
        <f>SUM(F180,F129,F80,F44)</f>
        <v>1811.3100000000002</v>
      </c>
      <c r="F4" s="92"/>
      <c r="G4" s="92"/>
    </row>
    <row r="5" spans="4:6" ht="15.75" customHeight="1" thickBot="1">
      <c r="D5" s="65" t="s">
        <v>7620</v>
      </c>
      <c r="E5" s="66">
        <f>SUMIF(F$23:F$553,"1",E$23:E$553)</f>
        <v>342.89000000000004</v>
      </c>
      <c r="F5"/>
    </row>
    <row r="6" spans="4:6" ht="15.75" customHeight="1" thickBot="1">
      <c r="D6" s="65" t="s">
        <v>7621</v>
      </c>
      <c r="E6" s="66">
        <f>SUMIF(F$23:F$553,"2",E$23:E$553)</f>
        <v>62.36</v>
      </c>
      <c r="F6"/>
    </row>
    <row r="7" spans="4:6" ht="15.75" customHeight="1" thickBot="1">
      <c r="D7" s="65" t="s">
        <v>7622</v>
      </c>
      <c r="E7" s="66">
        <f>SUMIF(F$23:F$553,"3",E$23:E$553)</f>
        <v>99.84000000000002</v>
      </c>
      <c r="F7"/>
    </row>
    <row r="8" spans="4:6" ht="15.75" customHeight="1" thickBot="1">
      <c r="D8" s="65" t="s">
        <v>7617</v>
      </c>
      <c r="E8" s="66">
        <f>SUMIF(F$23:F$553,"4",E$23:E$553)</f>
        <v>34.33</v>
      </c>
      <c r="F8"/>
    </row>
    <row r="9" spans="4:6" ht="15.75" customHeight="1" thickBot="1">
      <c r="D9" s="65" t="s">
        <v>7623</v>
      </c>
      <c r="E9" s="66">
        <f>SUMIF(F$23:F$553,"5",E$23:E$553)</f>
        <v>460.14000000000004</v>
      </c>
      <c r="F9"/>
    </row>
    <row r="10" spans="4:5" ht="15.75" customHeight="1" thickBot="1">
      <c r="D10" s="65" t="s">
        <v>7624</v>
      </c>
      <c r="E10" s="66">
        <f>SUMIF(F$23:F$553,"6",E$23:E$553)</f>
        <v>0</v>
      </c>
    </row>
    <row r="11" spans="4:5" ht="15.75" customHeight="1" thickBot="1">
      <c r="D11" s="65" t="s">
        <v>7625</v>
      </c>
      <c r="E11" s="66">
        <f>SUMIF(F$23:F$553,"7",E$23:E$553)</f>
        <v>0</v>
      </c>
    </row>
    <row r="12" spans="4:5" ht="15.75" customHeight="1" thickBot="1">
      <c r="D12" s="65" t="s">
        <v>7626</v>
      </c>
      <c r="E12" s="66">
        <f>SUMIF(F$23:F$553,"8",E$23:E$553)</f>
        <v>811.7500000000001</v>
      </c>
    </row>
    <row r="13" spans="4:5" ht="15.75" customHeight="1" thickBot="1">
      <c r="D13" s="65" t="s">
        <v>7687</v>
      </c>
      <c r="E13" s="66">
        <f>SUMIF(F$23:F$553,"9",E$23:E$553)</f>
        <v>0</v>
      </c>
    </row>
    <row r="14" spans="4:5" ht="15.75" customHeight="1" thickBot="1">
      <c r="D14" s="65" t="s">
        <v>7688</v>
      </c>
      <c r="E14" s="66">
        <f>SUMIF(F$23:F$553,"10",E$23:E$553)</f>
        <v>0</v>
      </c>
    </row>
    <row r="15" spans="4:5" ht="15.75" customHeight="1" thickBot="1">
      <c r="D15" s="65" t="s">
        <v>7714</v>
      </c>
      <c r="E15" s="66">
        <f>SUMIF(F$23:F$553,"11",E$23:E$553)</f>
        <v>0</v>
      </c>
    </row>
    <row r="19" ht="13.5" thickBot="1"/>
    <row r="20" spans="1:6" ht="22.5" customHeight="1" thickBot="1">
      <c r="A20" s="141" t="s">
        <v>1301</v>
      </c>
      <c r="B20" s="142"/>
      <c r="C20" s="142"/>
      <c r="D20" s="142"/>
      <c r="E20" s="142"/>
      <c r="F20" s="143"/>
    </row>
    <row r="21" spans="1:6" ht="15" customHeight="1">
      <c r="A21" s="151" t="s">
        <v>1005</v>
      </c>
      <c r="B21" s="68" t="s">
        <v>603</v>
      </c>
      <c r="C21" s="69" t="s">
        <v>1860</v>
      </c>
      <c r="D21" s="147" t="s">
        <v>1859</v>
      </c>
      <c r="E21" s="149" t="s">
        <v>1861</v>
      </c>
      <c r="F21" s="70" t="s">
        <v>7616</v>
      </c>
    </row>
    <row r="22" spans="1:6" ht="15" customHeight="1" thickBot="1">
      <c r="A22" s="152"/>
      <c r="B22" s="71" t="s">
        <v>1858</v>
      </c>
      <c r="C22" s="71" t="s">
        <v>1858</v>
      </c>
      <c r="D22" s="148"/>
      <c r="E22" s="150"/>
      <c r="F22" s="72" t="s">
        <v>7615</v>
      </c>
    </row>
    <row r="23" spans="1:6" ht="15" customHeight="1" thickTop="1">
      <c r="A23" s="14" t="s">
        <v>1719</v>
      </c>
      <c r="B23" s="7" t="s">
        <v>1863</v>
      </c>
      <c r="C23" s="11">
        <v>203</v>
      </c>
      <c r="D23" s="1" t="s">
        <v>2656</v>
      </c>
      <c r="E23" s="36">
        <v>50.7</v>
      </c>
      <c r="F23" s="45">
        <v>5</v>
      </c>
    </row>
    <row r="24" spans="1:6" ht="15" customHeight="1">
      <c r="A24" s="14" t="s">
        <v>1720</v>
      </c>
      <c r="B24" s="7" t="s">
        <v>1864</v>
      </c>
      <c r="C24" s="11">
        <v>201</v>
      </c>
      <c r="D24" s="1" t="s">
        <v>641</v>
      </c>
      <c r="E24" s="36">
        <v>10.74</v>
      </c>
      <c r="F24" s="45">
        <v>5</v>
      </c>
    </row>
    <row r="25" spans="1:6" ht="15" customHeight="1">
      <c r="A25" s="14" t="s">
        <v>1721</v>
      </c>
      <c r="B25" s="7" t="s">
        <v>1865</v>
      </c>
      <c r="C25" s="11">
        <v>204</v>
      </c>
      <c r="D25" s="1" t="s">
        <v>642</v>
      </c>
      <c r="E25" s="36">
        <v>3.24</v>
      </c>
      <c r="F25" s="45">
        <v>5</v>
      </c>
    </row>
    <row r="26" spans="1:6" ht="15" customHeight="1">
      <c r="A26" s="14" t="s">
        <v>1722</v>
      </c>
      <c r="B26" s="7" t="s">
        <v>1866</v>
      </c>
      <c r="C26" s="11">
        <v>161</v>
      </c>
      <c r="D26" s="1" t="s">
        <v>4904</v>
      </c>
      <c r="E26" s="36">
        <v>4.83</v>
      </c>
      <c r="F26" s="45">
        <v>3</v>
      </c>
    </row>
    <row r="27" spans="1:6" ht="15" customHeight="1">
      <c r="A27" s="14" t="s">
        <v>1723</v>
      </c>
      <c r="B27" s="7" t="s">
        <v>1867</v>
      </c>
      <c r="C27" s="11">
        <v>163</v>
      </c>
      <c r="D27" s="1" t="s">
        <v>4905</v>
      </c>
      <c r="E27" s="36">
        <v>1.42</v>
      </c>
      <c r="F27" s="45">
        <v>3</v>
      </c>
    </row>
    <row r="28" spans="1:6" ht="15" customHeight="1">
      <c r="A28" s="14" t="s">
        <v>1724</v>
      </c>
      <c r="B28" s="7" t="s">
        <v>1868</v>
      </c>
      <c r="C28" s="11">
        <v>161</v>
      </c>
      <c r="D28" s="1" t="s">
        <v>4906</v>
      </c>
      <c r="E28" s="36">
        <v>1.49</v>
      </c>
      <c r="F28" s="45">
        <v>3</v>
      </c>
    </row>
    <row r="29" spans="1:6" ht="15" customHeight="1">
      <c r="A29" s="14" t="s">
        <v>1725</v>
      </c>
      <c r="B29" s="7" t="s">
        <v>1869</v>
      </c>
      <c r="C29" s="11">
        <v>167</v>
      </c>
      <c r="D29" s="1" t="s">
        <v>1768</v>
      </c>
      <c r="E29" s="36">
        <v>2.93</v>
      </c>
      <c r="F29" s="45">
        <v>0</v>
      </c>
    </row>
    <row r="30" spans="1:6" ht="15" customHeight="1">
      <c r="A30" s="14" t="s">
        <v>1726</v>
      </c>
      <c r="B30" s="7" t="s">
        <v>1870</v>
      </c>
      <c r="C30" s="11">
        <v>183</v>
      </c>
      <c r="D30" s="1" t="s">
        <v>4140</v>
      </c>
      <c r="E30" s="36">
        <v>15.25</v>
      </c>
      <c r="F30" s="45">
        <v>8</v>
      </c>
    </row>
    <row r="31" spans="1:6" ht="15" customHeight="1">
      <c r="A31" s="14" t="s">
        <v>1727</v>
      </c>
      <c r="B31" s="7" t="s">
        <v>1871</v>
      </c>
      <c r="C31" s="29">
        <v>103</v>
      </c>
      <c r="D31" s="1" t="s">
        <v>4907</v>
      </c>
      <c r="E31" s="36">
        <v>30.05</v>
      </c>
      <c r="F31" s="45">
        <v>8</v>
      </c>
    </row>
    <row r="32" spans="1:6" ht="15" customHeight="1">
      <c r="A32" s="14" t="s">
        <v>1728</v>
      </c>
      <c r="B32" s="7" t="s">
        <v>1873</v>
      </c>
      <c r="C32" s="11">
        <v>103</v>
      </c>
      <c r="D32" s="1" t="s">
        <v>4908</v>
      </c>
      <c r="E32" s="36">
        <v>8.45</v>
      </c>
      <c r="F32" s="45">
        <v>8</v>
      </c>
    </row>
    <row r="33" spans="1:6" ht="15" customHeight="1">
      <c r="A33" s="14" t="s">
        <v>1729</v>
      </c>
      <c r="B33" s="7" t="s">
        <v>1874</v>
      </c>
      <c r="C33" s="11">
        <v>303</v>
      </c>
      <c r="D33" s="1" t="s">
        <v>1195</v>
      </c>
      <c r="E33" s="36">
        <v>10.82</v>
      </c>
      <c r="F33" s="45">
        <v>0</v>
      </c>
    </row>
    <row r="34" spans="1:6" ht="15" customHeight="1">
      <c r="A34" s="14" t="s">
        <v>1730</v>
      </c>
      <c r="B34" s="7" t="s">
        <v>1875</v>
      </c>
      <c r="C34" s="11">
        <v>103</v>
      </c>
      <c r="D34" s="1" t="s">
        <v>4909</v>
      </c>
      <c r="E34" s="36">
        <v>20.65</v>
      </c>
      <c r="F34" s="45">
        <v>8</v>
      </c>
    </row>
    <row r="35" spans="1:6" ht="15" customHeight="1">
      <c r="A35" s="14" t="s">
        <v>1731</v>
      </c>
      <c r="B35" s="7" t="s">
        <v>1876</v>
      </c>
      <c r="C35" s="29">
        <v>103</v>
      </c>
      <c r="D35" s="1" t="s">
        <v>4473</v>
      </c>
      <c r="E35" s="36">
        <v>12.7</v>
      </c>
      <c r="F35" s="45">
        <v>8</v>
      </c>
    </row>
    <row r="36" spans="1:6" ht="15" customHeight="1">
      <c r="A36" s="14" t="s">
        <v>1732</v>
      </c>
      <c r="B36" s="7" t="s">
        <v>1877</v>
      </c>
      <c r="C36" s="11">
        <v>103</v>
      </c>
      <c r="D36" s="1" t="s">
        <v>4910</v>
      </c>
      <c r="E36" s="36">
        <v>12.43</v>
      </c>
      <c r="F36" s="45">
        <v>8</v>
      </c>
    </row>
    <row r="37" spans="1:6" ht="15" customHeight="1">
      <c r="A37" s="14" t="s">
        <v>1733</v>
      </c>
      <c r="B37" s="7" t="s">
        <v>1878</v>
      </c>
      <c r="C37" s="11">
        <v>302</v>
      </c>
      <c r="D37" s="1" t="s">
        <v>4111</v>
      </c>
      <c r="E37" s="36">
        <v>64.56</v>
      </c>
      <c r="F37" s="45">
        <v>0</v>
      </c>
    </row>
    <row r="38" spans="1:6" ht="15" customHeight="1">
      <c r="A38" s="14" t="s">
        <v>1734</v>
      </c>
      <c r="B38" s="7" t="s">
        <v>1879</v>
      </c>
      <c r="C38" s="11">
        <v>203</v>
      </c>
      <c r="D38" s="1" t="s">
        <v>2656</v>
      </c>
      <c r="E38" s="36">
        <v>17.9</v>
      </c>
      <c r="F38" s="45">
        <v>5</v>
      </c>
    </row>
    <row r="39" spans="1:6" ht="15" customHeight="1">
      <c r="A39" s="14" t="s">
        <v>1735</v>
      </c>
      <c r="B39" s="7" t="s">
        <v>1880</v>
      </c>
      <c r="C39" s="11">
        <v>302</v>
      </c>
      <c r="D39" s="1" t="s">
        <v>4112</v>
      </c>
      <c r="E39" s="36">
        <v>13.21</v>
      </c>
      <c r="F39" s="45">
        <v>0</v>
      </c>
    </row>
    <row r="40" spans="1:6" ht="15" customHeight="1">
      <c r="A40" s="14" t="s">
        <v>1736</v>
      </c>
      <c r="B40" s="7" t="s">
        <v>1881</v>
      </c>
      <c r="C40" s="11">
        <v>303</v>
      </c>
      <c r="D40" s="1" t="s">
        <v>2459</v>
      </c>
      <c r="E40" s="36">
        <v>9.67</v>
      </c>
      <c r="F40" s="45">
        <v>0</v>
      </c>
    </row>
    <row r="41" spans="1:6" ht="15" customHeight="1">
      <c r="A41" s="14" t="s">
        <v>1737</v>
      </c>
      <c r="B41" s="7" t="s">
        <v>1883</v>
      </c>
      <c r="C41" s="11">
        <v>303</v>
      </c>
      <c r="D41" s="1" t="s">
        <v>692</v>
      </c>
      <c r="E41" s="36">
        <v>3.06</v>
      </c>
      <c r="F41" s="45">
        <v>0</v>
      </c>
    </row>
    <row r="42" spans="1:6" ht="15" customHeight="1">
      <c r="A42" s="14" t="s">
        <v>7242</v>
      </c>
      <c r="B42" s="7"/>
      <c r="C42" s="11">
        <v>317</v>
      </c>
      <c r="D42" s="1" t="s">
        <v>1430</v>
      </c>
      <c r="E42" s="36"/>
      <c r="F42" s="45">
        <v>0</v>
      </c>
    </row>
    <row r="43" spans="1:6" ht="15" customHeight="1" thickBot="1">
      <c r="A43" s="14" t="s">
        <v>7243</v>
      </c>
      <c r="B43" s="7"/>
      <c r="C43" s="11">
        <v>317</v>
      </c>
      <c r="D43" s="1" t="s">
        <v>1430</v>
      </c>
      <c r="E43" s="36"/>
      <c r="F43" s="45">
        <v>0</v>
      </c>
    </row>
    <row r="44" spans="1:6" ht="15" customHeight="1" thickBot="1" thickTop="1">
      <c r="A44" s="144" t="s">
        <v>7686</v>
      </c>
      <c r="B44" s="145"/>
      <c r="C44" s="145"/>
      <c r="D44" s="146"/>
      <c r="E44" s="37">
        <f>SUM(E23:E43)</f>
        <v>294.09999999999997</v>
      </c>
      <c r="F44" s="63">
        <f>SUMIF(F23:F43,"&gt;0",E23:E43)</f>
        <v>189.85</v>
      </c>
    </row>
    <row r="45" ht="15" customHeight="1"/>
    <row r="46" ht="15" customHeight="1">
      <c r="E46" s="35" t="s">
        <v>5035</v>
      </c>
    </row>
    <row r="47" spans="1:6" ht="15" customHeight="1">
      <c r="A47" s="2"/>
      <c r="B47" s="2"/>
      <c r="C47" s="2"/>
      <c r="D47" s="2"/>
      <c r="E47" s="38"/>
      <c r="F47" s="47"/>
    </row>
    <row r="48" ht="15" customHeight="1"/>
    <row r="49" ht="15" customHeight="1"/>
    <row r="50" ht="15" customHeight="1" thickBot="1"/>
    <row r="51" spans="1:6" ht="22.5" customHeight="1" thickBot="1">
      <c r="A51" s="141" t="s">
        <v>1302</v>
      </c>
      <c r="B51" s="142"/>
      <c r="C51" s="142"/>
      <c r="D51" s="142"/>
      <c r="E51" s="142"/>
      <c r="F51" s="143"/>
    </row>
    <row r="52" spans="1:6" ht="15" customHeight="1">
      <c r="A52" s="151" t="s">
        <v>1005</v>
      </c>
      <c r="B52" s="68" t="s">
        <v>603</v>
      </c>
      <c r="C52" s="69" t="s">
        <v>1860</v>
      </c>
      <c r="D52" s="147" t="s">
        <v>1859</v>
      </c>
      <c r="E52" s="149" t="s">
        <v>1861</v>
      </c>
      <c r="F52" s="70" t="s">
        <v>7616</v>
      </c>
    </row>
    <row r="53" spans="1:6" ht="15" customHeight="1" thickBot="1">
      <c r="A53" s="152"/>
      <c r="B53" s="71" t="s">
        <v>1858</v>
      </c>
      <c r="C53" s="71" t="s">
        <v>1858</v>
      </c>
      <c r="D53" s="148"/>
      <c r="E53" s="150"/>
      <c r="F53" s="72" t="s">
        <v>7615</v>
      </c>
    </row>
    <row r="54" spans="1:6" ht="15" customHeight="1" thickTop="1">
      <c r="A54" s="14" t="s">
        <v>1738</v>
      </c>
      <c r="B54" s="7">
        <v>101</v>
      </c>
      <c r="C54" s="11">
        <v>203</v>
      </c>
      <c r="D54" s="1" t="s">
        <v>2656</v>
      </c>
      <c r="E54" s="36">
        <v>57.36</v>
      </c>
      <c r="F54" s="45">
        <v>5</v>
      </c>
    </row>
    <row r="55" spans="1:6" ht="15" customHeight="1">
      <c r="A55" s="14" t="s">
        <v>1739</v>
      </c>
      <c r="B55" s="7">
        <v>102</v>
      </c>
      <c r="C55" s="11">
        <v>201</v>
      </c>
      <c r="D55" s="1" t="s">
        <v>641</v>
      </c>
      <c r="E55" s="36">
        <v>11.18</v>
      </c>
      <c r="F55" s="45">
        <v>5</v>
      </c>
    </row>
    <row r="56" spans="1:6" ht="15" customHeight="1">
      <c r="A56" s="14" t="s">
        <v>1740</v>
      </c>
      <c r="B56" s="7">
        <v>103</v>
      </c>
      <c r="C56" s="11">
        <v>204</v>
      </c>
      <c r="D56" s="1" t="s">
        <v>642</v>
      </c>
      <c r="E56" s="36">
        <v>3.06</v>
      </c>
      <c r="F56" s="45">
        <v>0</v>
      </c>
    </row>
    <row r="57" spans="1:6" ht="15" customHeight="1">
      <c r="A57" s="14" t="s">
        <v>1741</v>
      </c>
      <c r="B57" s="7" t="s">
        <v>1681</v>
      </c>
      <c r="C57" s="11">
        <v>161</v>
      </c>
      <c r="D57" s="1" t="s">
        <v>4911</v>
      </c>
      <c r="E57" s="36">
        <v>4.65</v>
      </c>
      <c r="F57" s="45">
        <v>3</v>
      </c>
    </row>
    <row r="58" spans="1:6" ht="15" customHeight="1">
      <c r="A58" s="14" t="s">
        <v>1742</v>
      </c>
      <c r="B58" s="7" t="s">
        <v>4113</v>
      </c>
      <c r="C58" s="11">
        <v>161</v>
      </c>
      <c r="D58" s="1" t="s">
        <v>4912</v>
      </c>
      <c r="E58" s="36">
        <v>3.09</v>
      </c>
      <c r="F58" s="45">
        <v>3</v>
      </c>
    </row>
    <row r="59" spans="1:6" ht="15" customHeight="1">
      <c r="A59" s="14" t="s">
        <v>1743</v>
      </c>
      <c r="B59" s="7">
        <v>105</v>
      </c>
      <c r="C59" s="11">
        <v>161</v>
      </c>
      <c r="D59" s="1" t="s">
        <v>4913</v>
      </c>
      <c r="E59" s="36">
        <v>4.91</v>
      </c>
      <c r="F59" s="45">
        <v>3</v>
      </c>
    </row>
    <row r="60" spans="1:6" ht="15" customHeight="1">
      <c r="A60" s="14" t="s">
        <v>1744</v>
      </c>
      <c r="B60" s="7">
        <v>106</v>
      </c>
      <c r="C60" s="11">
        <v>166</v>
      </c>
      <c r="D60" s="1" t="s">
        <v>2344</v>
      </c>
      <c r="E60" s="36">
        <v>7.61</v>
      </c>
      <c r="F60" s="45">
        <v>4</v>
      </c>
    </row>
    <row r="61" spans="1:6" ht="15" customHeight="1">
      <c r="A61" s="14" t="s">
        <v>4902</v>
      </c>
      <c r="B61" s="7" t="s">
        <v>3489</v>
      </c>
      <c r="C61" s="11">
        <v>103</v>
      </c>
      <c r="D61" s="1" t="s">
        <v>4916</v>
      </c>
      <c r="E61" s="36">
        <v>39.22</v>
      </c>
      <c r="F61" s="45">
        <v>8</v>
      </c>
    </row>
    <row r="62" spans="1:6" ht="15" customHeight="1">
      <c r="A62" s="14" t="s">
        <v>4901</v>
      </c>
      <c r="B62" s="7" t="s">
        <v>4903</v>
      </c>
      <c r="C62" s="11">
        <v>103</v>
      </c>
      <c r="D62" s="1" t="s">
        <v>4916</v>
      </c>
      <c r="E62" s="36">
        <v>7.7</v>
      </c>
      <c r="F62" s="45">
        <v>8</v>
      </c>
    </row>
    <row r="63" spans="1:6" ht="15" customHeight="1">
      <c r="A63" s="14" t="s">
        <v>1745</v>
      </c>
      <c r="B63" s="7">
        <v>108</v>
      </c>
      <c r="C63" s="11">
        <v>116</v>
      </c>
      <c r="D63" s="1" t="s">
        <v>4917</v>
      </c>
      <c r="E63" s="36">
        <v>15.23</v>
      </c>
      <c r="F63" s="45">
        <v>1</v>
      </c>
    </row>
    <row r="64" spans="1:6" ht="15" customHeight="1">
      <c r="A64" s="14" t="s">
        <v>1746</v>
      </c>
      <c r="B64" s="7">
        <v>109</v>
      </c>
      <c r="C64" s="11">
        <v>160</v>
      </c>
      <c r="D64" s="1" t="s">
        <v>652</v>
      </c>
      <c r="E64" s="36">
        <v>9.99</v>
      </c>
      <c r="F64" s="45">
        <v>2</v>
      </c>
    </row>
    <row r="65" spans="1:6" ht="15" customHeight="1">
      <c r="A65" s="14" t="s">
        <v>1747</v>
      </c>
      <c r="B65" s="7">
        <v>110</v>
      </c>
      <c r="C65" s="11">
        <v>201</v>
      </c>
      <c r="D65" s="1" t="s">
        <v>4639</v>
      </c>
      <c r="E65" s="36"/>
      <c r="F65" s="45">
        <v>0</v>
      </c>
    </row>
    <row r="66" spans="1:6" ht="15" customHeight="1">
      <c r="A66" s="14" t="s">
        <v>1748</v>
      </c>
      <c r="B66" s="7">
        <v>111</v>
      </c>
      <c r="C66" s="11">
        <v>103</v>
      </c>
      <c r="D66" s="1" t="s">
        <v>4918</v>
      </c>
      <c r="E66" s="36">
        <v>15.16</v>
      </c>
      <c r="F66" s="45">
        <v>8</v>
      </c>
    </row>
    <row r="67" spans="1:6" ht="15" customHeight="1">
      <c r="A67" s="14" t="s">
        <v>1749</v>
      </c>
      <c r="B67" s="7">
        <v>112</v>
      </c>
      <c r="C67" s="11">
        <v>103</v>
      </c>
      <c r="D67" s="1" t="s">
        <v>4919</v>
      </c>
      <c r="E67" s="36">
        <v>16.02</v>
      </c>
      <c r="F67" s="45">
        <v>8</v>
      </c>
    </row>
    <row r="68" spans="1:6" ht="15" customHeight="1">
      <c r="A68" s="14" t="s">
        <v>1750</v>
      </c>
      <c r="B68" s="7">
        <v>113</v>
      </c>
      <c r="C68" s="11">
        <v>203</v>
      </c>
      <c r="D68" s="1" t="s">
        <v>2656</v>
      </c>
      <c r="E68" s="36">
        <v>22.16</v>
      </c>
      <c r="F68" s="45">
        <v>5</v>
      </c>
    </row>
    <row r="69" spans="1:6" ht="15" customHeight="1">
      <c r="A69" s="14" t="s">
        <v>1751</v>
      </c>
      <c r="B69" s="7">
        <v>114</v>
      </c>
      <c r="C69" s="11">
        <v>171</v>
      </c>
      <c r="D69" s="1" t="s">
        <v>4920</v>
      </c>
      <c r="E69" s="36">
        <v>10.84</v>
      </c>
      <c r="F69" s="45">
        <v>8</v>
      </c>
    </row>
    <row r="70" spans="1:6" ht="15" customHeight="1">
      <c r="A70" s="14" t="s">
        <v>1752</v>
      </c>
      <c r="B70" s="7">
        <v>115</v>
      </c>
      <c r="C70" s="11">
        <v>103</v>
      </c>
      <c r="D70" s="1" t="s">
        <v>4921</v>
      </c>
      <c r="E70" s="36">
        <v>24.56</v>
      </c>
      <c r="F70" s="45">
        <v>8</v>
      </c>
    </row>
    <row r="71" spans="1:6" ht="15" customHeight="1">
      <c r="A71" s="14" t="s">
        <v>1753</v>
      </c>
      <c r="B71" s="7">
        <v>116</v>
      </c>
      <c r="C71" s="11">
        <v>115</v>
      </c>
      <c r="D71" s="1" t="s">
        <v>4922</v>
      </c>
      <c r="E71" s="36">
        <v>19.9</v>
      </c>
      <c r="F71" s="45">
        <v>1</v>
      </c>
    </row>
    <row r="72" spans="1:6" ht="15" customHeight="1">
      <c r="A72" s="14" t="s">
        <v>1754</v>
      </c>
      <c r="B72" s="7">
        <v>117</v>
      </c>
      <c r="C72" s="11">
        <v>171</v>
      </c>
      <c r="D72" s="1" t="s">
        <v>4923</v>
      </c>
      <c r="E72" s="36">
        <v>7.7</v>
      </c>
      <c r="F72" s="45">
        <v>8</v>
      </c>
    </row>
    <row r="73" spans="1:6" ht="15" customHeight="1">
      <c r="A73" s="14" t="s">
        <v>1755</v>
      </c>
      <c r="B73" s="7">
        <v>118</v>
      </c>
      <c r="C73" s="11">
        <v>116</v>
      </c>
      <c r="D73" s="1" t="s">
        <v>4924</v>
      </c>
      <c r="E73" s="36">
        <v>15.98</v>
      </c>
      <c r="F73" s="45">
        <v>1</v>
      </c>
    </row>
    <row r="74" spans="1:6" ht="15" customHeight="1">
      <c r="A74" s="14" t="s">
        <v>1756</v>
      </c>
      <c r="B74" s="7">
        <v>119</v>
      </c>
      <c r="C74" s="11">
        <v>116</v>
      </c>
      <c r="D74" s="1" t="s">
        <v>4925</v>
      </c>
      <c r="E74" s="36">
        <v>15.93</v>
      </c>
      <c r="F74" s="45">
        <v>1</v>
      </c>
    </row>
    <row r="75" spans="1:6" ht="15" customHeight="1">
      <c r="A75" s="14" t="s">
        <v>1757</v>
      </c>
      <c r="B75" s="7">
        <v>121</v>
      </c>
      <c r="C75" s="11">
        <v>116</v>
      </c>
      <c r="D75" s="1" t="s">
        <v>4926</v>
      </c>
      <c r="E75" s="36">
        <v>15.44</v>
      </c>
      <c r="F75" s="45">
        <v>1</v>
      </c>
    </row>
    <row r="76" spans="1:6" ht="15" customHeight="1">
      <c r="A76" s="14" t="s">
        <v>3522</v>
      </c>
      <c r="B76" s="7" t="s">
        <v>807</v>
      </c>
      <c r="C76" s="11">
        <v>161</v>
      </c>
      <c r="D76" s="1" t="s">
        <v>4914</v>
      </c>
      <c r="E76" s="36">
        <v>4.68</v>
      </c>
      <c r="F76" s="45">
        <v>3</v>
      </c>
    </row>
    <row r="77" spans="1:6" ht="15" customHeight="1">
      <c r="A77" s="14" t="s">
        <v>3523</v>
      </c>
      <c r="B77" s="7" t="s">
        <v>4114</v>
      </c>
      <c r="C77" s="11">
        <v>161</v>
      </c>
      <c r="D77" s="1" t="s">
        <v>3469</v>
      </c>
      <c r="E77" s="36">
        <v>1.12</v>
      </c>
      <c r="F77" s="45">
        <v>3</v>
      </c>
    </row>
    <row r="78" spans="1:6" ht="15" customHeight="1">
      <c r="A78" s="14" t="s">
        <v>3524</v>
      </c>
      <c r="B78" s="7" t="s">
        <v>4115</v>
      </c>
      <c r="C78" s="11">
        <v>167</v>
      </c>
      <c r="D78" s="1" t="s">
        <v>1768</v>
      </c>
      <c r="E78" s="36">
        <v>1.52</v>
      </c>
      <c r="F78" s="45">
        <v>0</v>
      </c>
    </row>
    <row r="79" spans="1:6" ht="15" customHeight="1" thickBot="1">
      <c r="A79" s="14" t="s">
        <v>3525</v>
      </c>
      <c r="B79" s="7">
        <v>123</v>
      </c>
      <c r="C79" s="11">
        <v>161</v>
      </c>
      <c r="D79" s="1" t="s">
        <v>4915</v>
      </c>
      <c r="E79" s="36">
        <v>5</v>
      </c>
      <c r="F79" s="45">
        <v>3</v>
      </c>
    </row>
    <row r="80" spans="1:6" ht="15" customHeight="1" thickBot="1" thickTop="1">
      <c r="A80" s="144" t="s">
        <v>7686</v>
      </c>
      <c r="B80" s="145"/>
      <c r="C80" s="145"/>
      <c r="D80" s="146"/>
      <c r="E80" s="37">
        <f>SUM(E54:E79)</f>
        <v>340.01</v>
      </c>
      <c r="F80" s="63">
        <f>SUMIF(F54:F79,"&gt;0",E54:E79)</f>
        <v>335.43</v>
      </c>
    </row>
    <row r="81" spans="2:6" ht="15" customHeight="1">
      <c r="B81" s="73"/>
      <c r="C81" s="73"/>
      <c r="D81" s="73"/>
      <c r="E81" s="74"/>
      <c r="F81" s="48"/>
    </row>
    <row r="82" ht="15" customHeight="1"/>
    <row r="83" ht="15" customHeight="1"/>
    <row r="84" ht="15" customHeight="1"/>
    <row r="85" ht="15" customHeight="1"/>
    <row r="86" ht="15" customHeight="1" thickBot="1"/>
    <row r="87" spans="1:6" ht="22.5" customHeight="1" thickBot="1">
      <c r="A87" s="141" t="s">
        <v>1303</v>
      </c>
      <c r="B87" s="142"/>
      <c r="C87" s="142"/>
      <c r="D87" s="142"/>
      <c r="E87" s="142"/>
      <c r="F87" s="143"/>
    </row>
    <row r="88" spans="1:6" ht="15" customHeight="1">
      <c r="A88" s="151" t="s">
        <v>1005</v>
      </c>
      <c r="B88" s="68" t="s">
        <v>603</v>
      </c>
      <c r="C88" s="69" t="s">
        <v>1860</v>
      </c>
      <c r="D88" s="147" t="s">
        <v>1859</v>
      </c>
      <c r="E88" s="149" t="s">
        <v>1861</v>
      </c>
      <c r="F88" s="70" t="s">
        <v>7616</v>
      </c>
    </row>
    <row r="89" spans="1:6" ht="15" customHeight="1" thickBot="1">
      <c r="A89" s="152"/>
      <c r="B89" s="71" t="s">
        <v>1858</v>
      </c>
      <c r="C89" s="71" t="s">
        <v>1858</v>
      </c>
      <c r="D89" s="148"/>
      <c r="E89" s="150"/>
      <c r="F89" s="72" t="s">
        <v>7615</v>
      </c>
    </row>
    <row r="90" spans="1:6" ht="15" customHeight="1" thickTop="1">
      <c r="A90" s="14" t="s">
        <v>3526</v>
      </c>
      <c r="B90" s="7">
        <v>201</v>
      </c>
      <c r="C90" s="11">
        <v>203</v>
      </c>
      <c r="D90" s="1" t="s">
        <v>2656</v>
      </c>
      <c r="E90" s="36">
        <v>58.4</v>
      </c>
      <c r="F90" s="45">
        <v>5</v>
      </c>
    </row>
    <row r="91" spans="1:6" ht="15" customHeight="1">
      <c r="A91" s="14" t="s">
        <v>3527</v>
      </c>
      <c r="B91" s="7">
        <v>202</v>
      </c>
      <c r="C91" s="11">
        <v>201</v>
      </c>
      <c r="D91" s="1" t="s">
        <v>641</v>
      </c>
      <c r="E91" s="36">
        <v>10.74</v>
      </c>
      <c r="F91" s="45">
        <v>5</v>
      </c>
    </row>
    <row r="92" spans="1:6" ht="15" customHeight="1">
      <c r="A92" s="14" t="s">
        <v>3528</v>
      </c>
      <c r="B92" s="7">
        <v>203</v>
      </c>
      <c r="C92" s="11">
        <v>204</v>
      </c>
      <c r="D92" s="1" t="s">
        <v>642</v>
      </c>
      <c r="E92" s="36">
        <v>3.06</v>
      </c>
      <c r="F92" s="45">
        <v>0</v>
      </c>
    </row>
    <row r="93" spans="1:6" ht="15" customHeight="1">
      <c r="A93" s="14" t="s">
        <v>3529</v>
      </c>
      <c r="B93" s="7" t="s">
        <v>4116</v>
      </c>
      <c r="C93" s="11">
        <v>161</v>
      </c>
      <c r="D93" s="1" t="s">
        <v>4911</v>
      </c>
      <c r="E93" s="36">
        <v>6.01</v>
      </c>
      <c r="F93" s="45">
        <v>3</v>
      </c>
    </row>
    <row r="94" spans="1:6" ht="15" customHeight="1">
      <c r="A94" s="14" t="s">
        <v>3530</v>
      </c>
      <c r="B94" s="7" t="s">
        <v>4117</v>
      </c>
      <c r="C94" s="11">
        <v>161</v>
      </c>
      <c r="D94" s="1" t="s">
        <v>4927</v>
      </c>
      <c r="E94" s="36">
        <v>3.92</v>
      </c>
      <c r="F94" s="45">
        <v>3</v>
      </c>
    </row>
    <row r="95" spans="1:6" ht="15" customHeight="1">
      <c r="A95" s="14" t="s">
        <v>3531</v>
      </c>
      <c r="B95" s="7">
        <v>205</v>
      </c>
      <c r="C95" s="11">
        <v>161</v>
      </c>
      <c r="D95" s="1" t="s">
        <v>4913</v>
      </c>
      <c r="E95" s="36">
        <v>4.97</v>
      </c>
      <c r="F95" s="45">
        <v>3</v>
      </c>
    </row>
    <row r="96" spans="1:6" ht="15" customHeight="1">
      <c r="A96" s="14" t="s">
        <v>3532</v>
      </c>
      <c r="B96" s="7">
        <v>206</v>
      </c>
      <c r="C96" s="11">
        <v>103</v>
      </c>
      <c r="D96" s="1" t="s">
        <v>4928</v>
      </c>
      <c r="E96" s="36">
        <v>13.59</v>
      </c>
      <c r="F96" s="45">
        <v>8</v>
      </c>
    </row>
    <row r="97" spans="1:6" ht="15" customHeight="1">
      <c r="A97" s="14" t="s">
        <v>3533</v>
      </c>
      <c r="B97" s="7">
        <v>207</v>
      </c>
      <c r="C97" s="11">
        <v>103</v>
      </c>
      <c r="D97" s="1" t="s">
        <v>4929</v>
      </c>
      <c r="E97" s="36">
        <v>9.05</v>
      </c>
      <c r="F97" s="45">
        <v>8</v>
      </c>
    </row>
    <row r="98" spans="1:6" ht="15" customHeight="1">
      <c r="A98" s="14" t="s">
        <v>3534</v>
      </c>
      <c r="B98" s="7">
        <v>208</v>
      </c>
      <c r="C98" s="11">
        <v>103</v>
      </c>
      <c r="D98" s="1" t="s">
        <v>4930</v>
      </c>
      <c r="E98" s="36">
        <v>46.56</v>
      </c>
      <c r="F98" s="45">
        <v>8</v>
      </c>
    </row>
    <row r="99" spans="1:6" ht="15" customHeight="1">
      <c r="A99" s="14" t="s">
        <v>3535</v>
      </c>
      <c r="B99" s="7">
        <v>209</v>
      </c>
      <c r="C99" s="11">
        <v>103</v>
      </c>
      <c r="D99" s="1" t="s">
        <v>4931</v>
      </c>
      <c r="E99" s="36">
        <v>28.36</v>
      </c>
      <c r="F99" s="45">
        <v>8</v>
      </c>
    </row>
    <row r="100" spans="1:6" ht="15" customHeight="1">
      <c r="A100" s="14" t="s">
        <v>3536</v>
      </c>
      <c r="B100" s="7">
        <v>210</v>
      </c>
      <c r="C100" s="11">
        <v>201</v>
      </c>
      <c r="D100" s="1" t="s">
        <v>4639</v>
      </c>
      <c r="E100" s="36"/>
      <c r="F100" s="45">
        <v>0</v>
      </c>
    </row>
    <row r="101" spans="1:6" ht="15" customHeight="1">
      <c r="A101" s="14" t="s">
        <v>3537</v>
      </c>
      <c r="B101" s="7">
        <v>211</v>
      </c>
      <c r="C101" s="11">
        <v>104</v>
      </c>
      <c r="D101" s="1" t="s">
        <v>2107</v>
      </c>
      <c r="E101" s="36">
        <v>16.71</v>
      </c>
      <c r="F101" s="45">
        <v>8</v>
      </c>
    </row>
    <row r="102" spans="1:6" ht="15" customHeight="1">
      <c r="A102" s="14" t="s">
        <v>3538</v>
      </c>
      <c r="B102" s="7">
        <v>212</v>
      </c>
      <c r="C102" s="11">
        <v>103</v>
      </c>
      <c r="D102" s="1" t="s">
        <v>4936</v>
      </c>
      <c r="E102" s="36">
        <v>10.87</v>
      </c>
      <c r="F102" s="45">
        <v>8</v>
      </c>
    </row>
    <row r="103" spans="1:6" ht="15" customHeight="1">
      <c r="A103" s="14" t="s">
        <v>3539</v>
      </c>
      <c r="B103" s="7">
        <v>213</v>
      </c>
      <c r="C103" s="11">
        <v>103</v>
      </c>
      <c r="D103" s="1" t="s">
        <v>4937</v>
      </c>
      <c r="E103" s="36">
        <v>27.51</v>
      </c>
      <c r="F103" s="45">
        <v>8</v>
      </c>
    </row>
    <row r="104" spans="1:6" ht="15" customHeight="1">
      <c r="A104" s="14" t="s">
        <v>3540</v>
      </c>
      <c r="B104" s="7">
        <v>214</v>
      </c>
      <c r="C104" s="11">
        <v>103</v>
      </c>
      <c r="D104" s="1" t="s">
        <v>4938</v>
      </c>
      <c r="E104" s="36">
        <v>22.62</v>
      </c>
      <c r="F104" s="45">
        <v>8</v>
      </c>
    </row>
    <row r="105" spans="1:6" ht="15" customHeight="1">
      <c r="A105" s="14" t="s">
        <v>3541</v>
      </c>
      <c r="B105" s="7">
        <v>215</v>
      </c>
      <c r="C105" s="11">
        <v>103</v>
      </c>
      <c r="D105" s="1" t="s">
        <v>4939</v>
      </c>
      <c r="E105" s="36">
        <v>16.74</v>
      </c>
      <c r="F105" s="45">
        <v>8</v>
      </c>
    </row>
    <row r="106" spans="1:6" ht="15" customHeight="1">
      <c r="A106" s="14" t="s">
        <v>3542</v>
      </c>
      <c r="B106" s="7">
        <v>216</v>
      </c>
      <c r="C106" s="11">
        <v>103</v>
      </c>
      <c r="D106" s="1" t="s">
        <v>4940</v>
      </c>
      <c r="E106" s="36">
        <v>16.74</v>
      </c>
      <c r="F106" s="45">
        <v>8</v>
      </c>
    </row>
    <row r="107" spans="1:6" ht="15" customHeight="1">
      <c r="A107" s="14" t="s">
        <v>3543</v>
      </c>
      <c r="B107" s="7">
        <v>217</v>
      </c>
      <c r="C107" s="11">
        <v>103</v>
      </c>
      <c r="D107" s="1" t="s">
        <v>4941</v>
      </c>
      <c r="E107" s="36">
        <v>15.94</v>
      </c>
      <c r="F107" s="45">
        <v>8</v>
      </c>
    </row>
    <row r="108" spans="1:6" ht="15" customHeight="1">
      <c r="A108" s="14" t="s">
        <v>3544</v>
      </c>
      <c r="B108" s="7">
        <v>218</v>
      </c>
      <c r="C108" s="11">
        <v>203</v>
      </c>
      <c r="D108" s="1" t="s">
        <v>2656</v>
      </c>
      <c r="E108" s="36">
        <v>74.3</v>
      </c>
      <c r="F108" s="45">
        <v>5</v>
      </c>
    </row>
    <row r="109" spans="1:6" ht="15" customHeight="1">
      <c r="A109" s="14" t="s">
        <v>3545</v>
      </c>
      <c r="B109" s="7">
        <v>219</v>
      </c>
      <c r="C109" s="11">
        <v>103</v>
      </c>
      <c r="D109" s="1" t="s">
        <v>4932</v>
      </c>
      <c r="E109" s="36">
        <v>24.57</v>
      </c>
      <c r="F109" s="45">
        <v>8</v>
      </c>
    </row>
    <row r="110" spans="1:6" ht="15" customHeight="1">
      <c r="A110" s="14" t="s">
        <v>3546</v>
      </c>
      <c r="B110" s="7" t="s">
        <v>4118</v>
      </c>
      <c r="C110" s="29">
        <v>203</v>
      </c>
      <c r="D110" s="1" t="s">
        <v>2659</v>
      </c>
      <c r="E110" s="36">
        <v>5.11</v>
      </c>
      <c r="F110" s="45">
        <v>8</v>
      </c>
    </row>
    <row r="111" spans="1:6" ht="15" customHeight="1">
      <c r="A111" s="14" t="s">
        <v>3547</v>
      </c>
      <c r="B111" s="7" t="s">
        <v>4119</v>
      </c>
      <c r="C111" s="29">
        <v>103</v>
      </c>
      <c r="D111" s="1" t="s">
        <v>4943</v>
      </c>
      <c r="E111" s="36">
        <v>15.81</v>
      </c>
      <c r="F111" s="45">
        <v>8</v>
      </c>
    </row>
    <row r="112" spans="1:6" ht="15" customHeight="1">
      <c r="A112" s="14" t="s">
        <v>3548</v>
      </c>
      <c r="B112" s="7">
        <v>222</v>
      </c>
      <c r="C112" s="29">
        <v>103</v>
      </c>
      <c r="D112" s="1" t="s">
        <v>4942</v>
      </c>
      <c r="E112" s="36">
        <v>16.62</v>
      </c>
      <c r="F112" s="45">
        <v>8</v>
      </c>
    </row>
    <row r="113" spans="1:6" ht="15" customHeight="1">
      <c r="A113" s="14" t="s">
        <v>3549</v>
      </c>
      <c r="B113" s="7">
        <v>223</v>
      </c>
      <c r="C113" s="11">
        <v>103</v>
      </c>
      <c r="D113" s="1" t="s">
        <v>2130</v>
      </c>
      <c r="E113" s="36">
        <v>8.16</v>
      </c>
      <c r="F113" s="45">
        <v>8</v>
      </c>
    </row>
    <row r="114" spans="1:6" ht="15" customHeight="1">
      <c r="A114" s="14" t="s">
        <v>3550</v>
      </c>
      <c r="B114" s="7">
        <v>224</v>
      </c>
      <c r="C114" s="29">
        <v>103</v>
      </c>
      <c r="D114" s="1" t="s">
        <v>2132</v>
      </c>
      <c r="E114" s="36">
        <v>8.03</v>
      </c>
      <c r="F114" s="45">
        <v>8</v>
      </c>
    </row>
    <row r="115" spans="1:6" ht="15" customHeight="1">
      <c r="A115" s="14" t="s">
        <v>3551</v>
      </c>
      <c r="B115" s="7">
        <v>225</v>
      </c>
      <c r="C115" s="11">
        <v>116</v>
      </c>
      <c r="D115" s="1" t="s">
        <v>4944</v>
      </c>
      <c r="E115" s="36">
        <v>16.55</v>
      </c>
      <c r="F115" s="45">
        <v>1</v>
      </c>
    </row>
    <row r="116" spans="1:6" ht="15" customHeight="1">
      <c r="A116" s="14" t="s">
        <v>3552</v>
      </c>
      <c r="B116" s="7">
        <v>226</v>
      </c>
      <c r="C116" s="11">
        <v>116</v>
      </c>
      <c r="D116" s="1" t="s">
        <v>4944</v>
      </c>
      <c r="E116" s="36">
        <v>27.53</v>
      </c>
      <c r="F116" s="45">
        <v>1</v>
      </c>
    </row>
    <row r="117" spans="1:6" ht="15" customHeight="1">
      <c r="A117" s="14" t="s">
        <v>3553</v>
      </c>
      <c r="B117" s="7">
        <v>227</v>
      </c>
      <c r="C117" s="11">
        <v>103</v>
      </c>
      <c r="D117" s="1" t="s">
        <v>4945</v>
      </c>
      <c r="E117" s="36">
        <v>28.12</v>
      </c>
      <c r="F117" s="45">
        <v>8</v>
      </c>
    </row>
    <row r="118" spans="1:6" ht="15" customHeight="1">
      <c r="A118" s="14" t="s">
        <v>3554</v>
      </c>
      <c r="B118" s="7">
        <v>228</v>
      </c>
      <c r="C118" s="11">
        <v>103</v>
      </c>
      <c r="D118" s="1" t="s">
        <v>4946</v>
      </c>
      <c r="E118" s="36">
        <v>22.39</v>
      </c>
      <c r="F118" s="45">
        <v>8</v>
      </c>
    </row>
    <row r="119" spans="1:6" ht="15" customHeight="1">
      <c r="A119" s="14" t="s">
        <v>3555</v>
      </c>
      <c r="B119" s="7">
        <v>229</v>
      </c>
      <c r="C119" s="11">
        <v>171</v>
      </c>
      <c r="D119" s="1" t="s">
        <v>4947</v>
      </c>
      <c r="E119" s="36">
        <v>10.84</v>
      </c>
      <c r="F119" s="45">
        <v>8</v>
      </c>
    </row>
    <row r="120" spans="1:6" ht="15" customHeight="1">
      <c r="A120" s="14" t="s">
        <v>3556</v>
      </c>
      <c r="B120" s="7">
        <v>231</v>
      </c>
      <c r="C120" s="11">
        <v>103</v>
      </c>
      <c r="D120" s="1" t="s">
        <v>4948</v>
      </c>
      <c r="E120" s="36">
        <v>28.2</v>
      </c>
      <c r="F120" s="45">
        <v>8</v>
      </c>
    </row>
    <row r="121" spans="1:6" ht="15" customHeight="1">
      <c r="A121" s="14" t="s">
        <v>3557</v>
      </c>
      <c r="B121" s="7">
        <v>232</v>
      </c>
      <c r="C121" s="11">
        <v>116</v>
      </c>
      <c r="D121" s="1" t="s">
        <v>4944</v>
      </c>
      <c r="E121" s="36">
        <v>13.82</v>
      </c>
      <c r="F121" s="45">
        <v>1</v>
      </c>
    </row>
    <row r="122" spans="1:6" ht="15" customHeight="1">
      <c r="A122" s="14" t="s">
        <v>3558</v>
      </c>
      <c r="B122" s="7">
        <v>233</v>
      </c>
      <c r="C122" s="11">
        <v>164</v>
      </c>
      <c r="D122" s="1" t="s">
        <v>4933</v>
      </c>
      <c r="E122" s="36">
        <v>9.03</v>
      </c>
      <c r="F122" s="45">
        <v>4</v>
      </c>
    </row>
    <row r="123" spans="1:6" ht="15" customHeight="1">
      <c r="A123" s="14" t="s">
        <v>3559</v>
      </c>
      <c r="B123" s="7" t="s">
        <v>4120</v>
      </c>
      <c r="C123" s="11">
        <v>160</v>
      </c>
      <c r="D123" s="1" t="s">
        <v>4934</v>
      </c>
      <c r="E123" s="36">
        <v>10.87</v>
      </c>
      <c r="F123" s="45">
        <v>3</v>
      </c>
    </row>
    <row r="124" spans="1:6" ht="15" customHeight="1">
      <c r="A124" s="14" t="s">
        <v>3560</v>
      </c>
      <c r="B124" s="7" t="s">
        <v>4121</v>
      </c>
      <c r="C124" s="11">
        <v>163</v>
      </c>
      <c r="D124" s="1" t="s">
        <v>4935</v>
      </c>
      <c r="E124" s="36">
        <v>1.89</v>
      </c>
      <c r="F124" s="45">
        <v>3</v>
      </c>
    </row>
    <row r="125" spans="1:6" ht="15" customHeight="1">
      <c r="A125" s="14" t="s">
        <v>3561</v>
      </c>
      <c r="B125" s="7" t="s">
        <v>4122</v>
      </c>
      <c r="C125" s="11">
        <v>161</v>
      </c>
      <c r="D125" s="1" t="s">
        <v>4914</v>
      </c>
      <c r="E125" s="36">
        <v>6.01</v>
      </c>
      <c r="F125" s="45">
        <v>3</v>
      </c>
    </row>
    <row r="126" spans="1:6" ht="15" customHeight="1">
      <c r="A126" s="14" t="s">
        <v>3562</v>
      </c>
      <c r="B126" s="7" t="s">
        <v>4123</v>
      </c>
      <c r="C126" s="11">
        <v>161</v>
      </c>
      <c r="D126" s="1" t="s">
        <v>3469</v>
      </c>
      <c r="E126" s="36">
        <v>2.23</v>
      </c>
      <c r="F126" s="45">
        <v>3</v>
      </c>
    </row>
    <row r="127" spans="1:6" ht="15" customHeight="1">
      <c r="A127" s="14" t="s">
        <v>3563</v>
      </c>
      <c r="B127" s="7" t="s">
        <v>4124</v>
      </c>
      <c r="C127" s="11">
        <v>167</v>
      </c>
      <c r="D127" s="1" t="s">
        <v>1768</v>
      </c>
      <c r="E127" s="36">
        <v>1.24</v>
      </c>
      <c r="F127" s="45">
        <v>0</v>
      </c>
    </row>
    <row r="128" spans="1:6" ht="15" customHeight="1" thickBot="1">
      <c r="A128" s="14" t="s">
        <v>3564</v>
      </c>
      <c r="B128" s="7">
        <v>236</v>
      </c>
      <c r="C128" s="11">
        <v>161</v>
      </c>
      <c r="D128" s="1" t="s">
        <v>4915</v>
      </c>
      <c r="E128" s="36">
        <v>4.95</v>
      </c>
      <c r="F128" s="45">
        <v>3</v>
      </c>
    </row>
    <row r="129" spans="1:6" ht="15" customHeight="1" thickBot="1" thickTop="1">
      <c r="A129" s="144" t="s">
        <v>7686</v>
      </c>
      <c r="B129" s="145"/>
      <c r="C129" s="145"/>
      <c r="D129" s="146"/>
      <c r="E129" s="37">
        <f>SUM(E90:E128)</f>
        <v>648.0600000000002</v>
      </c>
      <c r="F129" s="63">
        <f>SUMIF(F90:F128,"&gt;0",E90:E128)</f>
        <v>643.7600000000002</v>
      </c>
    </row>
    <row r="130" ht="15" customHeight="1"/>
    <row r="131" ht="15" customHeight="1"/>
    <row r="132" ht="15" customHeight="1"/>
    <row r="133" ht="15" customHeight="1"/>
    <row r="134" ht="15" customHeight="1"/>
    <row r="135" ht="15" customHeight="1" thickBot="1"/>
    <row r="136" spans="1:6" ht="22.5" customHeight="1" thickBot="1">
      <c r="A136" s="141" t="s">
        <v>1304</v>
      </c>
      <c r="B136" s="142"/>
      <c r="C136" s="142"/>
      <c r="D136" s="142"/>
      <c r="E136" s="142"/>
      <c r="F136" s="143"/>
    </row>
    <row r="137" spans="1:6" ht="15" customHeight="1">
      <c r="A137" s="151" t="s">
        <v>1005</v>
      </c>
      <c r="B137" s="68" t="s">
        <v>603</v>
      </c>
      <c r="C137" s="69" t="s">
        <v>1860</v>
      </c>
      <c r="D137" s="147" t="s">
        <v>1859</v>
      </c>
      <c r="E137" s="149" t="s">
        <v>1861</v>
      </c>
      <c r="F137" s="70" t="s">
        <v>7616</v>
      </c>
    </row>
    <row r="138" spans="1:6" ht="15" customHeight="1" thickBot="1">
      <c r="A138" s="152"/>
      <c r="B138" s="71" t="s">
        <v>1858</v>
      </c>
      <c r="C138" s="71" t="s">
        <v>1858</v>
      </c>
      <c r="D138" s="148"/>
      <c r="E138" s="150"/>
      <c r="F138" s="72" t="s">
        <v>7615</v>
      </c>
    </row>
    <row r="139" spans="1:6" ht="15" customHeight="1" thickTop="1">
      <c r="A139" s="14" t="s">
        <v>3565</v>
      </c>
      <c r="B139" s="7">
        <v>301</v>
      </c>
      <c r="C139" s="11">
        <v>203</v>
      </c>
      <c r="D139" s="1" t="s">
        <v>2656</v>
      </c>
      <c r="E139" s="36">
        <v>57.22</v>
      </c>
      <c r="F139" s="45">
        <v>5</v>
      </c>
    </row>
    <row r="140" spans="1:6" ht="15" customHeight="1">
      <c r="A140" s="14" t="s">
        <v>3566</v>
      </c>
      <c r="B140" s="7">
        <v>302</v>
      </c>
      <c r="C140" s="11">
        <v>201</v>
      </c>
      <c r="D140" s="1" t="s">
        <v>641</v>
      </c>
      <c r="E140" s="36">
        <v>12.06</v>
      </c>
      <c r="F140" s="45">
        <v>5</v>
      </c>
    </row>
    <row r="141" spans="1:6" ht="15" customHeight="1">
      <c r="A141" s="14" t="s">
        <v>3567</v>
      </c>
      <c r="B141" s="7">
        <v>303</v>
      </c>
      <c r="C141" s="11">
        <v>204</v>
      </c>
      <c r="D141" s="1" t="s">
        <v>642</v>
      </c>
      <c r="E141" s="36">
        <v>3.06</v>
      </c>
      <c r="F141" s="45">
        <v>0</v>
      </c>
    </row>
    <row r="142" spans="1:6" ht="15" customHeight="1">
      <c r="A142" s="14" t="s">
        <v>3568</v>
      </c>
      <c r="B142" s="7" t="s">
        <v>4125</v>
      </c>
      <c r="C142" s="11">
        <v>161</v>
      </c>
      <c r="D142" s="1" t="s">
        <v>4911</v>
      </c>
      <c r="E142" s="36">
        <v>5.95</v>
      </c>
      <c r="F142" s="45">
        <v>3</v>
      </c>
    </row>
    <row r="143" spans="1:6" ht="15" customHeight="1">
      <c r="A143" s="14" t="s">
        <v>3569</v>
      </c>
      <c r="B143" s="7" t="s">
        <v>4126</v>
      </c>
      <c r="C143" s="11">
        <v>161</v>
      </c>
      <c r="D143" s="1" t="s">
        <v>4278</v>
      </c>
      <c r="E143" s="36">
        <v>3.95</v>
      </c>
      <c r="F143" s="45">
        <v>3</v>
      </c>
    </row>
    <row r="144" spans="1:6" ht="15" customHeight="1">
      <c r="A144" s="14" t="s">
        <v>3570</v>
      </c>
      <c r="B144" s="7">
        <v>305</v>
      </c>
      <c r="C144" s="11">
        <v>161</v>
      </c>
      <c r="D144" s="1" t="s">
        <v>4913</v>
      </c>
      <c r="E144" s="36">
        <v>4.83</v>
      </c>
      <c r="F144" s="45">
        <v>3</v>
      </c>
    </row>
    <row r="145" spans="1:6" ht="15" customHeight="1">
      <c r="A145" s="14" t="s">
        <v>3571</v>
      </c>
      <c r="B145" s="7">
        <v>306</v>
      </c>
      <c r="C145" s="11">
        <v>316</v>
      </c>
      <c r="D145" s="1" t="s">
        <v>3288</v>
      </c>
      <c r="E145" s="36">
        <v>10.96</v>
      </c>
      <c r="F145" s="45">
        <v>8</v>
      </c>
    </row>
    <row r="146" spans="1:6" ht="15" customHeight="1">
      <c r="A146" s="14" t="s">
        <v>3572</v>
      </c>
      <c r="B146" s="7">
        <v>307</v>
      </c>
      <c r="C146" s="11">
        <v>164</v>
      </c>
      <c r="D146" s="1" t="s">
        <v>4949</v>
      </c>
      <c r="E146" s="36">
        <v>17.69</v>
      </c>
      <c r="F146" s="45">
        <v>4</v>
      </c>
    </row>
    <row r="147" spans="1:6" ht="15" customHeight="1">
      <c r="A147" s="14" t="s">
        <v>3573</v>
      </c>
      <c r="B147" s="7">
        <v>308</v>
      </c>
      <c r="C147" s="11">
        <v>116</v>
      </c>
      <c r="D147" s="1" t="s">
        <v>4950</v>
      </c>
      <c r="E147" s="36">
        <v>13.73</v>
      </c>
      <c r="F147" s="45">
        <v>1</v>
      </c>
    </row>
    <row r="148" spans="1:6" ht="15" customHeight="1">
      <c r="A148" s="14" t="s">
        <v>3574</v>
      </c>
      <c r="B148" s="7">
        <v>309</v>
      </c>
      <c r="C148" s="11">
        <v>116</v>
      </c>
      <c r="D148" s="1" t="s">
        <v>4950</v>
      </c>
      <c r="E148" s="36">
        <v>13.79</v>
      </c>
      <c r="F148" s="45">
        <v>1</v>
      </c>
    </row>
    <row r="149" spans="1:6" ht="15" customHeight="1">
      <c r="A149" s="14" t="s">
        <v>3575</v>
      </c>
      <c r="B149" s="7">
        <v>310</v>
      </c>
      <c r="C149" s="11">
        <v>201</v>
      </c>
      <c r="D149" s="1" t="s">
        <v>4639</v>
      </c>
      <c r="E149" s="36"/>
      <c r="F149" s="45">
        <v>0</v>
      </c>
    </row>
    <row r="150" spans="1:6" ht="15" customHeight="1">
      <c r="A150" s="14" t="s">
        <v>3576</v>
      </c>
      <c r="B150" s="7">
        <v>311</v>
      </c>
      <c r="C150" s="11">
        <v>116</v>
      </c>
      <c r="D150" s="1" t="s">
        <v>4950</v>
      </c>
      <c r="E150" s="36">
        <v>15.59</v>
      </c>
      <c r="F150" s="45">
        <v>1</v>
      </c>
    </row>
    <row r="151" spans="1:6" ht="15" customHeight="1">
      <c r="A151" s="14" t="s">
        <v>3577</v>
      </c>
      <c r="B151" s="7">
        <v>312</v>
      </c>
      <c r="C151" s="11">
        <v>110</v>
      </c>
      <c r="D151" s="1" t="s">
        <v>4951</v>
      </c>
      <c r="E151" s="36">
        <v>16.74</v>
      </c>
      <c r="F151" s="45">
        <v>1</v>
      </c>
    </row>
    <row r="152" spans="1:6" ht="15" customHeight="1">
      <c r="A152" s="14" t="s">
        <v>3578</v>
      </c>
      <c r="B152" s="7">
        <v>313</v>
      </c>
      <c r="C152" s="11">
        <v>115</v>
      </c>
      <c r="D152" s="1" t="s">
        <v>4952</v>
      </c>
      <c r="E152" s="36">
        <v>16.58</v>
      </c>
      <c r="F152" s="45">
        <v>1</v>
      </c>
    </row>
    <row r="153" spans="1:6" ht="15" customHeight="1">
      <c r="A153" s="14" t="s">
        <v>3579</v>
      </c>
      <c r="B153" s="7">
        <v>314</v>
      </c>
      <c r="C153" s="11">
        <v>103</v>
      </c>
      <c r="D153" s="1" t="s">
        <v>4953</v>
      </c>
      <c r="E153" s="36">
        <v>16.69</v>
      </c>
      <c r="F153" s="45">
        <v>8</v>
      </c>
    </row>
    <row r="154" spans="1:6" ht="15" customHeight="1">
      <c r="A154" s="14" t="s">
        <v>3580</v>
      </c>
      <c r="B154" s="7">
        <v>315</v>
      </c>
      <c r="C154" s="11">
        <v>103</v>
      </c>
      <c r="D154" s="1" t="s">
        <v>4954</v>
      </c>
      <c r="E154" s="36">
        <v>15.84</v>
      </c>
      <c r="F154" s="45">
        <v>8</v>
      </c>
    </row>
    <row r="155" spans="1:6" ht="15" customHeight="1">
      <c r="A155" s="14" t="s">
        <v>3581</v>
      </c>
      <c r="B155" s="7">
        <v>316</v>
      </c>
      <c r="C155" s="11">
        <v>110</v>
      </c>
      <c r="D155" s="1" t="s">
        <v>4951</v>
      </c>
      <c r="E155" s="36">
        <v>16.74</v>
      </c>
      <c r="F155" s="45">
        <v>1</v>
      </c>
    </row>
    <row r="156" spans="1:6" ht="15" customHeight="1">
      <c r="A156" s="14" t="s">
        <v>3582</v>
      </c>
      <c r="B156" s="7">
        <v>317</v>
      </c>
      <c r="C156" s="11">
        <v>116</v>
      </c>
      <c r="D156" s="1" t="s">
        <v>4955</v>
      </c>
      <c r="E156" s="36">
        <v>16.74</v>
      </c>
      <c r="F156" s="45">
        <v>1</v>
      </c>
    </row>
    <row r="157" spans="1:6" ht="15" customHeight="1">
      <c r="A157" s="14" t="s">
        <v>3583</v>
      </c>
      <c r="B157" s="7">
        <v>318</v>
      </c>
      <c r="C157" s="11">
        <v>103</v>
      </c>
      <c r="D157" s="1" t="s">
        <v>4956</v>
      </c>
      <c r="E157" s="36">
        <v>51.21</v>
      </c>
      <c r="F157" s="45">
        <v>8</v>
      </c>
    </row>
    <row r="158" spans="1:6" ht="15" customHeight="1">
      <c r="A158" s="14" t="s">
        <v>3584</v>
      </c>
      <c r="B158" s="7">
        <v>319</v>
      </c>
      <c r="C158" s="11">
        <v>203</v>
      </c>
      <c r="D158" s="1" t="s">
        <v>2656</v>
      </c>
      <c r="E158" s="36">
        <v>74.14</v>
      </c>
      <c r="F158" s="45">
        <v>5</v>
      </c>
    </row>
    <row r="159" spans="1:6" ht="15" customHeight="1">
      <c r="A159" s="14" t="s">
        <v>3585</v>
      </c>
      <c r="B159" s="7">
        <v>321</v>
      </c>
      <c r="C159" s="29">
        <v>103</v>
      </c>
      <c r="D159" s="1" t="s">
        <v>4957</v>
      </c>
      <c r="E159" s="36">
        <v>7.63</v>
      </c>
      <c r="F159" s="45">
        <v>8</v>
      </c>
    </row>
    <row r="160" spans="1:6" ht="15" customHeight="1">
      <c r="A160" s="14" t="s">
        <v>3586</v>
      </c>
      <c r="B160" s="7">
        <v>322</v>
      </c>
      <c r="C160" s="11">
        <v>116</v>
      </c>
      <c r="D160" s="1" t="s">
        <v>4955</v>
      </c>
      <c r="E160" s="36">
        <v>15.99</v>
      </c>
      <c r="F160" s="45">
        <v>1</v>
      </c>
    </row>
    <row r="161" spans="1:6" ht="15" customHeight="1">
      <c r="A161" s="14" t="s">
        <v>3587</v>
      </c>
      <c r="B161" s="7">
        <v>323</v>
      </c>
      <c r="C161" s="11">
        <v>115</v>
      </c>
      <c r="D161" s="1" t="s">
        <v>4958</v>
      </c>
      <c r="E161" s="36">
        <v>21.65</v>
      </c>
      <c r="F161" s="45">
        <v>1</v>
      </c>
    </row>
    <row r="162" spans="1:6" ht="15" customHeight="1">
      <c r="A162" s="14" t="s">
        <v>3588</v>
      </c>
      <c r="B162" s="7">
        <v>324</v>
      </c>
      <c r="C162" s="11">
        <v>110</v>
      </c>
      <c r="D162" s="1" t="s">
        <v>4951</v>
      </c>
      <c r="E162" s="36">
        <v>16.6</v>
      </c>
      <c r="F162" s="45">
        <v>1</v>
      </c>
    </row>
    <row r="163" spans="1:6" ht="15" customHeight="1">
      <c r="A163" s="14" t="s">
        <v>3589</v>
      </c>
      <c r="B163" s="7">
        <v>325</v>
      </c>
      <c r="C163" s="11">
        <v>103</v>
      </c>
      <c r="D163" s="1" t="s">
        <v>4959</v>
      </c>
      <c r="E163" s="36">
        <v>22.43</v>
      </c>
      <c r="F163" s="45">
        <v>8</v>
      </c>
    </row>
    <row r="164" spans="1:6" ht="15" customHeight="1">
      <c r="A164" s="14" t="s">
        <v>3590</v>
      </c>
      <c r="B164" s="7">
        <v>326</v>
      </c>
      <c r="C164" s="11">
        <v>110</v>
      </c>
      <c r="D164" s="1" t="s">
        <v>4951</v>
      </c>
      <c r="E164" s="36">
        <v>16.6</v>
      </c>
      <c r="F164" s="45">
        <v>1</v>
      </c>
    </row>
    <row r="165" spans="1:6" ht="15" customHeight="1">
      <c r="A165" s="14" t="s">
        <v>3591</v>
      </c>
      <c r="B165" s="7">
        <v>327</v>
      </c>
      <c r="C165" s="11">
        <v>115</v>
      </c>
      <c r="D165" s="1" t="s">
        <v>4958</v>
      </c>
      <c r="E165" s="36">
        <v>21.76</v>
      </c>
      <c r="F165" s="45">
        <v>1</v>
      </c>
    </row>
    <row r="166" spans="1:6" ht="15" customHeight="1">
      <c r="A166" s="14" t="s">
        <v>3592</v>
      </c>
      <c r="B166" s="7" t="s">
        <v>734</v>
      </c>
      <c r="C166" s="11">
        <v>103</v>
      </c>
      <c r="D166" s="1" t="s">
        <v>4960</v>
      </c>
      <c r="E166" s="36">
        <v>5.13</v>
      </c>
      <c r="F166" s="45">
        <v>8</v>
      </c>
    </row>
    <row r="167" spans="1:6" ht="15" customHeight="1">
      <c r="A167" s="14" t="s">
        <v>3593</v>
      </c>
      <c r="B167" s="7" t="s">
        <v>4127</v>
      </c>
      <c r="C167" s="11">
        <v>103</v>
      </c>
      <c r="D167" s="1" t="s">
        <v>4961</v>
      </c>
      <c r="E167" s="36">
        <v>11.12</v>
      </c>
      <c r="F167" s="45">
        <v>8</v>
      </c>
    </row>
    <row r="168" spans="1:6" ht="15" customHeight="1">
      <c r="A168" s="14" t="s">
        <v>3594</v>
      </c>
      <c r="B168" s="7" t="s">
        <v>4128</v>
      </c>
      <c r="C168" s="11">
        <v>103</v>
      </c>
      <c r="D168" s="1" t="s">
        <v>4962</v>
      </c>
      <c r="E168" s="36">
        <v>5.05</v>
      </c>
      <c r="F168" s="45">
        <v>8</v>
      </c>
    </row>
    <row r="169" spans="1:6" ht="15" customHeight="1">
      <c r="A169" s="14" t="s">
        <v>3595</v>
      </c>
      <c r="B169" s="7" t="s">
        <v>4129</v>
      </c>
      <c r="C169" s="11">
        <v>103</v>
      </c>
      <c r="D169" s="1" t="s">
        <v>4963</v>
      </c>
      <c r="E169" s="36">
        <v>11.03</v>
      </c>
      <c r="F169" s="45">
        <v>8</v>
      </c>
    </row>
    <row r="170" spans="1:6" ht="15" customHeight="1">
      <c r="A170" s="14" t="s">
        <v>3596</v>
      </c>
      <c r="B170" s="7">
        <v>331</v>
      </c>
      <c r="C170" s="11">
        <v>103</v>
      </c>
      <c r="D170" s="1" t="s">
        <v>4964</v>
      </c>
      <c r="E170" s="36">
        <v>28.22</v>
      </c>
      <c r="F170" s="45">
        <v>8</v>
      </c>
    </row>
    <row r="171" spans="1:6" ht="15" customHeight="1">
      <c r="A171" s="14" t="s">
        <v>3597</v>
      </c>
      <c r="B171" s="7">
        <v>332</v>
      </c>
      <c r="C171" s="11">
        <v>102</v>
      </c>
      <c r="D171" s="1" t="s">
        <v>4965</v>
      </c>
      <c r="E171" s="36">
        <v>52.37</v>
      </c>
      <c r="F171" s="45">
        <v>2</v>
      </c>
    </row>
    <row r="172" spans="1:6" ht="15" customHeight="1">
      <c r="A172" s="14" t="s">
        <v>3598</v>
      </c>
      <c r="B172" s="7">
        <v>333</v>
      </c>
      <c r="C172" s="11">
        <v>171</v>
      </c>
      <c r="D172" s="1" t="s">
        <v>4966</v>
      </c>
      <c r="E172" s="36">
        <v>13.17</v>
      </c>
      <c r="F172" s="45">
        <v>8</v>
      </c>
    </row>
    <row r="173" spans="1:6" ht="15" customHeight="1">
      <c r="A173" s="14" t="s">
        <v>3599</v>
      </c>
      <c r="B173" s="7" t="s">
        <v>4130</v>
      </c>
      <c r="C173" s="11">
        <v>161</v>
      </c>
      <c r="D173" s="1" t="s">
        <v>4914</v>
      </c>
      <c r="E173" s="36">
        <v>5.95</v>
      </c>
      <c r="F173" s="45">
        <v>3</v>
      </c>
    </row>
    <row r="174" spans="1:6" ht="15" customHeight="1">
      <c r="A174" s="14" t="s">
        <v>3600</v>
      </c>
      <c r="B174" s="7" t="s">
        <v>4131</v>
      </c>
      <c r="C174" s="11">
        <v>161</v>
      </c>
      <c r="D174" s="1" t="s">
        <v>3469</v>
      </c>
      <c r="E174" s="36">
        <v>2.29</v>
      </c>
      <c r="F174" s="45">
        <v>3</v>
      </c>
    </row>
    <row r="175" spans="1:6" ht="15" customHeight="1">
      <c r="A175" s="14" t="s">
        <v>3601</v>
      </c>
      <c r="B175" s="7" t="s">
        <v>4132</v>
      </c>
      <c r="C175" s="11">
        <v>167</v>
      </c>
      <c r="D175" s="1" t="s">
        <v>1768</v>
      </c>
      <c r="E175" s="36">
        <v>1.3</v>
      </c>
      <c r="F175" s="45">
        <v>0</v>
      </c>
    </row>
    <row r="176" spans="1:6" ht="15" customHeight="1">
      <c r="A176" s="14" t="s">
        <v>3602</v>
      </c>
      <c r="B176" s="7">
        <v>335</v>
      </c>
      <c r="C176" s="11">
        <v>161</v>
      </c>
      <c r="D176" s="1" t="s">
        <v>4915</v>
      </c>
      <c r="E176" s="36">
        <v>4.83</v>
      </c>
      <c r="F176" s="45">
        <v>3</v>
      </c>
    </row>
    <row r="177" spans="1:6" ht="15" customHeight="1">
      <c r="A177" s="14" t="s">
        <v>7244</v>
      </c>
      <c r="B177" s="7"/>
      <c r="C177" s="11">
        <v>201</v>
      </c>
      <c r="D177" s="1" t="s">
        <v>3368</v>
      </c>
      <c r="E177" s="36"/>
      <c r="F177" s="45">
        <v>0</v>
      </c>
    </row>
    <row r="178" spans="1:6" ht="15" customHeight="1">
      <c r="A178" s="14" t="s">
        <v>7245</v>
      </c>
      <c r="B178" s="7"/>
      <c r="C178" s="11">
        <v>201</v>
      </c>
      <c r="D178" s="1" t="s">
        <v>5450</v>
      </c>
      <c r="E178" s="36"/>
      <c r="F178" s="45">
        <v>0</v>
      </c>
    </row>
    <row r="179" spans="1:6" ht="15" customHeight="1" thickBot="1">
      <c r="A179" s="14" t="s">
        <v>7543</v>
      </c>
      <c r="B179" s="7"/>
      <c r="C179" s="11">
        <v>317</v>
      </c>
      <c r="D179" s="1" t="s">
        <v>7544</v>
      </c>
      <c r="E179" s="36"/>
      <c r="F179" s="45">
        <v>0</v>
      </c>
    </row>
    <row r="180" spans="1:6" ht="15" customHeight="1" thickBot="1" thickTop="1">
      <c r="A180" s="144" t="s">
        <v>7686</v>
      </c>
      <c r="B180" s="145"/>
      <c r="C180" s="145"/>
      <c r="D180" s="146"/>
      <c r="E180" s="37">
        <f>SUM(E139:E179)</f>
        <v>646.6299999999999</v>
      </c>
      <c r="F180" s="63">
        <f>SUMIF(F139:F179,"&gt;0",E139:E179)</f>
        <v>642.27</v>
      </c>
    </row>
    <row r="181" ht="15" customHeight="1"/>
  </sheetData>
  <mergeCells count="20">
    <mergeCell ref="A180:D180"/>
    <mergeCell ref="E137:E138"/>
    <mergeCell ref="D137:D138"/>
    <mergeCell ref="A136:F136"/>
    <mergeCell ref="A137:A138"/>
    <mergeCell ref="A129:D129"/>
    <mergeCell ref="D88:D89"/>
    <mergeCell ref="E88:E89"/>
    <mergeCell ref="A88:A89"/>
    <mergeCell ref="A80:D80"/>
    <mergeCell ref="A87:F87"/>
    <mergeCell ref="D21:D22"/>
    <mergeCell ref="E21:E22"/>
    <mergeCell ref="A20:F20"/>
    <mergeCell ref="A21:A22"/>
    <mergeCell ref="E52:E53"/>
    <mergeCell ref="A51:F51"/>
    <mergeCell ref="A52:A53"/>
    <mergeCell ref="D52:D53"/>
    <mergeCell ref="A44:D44"/>
  </mergeCells>
  <conditionalFormatting sqref="E4">
    <cfRule type="cellIs" priority="11" dxfId="116" operator="notEqual">
      <formula>SUM($E$5:$E$15)</formula>
    </cfRule>
  </conditionalFormatting>
  <printOptions horizontalCentered="1"/>
  <pageMargins left="0.1968503937007874" right="0.1968503937007874" top="0.7480314960629921" bottom="0.4724409448818898" header="0.11811023622047245" footer="0.2755905511811024"/>
  <pageSetup horizontalDpi="600" verticalDpi="600" orientation="portrait" paperSize="9" scale="70" r:id="rId1"/>
  <headerFooter scaleWithDoc="0" alignWithMargins="0">
    <oddHeader>&amp;L&amp;9Příloha č.1_UKB_plochy místností</oddHeader>
    <oddFooter>&amp;R&amp;9Strana &amp;P/&amp;N</oddFooter>
  </headerFooter>
  <rowBreaks count="3" manualBreakCount="3">
    <brk id="47" max="16383" man="1"/>
    <brk id="83" max="16383" man="1"/>
    <brk id="13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2:G451"/>
  <sheetViews>
    <sheetView zoomScaleSheetLayoutView="100" workbookViewId="0" topLeftCell="A1">
      <selection activeCell="G1" sqref="G1"/>
    </sheetView>
  </sheetViews>
  <sheetFormatPr defaultColWidth="9.140625" defaultRowHeight="12.75"/>
  <cols>
    <col min="1" max="1" width="14.7109375" style="8" customWidth="1"/>
    <col min="2" max="3" width="10.7109375" style="5" customWidth="1"/>
    <col min="4" max="4" width="40.7109375" style="0" customWidth="1"/>
    <col min="5" max="5" width="14.7109375" style="35" customWidth="1"/>
    <col min="6" max="6" width="14.7109375" style="44" customWidth="1"/>
  </cols>
  <sheetData>
    <row r="2" ht="13.5" thickBot="1">
      <c r="F2"/>
    </row>
    <row r="3" spans="4:6" ht="15.75" customHeight="1" thickBot="1">
      <c r="D3" s="65" t="s">
        <v>7618</v>
      </c>
      <c r="E3" s="66">
        <f>SUM(E451,E435,E406,E354,E308,E257,E218,E172,E134,E67)</f>
        <v>7806.3099999999995</v>
      </c>
      <c r="F3"/>
    </row>
    <row r="4" spans="4:7" ht="15.75" customHeight="1" thickBot="1">
      <c r="D4" s="65" t="s">
        <v>7619</v>
      </c>
      <c r="E4" s="66">
        <f>SUM(F451,F435,F406,F354,F308,F257,F218,F172,F134,F67)</f>
        <v>5899.2699999999995</v>
      </c>
      <c r="F4" s="92"/>
      <c r="G4" s="92"/>
    </row>
    <row r="5" spans="4:6" ht="15.75" customHeight="1" thickBot="1">
      <c r="D5" s="65" t="s">
        <v>7620</v>
      </c>
      <c r="E5" s="66">
        <f>SUMIF(F$23:F$550,"1",E$23:E$550)</f>
        <v>1447.9699999999998</v>
      </c>
      <c r="F5"/>
    </row>
    <row r="6" spans="4:6" ht="15.75" customHeight="1" thickBot="1">
      <c r="D6" s="65" t="s">
        <v>7621</v>
      </c>
      <c r="E6" s="66">
        <f>SUMIF(F$23:F$550,"2",E$23:E$550)</f>
        <v>1014.3699999999999</v>
      </c>
      <c r="F6"/>
    </row>
    <row r="7" spans="4:6" ht="15.75" customHeight="1" thickBot="1">
      <c r="D7" s="65" t="s">
        <v>7622</v>
      </c>
      <c r="E7" s="66">
        <f>SUMIF(F$23:F$550,"3",E$23:E$550)</f>
        <v>309.1500000000001</v>
      </c>
      <c r="F7"/>
    </row>
    <row r="8" spans="4:6" ht="15.75" customHeight="1" thickBot="1">
      <c r="D8" s="65" t="s">
        <v>7617</v>
      </c>
      <c r="E8" s="66">
        <f>SUMIF(F$23:F$550,"4",E$23:E$550)</f>
        <v>182.34</v>
      </c>
      <c r="F8"/>
    </row>
    <row r="9" spans="4:6" ht="15.75" customHeight="1" thickBot="1">
      <c r="D9" s="65" t="s">
        <v>7623</v>
      </c>
      <c r="E9" s="66">
        <f>SUMIF(F$23:F$550,"5",E$23:E$550)</f>
        <v>1899.36</v>
      </c>
      <c r="F9"/>
    </row>
    <row r="10" spans="4:5" ht="15.75" customHeight="1" thickBot="1">
      <c r="D10" s="65" t="s">
        <v>7624</v>
      </c>
      <c r="E10" s="66">
        <f>SUMIF(F$23:F$550,"6",E$23:E$550)</f>
        <v>18.24</v>
      </c>
    </row>
    <row r="11" spans="4:5" ht="15.75" customHeight="1" thickBot="1">
      <c r="D11" s="65" t="s">
        <v>7625</v>
      </c>
      <c r="E11" s="66">
        <f>SUMIF(F$23:F$550,"7",E$23:E$550)</f>
        <v>55.21</v>
      </c>
    </row>
    <row r="12" spans="4:5" ht="15.75" customHeight="1" thickBot="1">
      <c r="D12" s="65" t="s">
        <v>7626</v>
      </c>
      <c r="E12" s="66">
        <f>SUMIF(F$23:F$550,"8",E$23:E$550)</f>
        <v>972.63</v>
      </c>
    </row>
    <row r="13" spans="4:5" ht="15.75" customHeight="1" thickBot="1">
      <c r="D13" s="65" t="s">
        <v>7687</v>
      </c>
      <c r="E13" s="66">
        <f>SUMIF(F$23:F$553,"9",E$23:E$553)</f>
        <v>0</v>
      </c>
    </row>
    <row r="14" spans="4:5" ht="15.75" customHeight="1" thickBot="1">
      <c r="D14" s="65" t="s">
        <v>7688</v>
      </c>
      <c r="E14" s="66">
        <f>SUMIF(F$23:F$553,"10",E$23:E$553)</f>
        <v>0</v>
      </c>
    </row>
    <row r="15" spans="4:5" ht="15.75" customHeight="1" thickBot="1">
      <c r="D15" s="65" t="s">
        <v>7714</v>
      </c>
      <c r="E15" s="66">
        <f>SUMIF(F$23:F$553,"11",E$23:E$553)</f>
        <v>0</v>
      </c>
    </row>
    <row r="19" ht="13.5" thickBot="1"/>
    <row r="20" spans="1:6" ht="22.5" customHeight="1" thickBot="1">
      <c r="A20" s="141" t="s">
        <v>1567</v>
      </c>
      <c r="B20" s="142"/>
      <c r="C20" s="142"/>
      <c r="D20" s="142"/>
      <c r="E20" s="142"/>
      <c r="F20" s="143"/>
    </row>
    <row r="21" spans="1:6" ht="15" customHeight="1">
      <c r="A21" s="151" t="s">
        <v>1005</v>
      </c>
      <c r="B21" s="68" t="s">
        <v>603</v>
      </c>
      <c r="C21" s="69" t="s">
        <v>1860</v>
      </c>
      <c r="D21" s="147" t="s">
        <v>1859</v>
      </c>
      <c r="E21" s="149" t="s">
        <v>1861</v>
      </c>
      <c r="F21" s="70" t="s">
        <v>7616</v>
      </c>
    </row>
    <row r="22" spans="1:6" ht="15" customHeight="1" thickBot="1">
      <c r="A22" s="152"/>
      <c r="B22" s="71" t="s">
        <v>1858</v>
      </c>
      <c r="C22" s="71" t="s">
        <v>1858</v>
      </c>
      <c r="D22" s="148"/>
      <c r="E22" s="150"/>
      <c r="F22" s="72" t="s">
        <v>7615</v>
      </c>
    </row>
    <row r="23" spans="1:6" ht="14.25" thickTop="1">
      <c r="A23" s="16" t="s">
        <v>1296</v>
      </c>
      <c r="B23" s="7" t="s">
        <v>2292</v>
      </c>
      <c r="C23" s="7">
        <v>201</v>
      </c>
      <c r="D23" s="1" t="s">
        <v>2293</v>
      </c>
      <c r="E23" s="36">
        <v>16.13</v>
      </c>
      <c r="F23" s="50">
        <v>5</v>
      </c>
    </row>
    <row r="24" spans="1:6" ht="13.5">
      <c r="A24" s="14" t="s">
        <v>321</v>
      </c>
      <c r="B24" s="7"/>
      <c r="C24" s="7">
        <v>203</v>
      </c>
      <c r="D24" s="1" t="s">
        <v>2656</v>
      </c>
      <c r="E24" s="36">
        <v>22.59</v>
      </c>
      <c r="F24" s="49">
        <v>5</v>
      </c>
    </row>
    <row r="25" spans="1:6" ht="13.5">
      <c r="A25" s="14" t="s">
        <v>322</v>
      </c>
      <c r="B25" s="7" t="s">
        <v>2294</v>
      </c>
      <c r="C25" s="7">
        <v>203</v>
      </c>
      <c r="D25" s="1" t="s">
        <v>2656</v>
      </c>
      <c r="E25" s="36">
        <v>148.57</v>
      </c>
      <c r="F25" s="49">
        <v>5</v>
      </c>
    </row>
    <row r="26" spans="1:6" ht="13.5">
      <c r="A26" s="14" t="s">
        <v>7218</v>
      </c>
      <c r="B26" s="7"/>
      <c r="C26" s="7">
        <v>201</v>
      </c>
      <c r="D26" s="1" t="s">
        <v>641</v>
      </c>
      <c r="E26" s="36">
        <v>4.33</v>
      </c>
      <c r="F26" s="49">
        <v>5</v>
      </c>
    </row>
    <row r="27" spans="1:6" ht="13.5">
      <c r="A27" s="14" t="s">
        <v>323</v>
      </c>
      <c r="B27" s="7" t="s">
        <v>2295</v>
      </c>
      <c r="C27" s="7">
        <v>204</v>
      </c>
      <c r="D27" s="1" t="s">
        <v>2296</v>
      </c>
      <c r="E27" s="36">
        <v>5.04</v>
      </c>
      <c r="F27" s="45">
        <v>5</v>
      </c>
    </row>
    <row r="28" spans="1:6" ht="13.5">
      <c r="A28" s="14" t="s">
        <v>324</v>
      </c>
      <c r="B28" s="7" t="s">
        <v>2297</v>
      </c>
      <c r="C28" s="7">
        <v>303</v>
      </c>
      <c r="D28" s="1" t="s">
        <v>2298</v>
      </c>
      <c r="E28" s="36">
        <v>17.92</v>
      </c>
      <c r="F28" s="49">
        <v>0</v>
      </c>
    </row>
    <row r="29" spans="1:6" ht="13.5">
      <c r="A29" s="14" t="s">
        <v>325</v>
      </c>
      <c r="B29" s="7" t="s">
        <v>2299</v>
      </c>
      <c r="C29" s="7">
        <v>209</v>
      </c>
      <c r="D29" s="1" t="s">
        <v>2300</v>
      </c>
      <c r="E29" s="36">
        <v>1.68</v>
      </c>
      <c r="F29" s="49">
        <v>3</v>
      </c>
    </row>
    <row r="30" spans="1:6" ht="13.5">
      <c r="A30" s="14" t="s">
        <v>326</v>
      </c>
      <c r="B30" s="7"/>
      <c r="C30" s="7">
        <v>161</v>
      </c>
      <c r="D30" s="1" t="s">
        <v>3998</v>
      </c>
      <c r="E30" s="36">
        <v>1.43</v>
      </c>
      <c r="F30" s="49">
        <v>3</v>
      </c>
    </row>
    <row r="31" spans="1:6" ht="13.5">
      <c r="A31" s="14" t="s">
        <v>327</v>
      </c>
      <c r="B31" s="7" t="s">
        <v>2301</v>
      </c>
      <c r="C31" s="7">
        <v>305</v>
      </c>
      <c r="D31" s="1" t="s">
        <v>2302</v>
      </c>
      <c r="E31" s="36">
        <v>34.29</v>
      </c>
      <c r="F31" s="49">
        <v>0</v>
      </c>
    </row>
    <row r="32" spans="1:6" ht="13.5">
      <c r="A32" s="14" t="s">
        <v>328</v>
      </c>
      <c r="B32" s="7" t="s">
        <v>2303</v>
      </c>
      <c r="C32" s="7">
        <v>305</v>
      </c>
      <c r="D32" s="1" t="s">
        <v>2304</v>
      </c>
      <c r="E32" s="36">
        <v>36.89</v>
      </c>
      <c r="F32" s="49">
        <v>0</v>
      </c>
    </row>
    <row r="33" spans="1:6" ht="13.5">
      <c r="A33" s="14" t="s">
        <v>329</v>
      </c>
      <c r="B33" s="7"/>
      <c r="C33" s="7">
        <v>201</v>
      </c>
      <c r="D33" s="1" t="s">
        <v>641</v>
      </c>
      <c r="E33" s="36">
        <v>3.24</v>
      </c>
      <c r="F33" s="49">
        <v>5</v>
      </c>
    </row>
    <row r="34" spans="1:6" ht="13.5">
      <c r="A34" s="14" t="s">
        <v>330</v>
      </c>
      <c r="B34" s="7" t="s">
        <v>2305</v>
      </c>
      <c r="C34" s="7">
        <v>172</v>
      </c>
      <c r="D34" s="1" t="s">
        <v>2306</v>
      </c>
      <c r="E34" s="36">
        <v>30.66</v>
      </c>
      <c r="F34" s="49">
        <v>0</v>
      </c>
    </row>
    <row r="35" spans="1:6" ht="13.5">
      <c r="A35" s="14" t="s">
        <v>331</v>
      </c>
      <c r="B35" s="7"/>
      <c r="C35" s="7">
        <v>303</v>
      </c>
      <c r="D35" s="1" t="s">
        <v>2440</v>
      </c>
      <c r="E35" s="36">
        <v>26.17</v>
      </c>
      <c r="F35" s="49">
        <v>0</v>
      </c>
    </row>
    <row r="36" spans="1:6" ht="13.5">
      <c r="A36" s="14" t="s">
        <v>332</v>
      </c>
      <c r="B36" s="7" t="s">
        <v>2307</v>
      </c>
      <c r="C36" s="7">
        <v>172</v>
      </c>
      <c r="D36" s="1" t="s">
        <v>2308</v>
      </c>
      <c r="E36" s="36">
        <v>11.17</v>
      </c>
      <c r="F36" s="49">
        <v>0</v>
      </c>
    </row>
    <row r="37" spans="1:6" ht="13.5">
      <c r="A37" s="14" t="s">
        <v>333</v>
      </c>
      <c r="B37" s="7" t="s">
        <v>2309</v>
      </c>
      <c r="C37" s="7">
        <v>163</v>
      </c>
      <c r="D37" s="1" t="s">
        <v>2310</v>
      </c>
      <c r="E37" s="36">
        <v>2.43</v>
      </c>
      <c r="F37" s="49">
        <v>0</v>
      </c>
    </row>
    <row r="38" spans="1:6" ht="13.5">
      <c r="A38" s="14" t="s">
        <v>312</v>
      </c>
      <c r="B38" s="7" t="s">
        <v>2311</v>
      </c>
      <c r="C38" s="7">
        <v>303</v>
      </c>
      <c r="D38" s="1" t="s">
        <v>4281</v>
      </c>
      <c r="E38" s="36">
        <v>49.36</v>
      </c>
      <c r="F38" s="49">
        <v>0</v>
      </c>
    </row>
    <row r="39" spans="1:6" ht="13.5">
      <c r="A39" s="14" t="s">
        <v>313</v>
      </c>
      <c r="B39" s="7" t="s">
        <v>4282</v>
      </c>
      <c r="C39" s="7">
        <v>203</v>
      </c>
      <c r="D39" s="1" t="s">
        <v>2656</v>
      </c>
      <c r="E39" s="36">
        <v>34.34</v>
      </c>
      <c r="F39" s="49">
        <v>5</v>
      </c>
    </row>
    <row r="40" spans="1:6" ht="13.5">
      <c r="A40" s="14" t="s">
        <v>314</v>
      </c>
      <c r="B40" s="7" t="s">
        <v>4283</v>
      </c>
      <c r="C40" s="7">
        <v>171</v>
      </c>
      <c r="D40" s="1" t="s">
        <v>4284</v>
      </c>
      <c r="E40" s="36">
        <v>24.53</v>
      </c>
      <c r="F40" s="62">
        <v>0</v>
      </c>
    </row>
    <row r="41" spans="1:6" ht="13.5">
      <c r="A41" s="14" t="s">
        <v>315</v>
      </c>
      <c r="B41" s="7" t="s">
        <v>4285</v>
      </c>
      <c r="C41" s="7">
        <v>164</v>
      </c>
      <c r="D41" s="1" t="s">
        <v>4286</v>
      </c>
      <c r="E41" s="36">
        <v>16.9</v>
      </c>
      <c r="F41" s="49">
        <v>0</v>
      </c>
    </row>
    <row r="42" spans="1:6" ht="13.5">
      <c r="A42" s="14" t="s">
        <v>316</v>
      </c>
      <c r="B42" s="7" t="s">
        <v>4287</v>
      </c>
      <c r="C42" s="7">
        <v>161</v>
      </c>
      <c r="D42" s="1" t="s">
        <v>4288</v>
      </c>
      <c r="E42" s="36">
        <v>5.98</v>
      </c>
      <c r="F42" s="49">
        <v>3</v>
      </c>
    </row>
    <row r="43" spans="1:6" ht="13.5">
      <c r="A43" s="14" t="s">
        <v>317</v>
      </c>
      <c r="B43" s="7" t="s">
        <v>4289</v>
      </c>
      <c r="C43" s="7">
        <v>171</v>
      </c>
      <c r="D43" s="1" t="s">
        <v>2441</v>
      </c>
      <c r="E43" s="36">
        <v>28.64</v>
      </c>
      <c r="F43" s="49">
        <v>0</v>
      </c>
    </row>
    <row r="44" spans="1:6" ht="13.5">
      <c r="A44" s="14" t="s">
        <v>318</v>
      </c>
      <c r="B44" s="7" t="s">
        <v>3504</v>
      </c>
      <c r="C44" s="7">
        <v>171</v>
      </c>
      <c r="D44" s="1" t="s">
        <v>3505</v>
      </c>
      <c r="E44" s="36">
        <v>55.53</v>
      </c>
      <c r="F44" s="49">
        <v>0</v>
      </c>
    </row>
    <row r="45" spans="1:6" ht="13.5">
      <c r="A45" s="14" t="s">
        <v>319</v>
      </c>
      <c r="B45" s="7" t="s">
        <v>3506</v>
      </c>
      <c r="C45" s="7">
        <v>171</v>
      </c>
      <c r="D45" s="1" t="s">
        <v>3507</v>
      </c>
      <c r="E45" s="36">
        <v>17.96</v>
      </c>
      <c r="F45" s="49">
        <v>0</v>
      </c>
    </row>
    <row r="46" spans="1:6" ht="13.5">
      <c r="A46" s="14" t="s">
        <v>320</v>
      </c>
      <c r="B46" s="7" t="s">
        <v>3508</v>
      </c>
      <c r="C46" s="7" t="s">
        <v>7362</v>
      </c>
      <c r="D46" s="1" t="s">
        <v>7351</v>
      </c>
      <c r="E46" s="36">
        <v>17.96</v>
      </c>
      <c r="F46" s="49">
        <v>0</v>
      </c>
    </row>
    <row r="47" spans="1:6" ht="13.5">
      <c r="A47" s="14" t="s">
        <v>1992</v>
      </c>
      <c r="B47" s="7" t="s">
        <v>3509</v>
      </c>
      <c r="C47" s="7">
        <v>167</v>
      </c>
      <c r="D47" s="1" t="s">
        <v>3510</v>
      </c>
      <c r="E47" s="36">
        <v>30.27</v>
      </c>
      <c r="F47" s="49">
        <v>0</v>
      </c>
    </row>
    <row r="48" spans="1:6" ht="13.5">
      <c r="A48" s="14" t="s">
        <v>1993</v>
      </c>
      <c r="B48" s="7" t="s">
        <v>3511</v>
      </c>
      <c r="C48" s="7">
        <v>203</v>
      </c>
      <c r="D48" s="1" t="s">
        <v>2656</v>
      </c>
      <c r="E48" s="36">
        <v>51.26</v>
      </c>
      <c r="F48" s="49">
        <v>5</v>
      </c>
    </row>
    <row r="49" spans="1:6" ht="13.5">
      <c r="A49" s="14" t="s">
        <v>1994</v>
      </c>
      <c r="B49" s="7" t="s">
        <v>3512</v>
      </c>
      <c r="C49" s="7">
        <v>171</v>
      </c>
      <c r="D49" s="1" t="s">
        <v>3513</v>
      </c>
      <c r="E49" s="36">
        <v>19.92</v>
      </c>
      <c r="F49" s="49">
        <v>0</v>
      </c>
    </row>
    <row r="50" spans="1:6" ht="13.5">
      <c r="A50" s="14" t="s">
        <v>1995</v>
      </c>
      <c r="B50" s="7" t="s">
        <v>3514</v>
      </c>
      <c r="C50" s="7">
        <v>171</v>
      </c>
      <c r="D50" s="1" t="s">
        <v>3515</v>
      </c>
      <c r="E50" s="36">
        <v>20.92</v>
      </c>
      <c r="F50" s="49">
        <v>0</v>
      </c>
    </row>
    <row r="51" spans="1:6" ht="13.5">
      <c r="A51" s="14" t="s">
        <v>1996</v>
      </c>
      <c r="B51" s="7" t="s">
        <v>3516</v>
      </c>
      <c r="C51" s="7" t="s">
        <v>7352</v>
      </c>
      <c r="D51" s="1" t="s">
        <v>475</v>
      </c>
      <c r="E51" s="36">
        <v>16.86</v>
      </c>
      <c r="F51" s="49">
        <v>0</v>
      </c>
    </row>
    <row r="52" spans="1:6" ht="13.5">
      <c r="A52" s="14" t="s">
        <v>1997</v>
      </c>
      <c r="B52" s="7" t="s">
        <v>3517</v>
      </c>
      <c r="C52" s="7">
        <v>171</v>
      </c>
      <c r="D52" s="1" t="s">
        <v>3518</v>
      </c>
      <c r="E52" s="36">
        <v>19.35</v>
      </c>
      <c r="F52" s="49">
        <v>0</v>
      </c>
    </row>
    <row r="53" spans="1:6" ht="13.5">
      <c r="A53" s="14" t="s">
        <v>1998</v>
      </c>
      <c r="B53" s="7" t="s">
        <v>3519</v>
      </c>
      <c r="C53" s="7">
        <v>171</v>
      </c>
      <c r="D53" s="1" t="s">
        <v>3520</v>
      </c>
      <c r="E53" s="36">
        <v>7.46</v>
      </c>
      <c r="F53" s="49">
        <v>0</v>
      </c>
    </row>
    <row r="54" spans="1:6" ht="13.5">
      <c r="A54" s="14" t="s">
        <v>1999</v>
      </c>
      <c r="B54" s="7" t="s">
        <v>3521</v>
      </c>
      <c r="C54" s="7" t="s">
        <v>7362</v>
      </c>
      <c r="D54" s="1" t="s">
        <v>7363</v>
      </c>
      <c r="E54" s="36">
        <v>32.82</v>
      </c>
      <c r="F54" s="49">
        <v>0</v>
      </c>
    </row>
    <row r="55" spans="1:6" ht="13.5">
      <c r="A55" s="14" t="s">
        <v>2000</v>
      </c>
      <c r="B55" s="7" t="s">
        <v>24</v>
      </c>
      <c r="C55" s="7">
        <v>171</v>
      </c>
      <c r="D55" s="1" t="s">
        <v>25</v>
      </c>
      <c r="E55" s="36">
        <v>16.81</v>
      </c>
      <c r="F55" s="49">
        <v>0</v>
      </c>
    </row>
    <row r="56" spans="1:6" ht="13.5">
      <c r="A56" s="14" t="s">
        <v>2001</v>
      </c>
      <c r="B56" s="7" t="s">
        <v>26</v>
      </c>
      <c r="C56" s="7" t="s">
        <v>5630</v>
      </c>
      <c r="D56" s="1" t="s">
        <v>2441</v>
      </c>
      <c r="E56" s="36">
        <v>16.76</v>
      </c>
      <c r="F56" s="49">
        <v>0</v>
      </c>
    </row>
    <row r="57" spans="1:6" ht="13.5">
      <c r="A57" s="14" t="s">
        <v>2002</v>
      </c>
      <c r="B57" s="7" t="s">
        <v>3731</v>
      </c>
      <c r="C57" s="7">
        <v>171</v>
      </c>
      <c r="D57" s="1" t="s">
        <v>27</v>
      </c>
      <c r="E57" s="36">
        <v>16.71</v>
      </c>
      <c r="F57" s="49">
        <v>0</v>
      </c>
    </row>
    <row r="58" spans="1:6" ht="13.5">
      <c r="A58" s="14" t="s">
        <v>2003</v>
      </c>
      <c r="B58" s="7" t="s">
        <v>28</v>
      </c>
      <c r="C58" s="7" t="s">
        <v>7362</v>
      </c>
      <c r="D58" s="1" t="s">
        <v>7353</v>
      </c>
      <c r="E58" s="36">
        <v>20.98</v>
      </c>
      <c r="F58" s="49">
        <v>0</v>
      </c>
    </row>
    <row r="59" spans="1:6" ht="13.5">
      <c r="A59" s="14" t="s">
        <v>2004</v>
      </c>
      <c r="B59" s="7" t="s">
        <v>2437</v>
      </c>
      <c r="C59" s="7">
        <v>171</v>
      </c>
      <c r="D59" s="1" t="s">
        <v>2438</v>
      </c>
      <c r="E59" s="36">
        <v>41.23</v>
      </c>
      <c r="F59" s="49">
        <v>0</v>
      </c>
    </row>
    <row r="60" spans="1:6" ht="13.5">
      <c r="A60" s="14" t="s">
        <v>278</v>
      </c>
      <c r="B60" s="7"/>
      <c r="C60" s="7">
        <v>171</v>
      </c>
      <c r="D60" s="1" t="s">
        <v>2441</v>
      </c>
      <c r="E60" s="36">
        <v>16.17</v>
      </c>
      <c r="F60" s="49">
        <v>0</v>
      </c>
    </row>
    <row r="61" spans="1:6" ht="13.5">
      <c r="A61" s="14" t="s">
        <v>279</v>
      </c>
      <c r="B61" s="7" t="s">
        <v>2439</v>
      </c>
      <c r="C61" s="7">
        <v>171</v>
      </c>
      <c r="D61" s="1" t="s">
        <v>2438</v>
      </c>
      <c r="E61" s="36">
        <v>64.4</v>
      </c>
      <c r="F61" s="49">
        <v>0</v>
      </c>
    </row>
    <row r="62" spans="1:6" ht="13.5">
      <c r="A62" s="14" t="s">
        <v>280</v>
      </c>
      <c r="B62" s="7"/>
      <c r="C62" s="7">
        <v>211</v>
      </c>
      <c r="D62" s="1" t="s">
        <v>2442</v>
      </c>
      <c r="E62" s="36">
        <v>101.8</v>
      </c>
      <c r="F62" s="49">
        <v>0</v>
      </c>
    </row>
    <row r="63" spans="1:6" ht="13.5">
      <c r="A63" s="14" t="s">
        <v>7219</v>
      </c>
      <c r="B63" s="7"/>
      <c r="C63" s="7">
        <v>211</v>
      </c>
      <c r="D63" s="1" t="s">
        <v>7221</v>
      </c>
      <c r="E63" s="36">
        <v>53.9</v>
      </c>
      <c r="F63" s="49">
        <v>0</v>
      </c>
    </row>
    <row r="64" spans="1:6" ht="13.5">
      <c r="A64" s="14" t="s">
        <v>7220</v>
      </c>
      <c r="B64" s="7"/>
      <c r="C64" s="7">
        <v>211</v>
      </c>
      <c r="D64" s="1" t="s">
        <v>7221</v>
      </c>
      <c r="E64" s="36">
        <v>7.14</v>
      </c>
      <c r="F64" s="49">
        <v>0</v>
      </c>
    </row>
    <row r="65" spans="1:6" ht="13.5">
      <c r="A65" s="14" t="s">
        <v>281</v>
      </c>
      <c r="B65" s="7"/>
      <c r="C65" s="7">
        <v>208</v>
      </c>
      <c r="D65" s="1" t="s">
        <v>2443</v>
      </c>
      <c r="E65" s="36">
        <v>137.16</v>
      </c>
      <c r="F65" s="49">
        <v>0</v>
      </c>
    </row>
    <row r="66" spans="1:6" ht="14.25" thickBot="1">
      <c r="A66" s="14" t="s">
        <v>282</v>
      </c>
      <c r="B66" s="7"/>
      <c r="C66" s="7">
        <v>201</v>
      </c>
      <c r="D66" s="1" t="s">
        <v>641</v>
      </c>
      <c r="E66" s="36">
        <v>4.33</v>
      </c>
      <c r="F66" s="49">
        <v>0</v>
      </c>
    </row>
    <row r="67" spans="1:6" s="21" customFormat="1" ht="17.25" thickBot="1" thickTop="1">
      <c r="A67" s="144" t="s">
        <v>7686</v>
      </c>
      <c r="B67" s="145"/>
      <c r="C67" s="145"/>
      <c r="D67" s="146"/>
      <c r="E67" s="37">
        <f>SUM(E23:E66)</f>
        <v>1309.9900000000002</v>
      </c>
      <c r="F67" s="63">
        <f>SUMIF(F23:F66,"&gt;0",E23:E66)</f>
        <v>294.59000000000003</v>
      </c>
    </row>
    <row r="73" ht="13.5" thickBot="1"/>
    <row r="74" spans="1:6" ht="22.5" customHeight="1" thickBot="1">
      <c r="A74" s="141" t="s">
        <v>1568</v>
      </c>
      <c r="B74" s="142"/>
      <c r="C74" s="142"/>
      <c r="D74" s="142"/>
      <c r="E74" s="142"/>
      <c r="F74" s="143"/>
    </row>
    <row r="75" spans="1:6" ht="15" customHeight="1">
      <c r="A75" s="151" t="s">
        <v>1005</v>
      </c>
      <c r="B75" s="68" t="s">
        <v>603</v>
      </c>
      <c r="C75" s="69" t="s">
        <v>1860</v>
      </c>
      <c r="D75" s="147" t="s">
        <v>1859</v>
      </c>
      <c r="E75" s="149" t="s">
        <v>1861</v>
      </c>
      <c r="F75" s="70" t="s">
        <v>7616</v>
      </c>
    </row>
    <row r="76" spans="1:6" ht="15" customHeight="1" thickBot="1">
      <c r="A76" s="152"/>
      <c r="B76" s="71" t="s">
        <v>1858</v>
      </c>
      <c r="C76" s="71" t="s">
        <v>1858</v>
      </c>
      <c r="D76" s="148"/>
      <c r="E76" s="150"/>
      <c r="F76" s="72" t="s">
        <v>7615</v>
      </c>
    </row>
    <row r="77" spans="1:6" ht="14.25" thickTop="1">
      <c r="A77" s="16" t="s">
        <v>4006</v>
      </c>
      <c r="B77" s="7" t="s">
        <v>2444</v>
      </c>
      <c r="C77" s="7">
        <v>201</v>
      </c>
      <c r="D77" s="1" t="s">
        <v>2656</v>
      </c>
      <c r="E77" s="36">
        <v>17.1</v>
      </c>
      <c r="F77" s="51">
        <v>5</v>
      </c>
    </row>
    <row r="78" spans="1:6" ht="13.5">
      <c r="A78" s="14" t="s">
        <v>4007</v>
      </c>
      <c r="B78" s="7"/>
      <c r="C78" s="7">
        <v>203</v>
      </c>
      <c r="D78" s="1" t="s">
        <v>2656</v>
      </c>
      <c r="E78" s="36">
        <v>5.57</v>
      </c>
      <c r="F78" s="52">
        <v>5</v>
      </c>
    </row>
    <row r="79" spans="1:6" ht="13.5">
      <c r="A79" s="14" t="s">
        <v>4008</v>
      </c>
      <c r="B79" s="7" t="s">
        <v>2445</v>
      </c>
      <c r="C79" s="7">
        <v>203</v>
      </c>
      <c r="D79" s="1" t="s">
        <v>2656</v>
      </c>
      <c r="E79" s="36">
        <v>90.6</v>
      </c>
      <c r="F79" s="46">
        <v>5</v>
      </c>
    </row>
    <row r="80" spans="1:6" ht="13.5">
      <c r="A80" s="14" t="s">
        <v>4009</v>
      </c>
      <c r="B80" s="7" t="s">
        <v>2446</v>
      </c>
      <c r="C80" s="7">
        <v>204</v>
      </c>
      <c r="D80" s="1" t="s">
        <v>2447</v>
      </c>
      <c r="E80" s="36">
        <v>5.04</v>
      </c>
      <c r="F80" s="46">
        <v>0</v>
      </c>
    </row>
    <row r="81" spans="1:6" ht="13.5">
      <c r="A81" s="14" t="s">
        <v>4010</v>
      </c>
      <c r="B81" s="7" t="s">
        <v>2448</v>
      </c>
      <c r="C81" s="7">
        <v>167</v>
      </c>
      <c r="D81" s="1" t="s">
        <v>2449</v>
      </c>
      <c r="E81" s="36">
        <v>1.55</v>
      </c>
      <c r="F81" s="46">
        <v>0</v>
      </c>
    </row>
    <row r="82" spans="1:6" ht="13.5">
      <c r="A82" s="14" t="s">
        <v>4011</v>
      </c>
      <c r="B82" s="7" t="s">
        <v>2450</v>
      </c>
      <c r="C82" s="7">
        <v>161</v>
      </c>
      <c r="D82" s="1" t="s">
        <v>2451</v>
      </c>
      <c r="E82" s="36">
        <v>7.58</v>
      </c>
      <c r="F82" s="46">
        <v>3</v>
      </c>
    </row>
    <row r="83" spans="1:6" ht="13.5">
      <c r="A83" s="14" t="s">
        <v>4012</v>
      </c>
      <c r="B83" s="7" t="s">
        <v>2452</v>
      </c>
      <c r="C83" s="7">
        <v>161</v>
      </c>
      <c r="D83" s="1" t="s">
        <v>2453</v>
      </c>
      <c r="E83" s="36">
        <v>9.39</v>
      </c>
      <c r="F83" s="46">
        <v>3</v>
      </c>
    </row>
    <row r="84" spans="1:6" ht="13.5">
      <c r="A84" s="14" t="s">
        <v>4157</v>
      </c>
      <c r="B84" s="7" t="s">
        <v>2454</v>
      </c>
      <c r="C84" s="7">
        <v>309</v>
      </c>
      <c r="D84" s="1" t="s">
        <v>2455</v>
      </c>
      <c r="E84" s="36">
        <v>9.7</v>
      </c>
      <c r="F84" s="46">
        <v>0</v>
      </c>
    </row>
    <row r="85" spans="1:6" ht="13.5">
      <c r="A85" s="14" t="s">
        <v>4158</v>
      </c>
      <c r="B85" s="7"/>
      <c r="C85" s="7">
        <v>309</v>
      </c>
      <c r="D85" s="1" t="s">
        <v>2455</v>
      </c>
      <c r="E85" s="36">
        <v>9.78</v>
      </c>
      <c r="F85" s="46">
        <v>0</v>
      </c>
    </row>
    <row r="86" spans="1:6" ht="13.5">
      <c r="A86" s="14" t="s">
        <v>1025</v>
      </c>
      <c r="B86" s="7" t="s">
        <v>2456</v>
      </c>
      <c r="C86" s="7">
        <v>303</v>
      </c>
      <c r="D86" s="1" t="s">
        <v>2457</v>
      </c>
      <c r="E86" s="36">
        <v>27.99</v>
      </c>
      <c r="F86" s="46">
        <v>0</v>
      </c>
    </row>
    <row r="87" spans="1:6" ht="13.5">
      <c r="A87" s="14" t="s">
        <v>1026</v>
      </c>
      <c r="B87" s="7" t="s">
        <v>2458</v>
      </c>
      <c r="C87" s="7">
        <v>303</v>
      </c>
      <c r="D87" s="1" t="s">
        <v>2459</v>
      </c>
      <c r="E87" s="36">
        <v>19.27</v>
      </c>
      <c r="F87" s="46">
        <v>0</v>
      </c>
    </row>
    <row r="88" spans="1:6" ht="13.5">
      <c r="A88" s="14" t="s">
        <v>1027</v>
      </c>
      <c r="B88" s="7" t="s">
        <v>2460</v>
      </c>
      <c r="C88" s="7">
        <v>302</v>
      </c>
      <c r="D88" s="1" t="s">
        <v>2461</v>
      </c>
      <c r="E88" s="36">
        <v>20.04</v>
      </c>
      <c r="F88" s="46">
        <v>0</v>
      </c>
    </row>
    <row r="89" spans="1:6" ht="13.5">
      <c r="A89" s="14" t="s">
        <v>1028</v>
      </c>
      <c r="B89" s="7" t="s">
        <v>2462</v>
      </c>
      <c r="C89" s="7">
        <v>203</v>
      </c>
      <c r="D89" s="1" t="s">
        <v>2656</v>
      </c>
      <c r="E89" s="36">
        <v>5.02</v>
      </c>
      <c r="F89" s="46">
        <v>5</v>
      </c>
    </row>
    <row r="90" spans="1:6" ht="13.5">
      <c r="A90" s="14" t="s">
        <v>1029</v>
      </c>
      <c r="B90" s="7"/>
      <c r="C90" s="7">
        <v>203</v>
      </c>
      <c r="D90" s="1" t="s">
        <v>2656</v>
      </c>
      <c r="E90" s="36">
        <v>12.25</v>
      </c>
      <c r="F90" s="46">
        <v>5</v>
      </c>
    </row>
    <row r="91" spans="1:6" ht="13.5">
      <c r="A91" s="14" t="s">
        <v>1411</v>
      </c>
      <c r="B91" s="7"/>
      <c r="C91" s="7">
        <v>203</v>
      </c>
      <c r="D91" s="1" t="s">
        <v>2656</v>
      </c>
      <c r="E91" s="36">
        <v>0.77</v>
      </c>
      <c r="F91" s="46">
        <v>5</v>
      </c>
    </row>
    <row r="92" spans="1:6" ht="13.5">
      <c r="A92" s="14" t="s">
        <v>1412</v>
      </c>
      <c r="B92" s="7" t="s">
        <v>2463</v>
      </c>
      <c r="C92" s="7">
        <v>171</v>
      </c>
      <c r="D92" s="1" t="s">
        <v>2464</v>
      </c>
      <c r="E92" s="36">
        <v>2.39</v>
      </c>
      <c r="F92" s="46">
        <v>0</v>
      </c>
    </row>
    <row r="93" spans="1:6" ht="13.5">
      <c r="A93" s="14" t="s">
        <v>1413</v>
      </c>
      <c r="B93" s="7" t="s">
        <v>2465</v>
      </c>
      <c r="C93" s="7">
        <v>171</v>
      </c>
      <c r="D93" s="1" t="s">
        <v>2464</v>
      </c>
      <c r="E93" s="36">
        <v>1.73</v>
      </c>
      <c r="F93" s="46">
        <v>0</v>
      </c>
    </row>
    <row r="94" spans="1:6" ht="13.5">
      <c r="A94" s="14" t="s">
        <v>1414</v>
      </c>
      <c r="B94" s="7"/>
      <c r="C94" s="7">
        <v>171</v>
      </c>
      <c r="D94" s="1" t="s">
        <v>2441</v>
      </c>
      <c r="E94" s="36">
        <v>4.76</v>
      </c>
      <c r="F94" s="46">
        <v>0</v>
      </c>
    </row>
    <row r="95" spans="1:6" ht="13.5">
      <c r="A95" s="14" t="s">
        <v>1415</v>
      </c>
      <c r="B95" s="7"/>
      <c r="C95" s="7">
        <v>171</v>
      </c>
      <c r="D95" s="1" t="s">
        <v>2441</v>
      </c>
      <c r="E95" s="36">
        <v>12.17</v>
      </c>
      <c r="F95" s="46">
        <v>0</v>
      </c>
    </row>
    <row r="96" spans="1:6" ht="13.5">
      <c r="A96" s="14" t="s">
        <v>1416</v>
      </c>
      <c r="B96" s="7"/>
      <c r="C96" s="7">
        <v>143</v>
      </c>
      <c r="D96" s="1" t="s">
        <v>3728</v>
      </c>
      <c r="E96" s="36">
        <v>5.74</v>
      </c>
      <c r="F96" s="46">
        <v>3</v>
      </c>
    </row>
    <row r="97" spans="1:6" ht="13.5">
      <c r="A97" s="14" t="s">
        <v>1417</v>
      </c>
      <c r="B97" s="7"/>
      <c r="C97" s="7">
        <v>142</v>
      </c>
      <c r="D97" s="1" t="s">
        <v>1816</v>
      </c>
      <c r="E97" s="36">
        <v>3.14</v>
      </c>
      <c r="F97" s="46">
        <v>0</v>
      </c>
    </row>
    <row r="98" spans="1:6" ht="13.5">
      <c r="A98" s="14" t="s">
        <v>1418</v>
      </c>
      <c r="B98" s="7"/>
      <c r="C98" s="7">
        <v>160</v>
      </c>
      <c r="D98" s="1" t="s">
        <v>652</v>
      </c>
      <c r="E98" s="36">
        <v>6.58</v>
      </c>
      <c r="F98" s="46">
        <v>0</v>
      </c>
    </row>
    <row r="99" spans="1:6" ht="13.5">
      <c r="A99" s="14" t="s">
        <v>1419</v>
      </c>
      <c r="B99" s="7"/>
      <c r="C99" s="7">
        <v>161</v>
      </c>
      <c r="D99" s="1" t="s">
        <v>3998</v>
      </c>
      <c r="E99" s="36">
        <v>2.51</v>
      </c>
      <c r="F99" s="46">
        <v>3</v>
      </c>
    </row>
    <row r="100" spans="1:6" ht="13.5">
      <c r="A100" s="14" t="s">
        <v>7510</v>
      </c>
      <c r="B100" s="7"/>
      <c r="C100" s="11">
        <v>167</v>
      </c>
      <c r="D100" s="1" t="s">
        <v>7511</v>
      </c>
      <c r="E100" s="36">
        <v>0</v>
      </c>
      <c r="F100" s="46">
        <v>0</v>
      </c>
    </row>
    <row r="101" spans="1:6" ht="13.5">
      <c r="A101" s="14" t="s">
        <v>1420</v>
      </c>
      <c r="B101" s="7" t="s">
        <v>2467</v>
      </c>
      <c r="C101" s="7">
        <v>204</v>
      </c>
      <c r="D101" s="1" t="s">
        <v>2468</v>
      </c>
      <c r="E101" s="36">
        <v>2.18</v>
      </c>
      <c r="F101" s="46">
        <v>5</v>
      </c>
    </row>
    <row r="102" spans="1:6" ht="13.5">
      <c r="A102" s="14" t="s">
        <v>1421</v>
      </c>
      <c r="B102" s="7" t="s">
        <v>2469</v>
      </c>
      <c r="C102" s="7">
        <v>203</v>
      </c>
      <c r="D102" s="1" t="s">
        <v>2656</v>
      </c>
      <c r="E102" s="36">
        <v>84.42</v>
      </c>
      <c r="F102" s="46">
        <v>5</v>
      </c>
    </row>
    <row r="103" spans="1:6" ht="13.5">
      <c r="A103" s="14" t="s">
        <v>1422</v>
      </c>
      <c r="B103" s="7" t="s">
        <v>448</v>
      </c>
      <c r="C103" s="7">
        <v>203</v>
      </c>
      <c r="D103" s="1" t="s">
        <v>2656</v>
      </c>
      <c r="E103" s="36">
        <v>11.21</v>
      </c>
      <c r="F103" s="46">
        <v>5</v>
      </c>
    </row>
    <row r="104" spans="1:6" ht="13.5">
      <c r="A104" s="14" t="s">
        <v>1423</v>
      </c>
      <c r="B104" s="7" t="s">
        <v>449</v>
      </c>
      <c r="C104" s="7">
        <v>160</v>
      </c>
      <c r="D104" s="1" t="s">
        <v>450</v>
      </c>
      <c r="E104" s="36">
        <v>15.43</v>
      </c>
      <c r="F104" s="46">
        <v>3</v>
      </c>
    </row>
    <row r="105" spans="1:6" ht="13.5">
      <c r="A105" s="14" t="s">
        <v>1424</v>
      </c>
      <c r="B105" s="7" t="s">
        <v>451</v>
      </c>
      <c r="C105" s="7">
        <v>160</v>
      </c>
      <c r="D105" s="1" t="s">
        <v>452</v>
      </c>
      <c r="E105" s="36">
        <v>15.64</v>
      </c>
      <c r="F105" s="46">
        <v>3</v>
      </c>
    </row>
    <row r="106" spans="1:6" ht="13.5">
      <c r="A106" s="14" t="s">
        <v>1268</v>
      </c>
      <c r="B106" s="7" t="s">
        <v>453</v>
      </c>
      <c r="C106" s="7">
        <v>164</v>
      </c>
      <c r="D106" s="1" t="s">
        <v>2282</v>
      </c>
      <c r="E106" s="36">
        <v>7.34</v>
      </c>
      <c r="F106" s="46">
        <v>4</v>
      </c>
    </row>
    <row r="107" spans="1:6" ht="13.5">
      <c r="A107" s="14" t="s">
        <v>1269</v>
      </c>
      <c r="B107" s="7" t="s">
        <v>454</v>
      </c>
      <c r="C107" s="7">
        <v>110</v>
      </c>
      <c r="D107" s="1" t="s">
        <v>455</v>
      </c>
      <c r="E107" s="36">
        <v>13.11</v>
      </c>
      <c r="F107" s="46">
        <v>1</v>
      </c>
    </row>
    <row r="108" spans="1:6" ht="13.5">
      <c r="A108" s="14" t="s">
        <v>1270</v>
      </c>
      <c r="B108" s="7" t="s">
        <v>456</v>
      </c>
      <c r="C108" s="7">
        <v>110</v>
      </c>
      <c r="D108" s="1" t="s">
        <v>457</v>
      </c>
      <c r="E108" s="36">
        <v>13.58</v>
      </c>
      <c r="F108" s="46">
        <v>1</v>
      </c>
    </row>
    <row r="109" spans="1:6" ht="13.5">
      <c r="A109" s="14" t="s">
        <v>1271</v>
      </c>
      <c r="B109" s="7" t="s">
        <v>458</v>
      </c>
      <c r="C109" s="7">
        <v>103</v>
      </c>
      <c r="D109" s="1" t="s">
        <v>459</v>
      </c>
      <c r="E109" s="36">
        <v>15.97</v>
      </c>
      <c r="F109" s="46">
        <v>8</v>
      </c>
    </row>
    <row r="110" spans="1:6" ht="13.5">
      <c r="A110" s="14" t="s">
        <v>1272</v>
      </c>
      <c r="B110" s="7" t="s">
        <v>460</v>
      </c>
      <c r="C110" s="7">
        <v>170</v>
      </c>
      <c r="D110" s="1" t="s">
        <v>461</v>
      </c>
      <c r="E110" s="36">
        <v>6</v>
      </c>
      <c r="F110" s="46">
        <v>8</v>
      </c>
    </row>
    <row r="111" spans="1:6" ht="13.5">
      <c r="A111" s="14" t="s">
        <v>1273</v>
      </c>
      <c r="B111" s="7" t="s">
        <v>462</v>
      </c>
      <c r="C111" s="7">
        <v>103</v>
      </c>
      <c r="D111" s="1" t="s">
        <v>463</v>
      </c>
      <c r="E111" s="36">
        <v>15.86</v>
      </c>
      <c r="F111" s="46">
        <v>8</v>
      </c>
    </row>
    <row r="112" spans="1:6" ht="13.5">
      <c r="A112" s="14" t="s">
        <v>1274</v>
      </c>
      <c r="B112" s="7" t="s">
        <v>464</v>
      </c>
      <c r="C112" s="7">
        <v>103</v>
      </c>
      <c r="D112" s="1" t="s">
        <v>465</v>
      </c>
      <c r="E112" s="36">
        <v>20.88</v>
      </c>
      <c r="F112" s="46">
        <v>8</v>
      </c>
    </row>
    <row r="113" spans="1:6" ht="13.5">
      <c r="A113" s="14" t="s">
        <v>1275</v>
      </c>
      <c r="B113" s="7" t="s">
        <v>466</v>
      </c>
      <c r="C113" s="7">
        <v>106</v>
      </c>
      <c r="D113" s="1" t="s">
        <v>467</v>
      </c>
      <c r="E113" s="36">
        <v>10.71</v>
      </c>
      <c r="F113" s="46">
        <v>8</v>
      </c>
    </row>
    <row r="114" spans="1:6" ht="13.5">
      <c r="A114" s="14" t="s">
        <v>1276</v>
      </c>
      <c r="B114" s="7" t="s">
        <v>468</v>
      </c>
      <c r="C114" s="7">
        <v>106</v>
      </c>
      <c r="D114" s="1" t="s">
        <v>469</v>
      </c>
      <c r="E114" s="36">
        <v>10.57</v>
      </c>
      <c r="F114" s="46">
        <v>8</v>
      </c>
    </row>
    <row r="115" spans="1:6" ht="13.5">
      <c r="A115" s="14" t="s">
        <v>1277</v>
      </c>
      <c r="B115" s="7" t="s">
        <v>470</v>
      </c>
      <c r="C115" s="7">
        <v>110</v>
      </c>
      <c r="D115" s="1" t="s">
        <v>471</v>
      </c>
      <c r="E115" s="36">
        <v>16.11</v>
      </c>
      <c r="F115" s="46">
        <v>8</v>
      </c>
    </row>
    <row r="116" spans="1:6" ht="13.5">
      <c r="A116" s="14" t="s">
        <v>1278</v>
      </c>
      <c r="B116" s="7" t="s">
        <v>472</v>
      </c>
      <c r="C116" s="7">
        <v>110</v>
      </c>
      <c r="D116" s="1" t="s">
        <v>473</v>
      </c>
      <c r="E116" s="36">
        <v>13.91</v>
      </c>
      <c r="F116" s="46">
        <v>1</v>
      </c>
    </row>
    <row r="117" spans="1:6" ht="13.5">
      <c r="A117" s="14" t="s">
        <v>1279</v>
      </c>
      <c r="B117" s="7" t="s">
        <v>474</v>
      </c>
      <c r="C117" s="7">
        <v>172</v>
      </c>
      <c r="D117" s="1" t="s">
        <v>475</v>
      </c>
      <c r="E117" s="36">
        <v>13.22</v>
      </c>
      <c r="F117" s="46">
        <v>1</v>
      </c>
    </row>
    <row r="118" spans="1:6" ht="13.5">
      <c r="A118" s="14" t="s">
        <v>1280</v>
      </c>
      <c r="B118" s="7" t="s">
        <v>476</v>
      </c>
      <c r="C118" s="7">
        <v>176</v>
      </c>
      <c r="D118" s="1" t="s">
        <v>477</v>
      </c>
      <c r="E118" s="36">
        <v>15.92</v>
      </c>
      <c r="F118" s="46">
        <v>1</v>
      </c>
    </row>
    <row r="119" spans="1:6" ht="13.5">
      <c r="A119" s="14" t="s">
        <v>1281</v>
      </c>
      <c r="B119" s="7" t="s">
        <v>478</v>
      </c>
      <c r="C119" s="7">
        <v>104</v>
      </c>
      <c r="D119" s="1" t="s">
        <v>479</v>
      </c>
      <c r="E119" s="36">
        <v>12.67</v>
      </c>
      <c r="F119" s="46">
        <v>8</v>
      </c>
    </row>
    <row r="120" spans="1:6" ht="13.5">
      <c r="A120" s="14" t="s">
        <v>1282</v>
      </c>
      <c r="B120" s="7" t="s">
        <v>480</v>
      </c>
      <c r="C120" s="7">
        <v>104</v>
      </c>
      <c r="D120" s="1" t="s">
        <v>481</v>
      </c>
      <c r="E120" s="36">
        <v>11.51</v>
      </c>
      <c r="F120" s="46">
        <v>8</v>
      </c>
    </row>
    <row r="121" spans="1:6" ht="13.5">
      <c r="A121" s="14" t="s">
        <v>1283</v>
      </c>
      <c r="B121" s="7" t="s">
        <v>482</v>
      </c>
      <c r="C121" s="7">
        <v>104</v>
      </c>
      <c r="D121" s="1" t="s">
        <v>483</v>
      </c>
      <c r="E121" s="36">
        <v>6.07</v>
      </c>
      <c r="F121" s="46">
        <v>8</v>
      </c>
    </row>
    <row r="122" spans="1:6" ht="13.5">
      <c r="A122" s="14" t="s">
        <v>1284</v>
      </c>
      <c r="B122" s="7" t="s">
        <v>484</v>
      </c>
      <c r="C122" s="7">
        <v>104</v>
      </c>
      <c r="D122" s="1" t="s">
        <v>485</v>
      </c>
      <c r="E122" s="36">
        <v>11.15</v>
      </c>
      <c r="F122" s="46">
        <v>8</v>
      </c>
    </row>
    <row r="123" spans="1:6" ht="13.5">
      <c r="A123" s="14" t="s">
        <v>1285</v>
      </c>
      <c r="B123" s="7" t="s">
        <v>486</v>
      </c>
      <c r="C123" s="7">
        <v>203</v>
      </c>
      <c r="D123" s="1" t="s">
        <v>2656</v>
      </c>
      <c r="E123" s="36">
        <v>37.86</v>
      </c>
      <c r="F123" s="46">
        <v>5</v>
      </c>
    </row>
    <row r="124" spans="1:6" ht="13.5">
      <c r="A124" s="14" t="s">
        <v>1286</v>
      </c>
      <c r="B124" s="7" t="s">
        <v>487</v>
      </c>
      <c r="C124" s="7">
        <v>161</v>
      </c>
      <c r="D124" s="1" t="s">
        <v>488</v>
      </c>
      <c r="E124" s="36">
        <v>8.63</v>
      </c>
      <c r="F124" s="46">
        <v>3</v>
      </c>
    </row>
    <row r="125" spans="1:6" ht="13.5">
      <c r="A125" s="14" t="s">
        <v>1287</v>
      </c>
      <c r="B125" s="7" t="s">
        <v>489</v>
      </c>
      <c r="C125" s="7">
        <v>175</v>
      </c>
      <c r="D125" s="1" t="s">
        <v>490</v>
      </c>
      <c r="E125" s="36">
        <v>21.65</v>
      </c>
      <c r="F125" s="46">
        <v>3</v>
      </c>
    </row>
    <row r="126" spans="1:6" ht="13.5">
      <c r="A126" s="14" t="s">
        <v>1288</v>
      </c>
      <c r="B126" s="7" t="s">
        <v>491</v>
      </c>
      <c r="C126" s="7">
        <v>103</v>
      </c>
      <c r="D126" s="1" t="s">
        <v>492</v>
      </c>
      <c r="E126" s="36">
        <v>13.53</v>
      </c>
      <c r="F126" s="46">
        <v>8</v>
      </c>
    </row>
    <row r="127" spans="1:6" ht="13.5">
      <c r="A127" s="14" t="s">
        <v>1289</v>
      </c>
      <c r="B127" s="7" t="s">
        <v>493</v>
      </c>
      <c r="C127" s="7">
        <v>103</v>
      </c>
      <c r="D127" s="1" t="s">
        <v>494</v>
      </c>
      <c r="E127" s="36">
        <v>13.13</v>
      </c>
      <c r="F127" s="46">
        <v>8</v>
      </c>
    </row>
    <row r="128" spans="1:6" ht="13.5">
      <c r="A128" s="14" t="s">
        <v>1290</v>
      </c>
      <c r="B128" s="7" t="s">
        <v>495</v>
      </c>
      <c r="C128" s="7">
        <v>171</v>
      </c>
      <c r="D128" s="1" t="s">
        <v>2441</v>
      </c>
      <c r="E128" s="36">
        <v>16.74</v>
      </c>
      <c r="F128" s="46">
        <v>8</v>
      </c>
    </row>
    <row r="129" spans="1:6" ht="13.5">
      <c r="A129" s="14" t="s">
        <v>1291</v>
      </c>
      <c r="B129" s="7" t="s">
        <v>496</v>
      </c>
      <c r="C129" s="7">
        <v>106</v>
      </c>
      <c r="D129" s="1" t="s">
        <v>2441</v>
      </c>
      <c r="E129" s="36">
        <v>17.26</v>
      </c>
      <c r="F129" s="46">
        <v>8</v>
      </c>
    </row>
    <row r="130" spans="1:6" ht="13.5">
      <c r="A130" s="14" t="s">
        <v>1292</v>
      </c>
      <c r="B130" s="7" t="s">
        <v>497</v>
      </c>
      <c r="C130" s="7" t="s">
        <v>7362</v>
      </c>
      <c r="D130" s="1" t="s">
        <v>3843</v>
      </c>
      <c r="E130" s="36">
        <v>8.45</v>
      </c>
      <c r="F130" s="46">
        <v>1</v>
      </c>
    </row>
    <row r="131" spans="1:6" ht="13.5">
      <c r="A131" s="14" t="s">
        <v>1293</v>
      </c>
      <c r="B131" s="7" t="s">
        <v>334</v>
      </c>
      <c r="C131" s="7">
        <v>302</v>
      </c>
      <c r="D131" s="1" t="s">
        <v>335</v>
      </c>
      <c r="E131" s="36">
        <v>39.3</v>
      </c>
      <c r="F131" s="46">
        <v>0</v>
      </c>
    </row>
    <row r="132" spans="1:6" ht="13.5">
      <c r="A132" s="14" t="s">
        <v>1294</v>
      </c>
      <c r="B132" s="7" t="s">
        <v>336</v>
      </c>
      <c r="C132" s="7">
        <v>167</v>
      </c>
      <c r="D132" s="1" t="s">
        <v>337</v>
      </c>
      <c r="E132" s="36">
        <v>4.64</v>
      </c>
      <c r="F132" s="46">
        <v>0</v>
      </c>
    </row>
    <row r="133" spans="1:6" ht="14.25" thickBot="1">
      <c r="A133" s="14" t="s">
        <v>1295</v>
      </c>
      <c r="B133" s="7" t="s">
        <v>1815</v>
      </c>
      <c r="C133" s="7">
        <v>217</v>
      </c>
      <c r="D133" s="1" t="s">
        <v>5450</v>
      </c>
      <c r="E133" s="36"/>
      <c r="F133" s="46">
        <v>0</v>
      </c>
    </row>
    <row r="134" spans="1:6" s="21" customFormat="1" ht="17.25" thickBot="1" thickTop="1">
      <c r="A134" s="144" t="s">
        <v>7686</v>
      </c>
      <c r="B134" s="145"/>
      <c r="C134" s="145"/>
      <c r="D134" s="146"/>
      <c r="E134" s="37">
        <f>SUM(E77:E133)</f>
        <v>805.3199999999999</v>
      </c>
      <c r="F134" s="63">
        <f>SUMIF(F77:F133,"&gt;0",E77:E133)</f>
        <v>637.24</v>
      </c>
    </row>
    <row r="140" ht="13.5" thickBot="1"/>
    <row r="141" spans="1:6" ht="22.5" customHeight="1" thickBot="1">
      <c r="A141" s="141" t="s">
        <v>1569</v>
      </c>
      <c r="B141" s="142"/>
      <c r="C141" s="142"/>
      <c r="D141" s="142"/>
      <c r="E141" s="142"/>
      <c r="F141" s="143"/>
    </row>
    <row r="142" spans="1:6" ht="15" customHeight="1">
      <c r="A142" s="151" t="s">
        <v>1005</v>
      </c>
      <c r="B142" s="68" t="s">
        <v>603</v>
      </c>
      <c r="C142" s="69" t="s">
        <v>1860</v>
      </c>
      <c r="D142" s="147" t="s">
        <v>1859</v>
      </c>
      <c r="E142" s="149" t="s">
        <v>1861</v>
      </c>
      <c r="F142" s="70" t="s">
        <v>7616</v>
      </c>
    </row>
    <row r="143" spans="1:6" ht="15" customHeight="1" thickBot="1">
      <c r="A143" s="152"/>
      <c r="B143" s="71" t="s">
        <v>1858</v>
      </c>
      <c r="C143" s="71" t="s">
        <v>1858</v>
      </c>
      <c r="D143" s="148"/>
      <c r="E143" s="150"/>
      <c r="F143" s="72" t="s">
        <v>7615</v>
      </c>
    </row>
    <row r="144" spans="1:6" ht="14.25" thickTop="1">
      <c r="A144" s="16" t="s">
        <v>739</v>
      </c>
      <c r="B144" s="7">
        <v>1</v>
      </c>
      <c r="C144" s="7">
        <v>201</v>
      </c>
      <c r="D144" s="1" t="s">
        <v>2293</v>
      </c>
      <c r="E144" s="36">
        <v>17.24</v>
      </c>
      <c r="F144" s="51">
        <v>5</v>
      </c>
    </row>
    <row r="145" spans="1:6" ht="13.5">
      <c r="A145" s="14" t="s">
        <v>740</v>
      </c>
      <c r="B145" s="7">
        <v>2</v>
      </c>
      <c r="C145" s="7">
        <v>203</v>
      </c>
      <c r="D145" s="1" t="s">
        <v>2656</v>
      </c>
      <c r="E145" s="36">
        <v>258.92</v>
      </c>
      <c r="F145" s="52">
        <v>5</v>
      </c>
    </row>
    <row r="146" spans="1:6" ht="13.5">
      <c r="A146" s="14" t="s">
        <v>741</v>
      </c>
      <c r="B146" s="7">
        <v>3</v>
      </c>
      <c r="C146" s="7">
        <v>204</v>
      </c>
      <c r="D146" s="1" t="s">
        <v>2447</v>
      </c>
      <c r="E146" s="36">
        <v>4.88</v>
      </c>
      <c r="F146" s="46">
        <v>0</v>
      </c>
    </row>
    <row r="147" spans="1:6" ht="13.5">
      <c r="A147" s="14" t="s">
        <v>742</v>
      </c>
      <c r="B147" s="7">
        <v>4</v>
      </c>
      <c r="C147" s="7">
        <v>167</v>
      </c>
      <c r="D147" s="1" t="s">
        <v>2449</v>
      </c>
      <c r="E147" s="36">
        <v>1.64</v>
      </c>
      <c r="F147" s="46">
        <v>0</v>
      </c>
    </row>
    <row r="148" spans="1:6" ht="13.5">
      <c r="A148" s="14" t="s">
        <v>743</v>
      </c>
      <c r="B148" s="7">
        <v>5</v>
      </c>
      <c r="C148" s="7">
        <v>161</v>
      </c>
      <c r="D148" s="1" t="s">
        <v>338</v>
      </c>
      <c r="E148" s="36">
        <v>6.34</v>
      </c>
      <c r="F148" s="46">
        <v>3</v>
      </c>
    </row>
    <row r="149" spans="1:6" ht="13.5">
      <c r="A149" s="14" t="s">
        <v>744</v>
      </c>
      <c r="B149" s="7"/>
      <c r="C149" s="7">
        <v>167</v>
      </c>
      <c r="D149" s="1" t="s">
        <v>2449</v>
      </c>
      <c r="E149" s="36">
        <v>1.28</v>
      </c>
      <c r="F149" s="46">
        <v>0</v>
      </c>
    </row>
    <row r="150" spans="1:6" ht="13.5">
      <c r="A150" s="14" t="s">
        <v>745</v>
      </c>
      <c r="B150" s="7">
        <v>6</v>
      </c>
      <c r="C150" s="7">
        <v>161</v>
      </c>
      <c r="D150" s="1" t="s">
        <v>339</v>
      </c>
      <c r="E150" s="36">
        <v>9.33</v>
      </c>
      <c r="F150" s="46">
        <v>3</v>
      </c>
    </row>
    <row r="151" spans="1:6" ht="13.5">
      <c r="A151" s="14" t="s">
        <v>3457</v>
      </c>
      <c r="B151" s="7">
        <v>7</v>
      </c>
      <c r="C151" s="7">
        <v>205</v>
      </c>
      <c r="D151" s="1" t="s">
        <v>340</v>
      </c>
      <c r="E151" s="36">
        <v>13.57</v>
      </c>
      <c r="F151" s="46">
        <v>1</v>
      </c>
    </row>
    <row r="152" spans="1:6" ht="13.5">
      <c r="A152" s="14" t="s">
        <v>2005</v>
      </c>
      <c r="B152" s="7">
        <v>8</v>
      </c>
      <c r="C152" s="7">
        <v>164</v>
      </c>
      <c r="D152" s="1" t="s">
        <v>341</v>
      </c>
      <c r="E152" s="36">
        <v>16.62</v>
      </c>
      <c r="F152" s="46">
        <v>4</v>
      </c>
    </row>
    <row r="153" spans="1:6" ht="13.5">
      <c r="A153" s="14" t="s">
        <v>2006</v>
      </c>
      <c r="B153" s="7">
        <v>9</v>
      </c>
      <c r="C153" s="7">
        <v>303</v>
      </c>
      <c r="D153" s="1" t="s">
        <v>342</v>
      </c>
      <c r="E153" s="36">
        <v>22.5</v>
      </c>
      <c r="F153" s="46">
        <v>0</v>
      </c>
    </row>
    <row r="154" spans="1:6" ht="13.5">
      <c r="A154" s="14" t="s">
        <v>2007</v>
      </c>
      <c r="B154" s="7">
        <v>15</v>
      </c>
      <c r="C154" s="7">
        <v>142</v>
      </c>
      <c r="D154" s="1" t="s">
        <v>343</v>
      </c>
      <c r="E154" s="36">
        <v>29.51</v>
      </c>
      <c r="F154" s="46">
        <v>0</v>
      </c>
    </row>
    <row r="155" spans="1:6" ht="13.5">
      <c r="A155" s="14" t="s">
        <v>2008</v>
      </c>
      <c r="B155" s="7" t="s">
        <v>344</v>
      </c>
      <c r="C155" s="7">
        <v>204</v>
      </c>
      <c r="D155" s="1" t="s">
        <v>2468</v>
      </c>
      <c r="E155" s="36">
        <v>2.45</v>
      </c>
      <c r="F155" s="46">
        <v>0</v>
      </c>
    </row>
    <row r="156" spans="1:6" ht="13.5">
      <c r="A156" s="14" t="s">
        <v>2009</v>
      </c>
      <c r="B156" s="7"/>
      <c r="C156" s="7">
        <v>161</v>
      </c>
      <c r="D156" s="1" t="s">
        <v>3998</v>
      </c>
      <c r="E156" s="36">
        <v>2.58</v>
      </c>
      <c r="F156" s="46">
        <v>3</v>
      </c>
    </row>
    <row r="157" spans="1:6" ht="13.5">
      <c r="A157" s="14" t="s">
        <v>2010</v>
      </c>
      <c r="B157" s="7">
        <v>16</v>
      </c>
      <c r="C157" s="7">
        <v>141</v>
      </c>
      <c r="D157" s="1" t="s">
        <v>345</v>
      </c>
      <c r="E157" s="36">
        <v>79.06</v>
      </c>
      <c r="F157" s="46">
        <v>4</v>
      </c>
    </row>
    <row r="158" spans="1:6" ht="13.5">
      <c r="A158" s="14" t="s">
        <v>2011</v>
      </c>
      <c r="B158" s="7">
        <v>17</v>
      </c>
      <c r="C158" s="7">
        <v>161</v>
      </c>
      <c r="D158" s="1" t="s">
        <v>339</v>
      </c>
      <c r="E158" s="36">
        <v>5.31</v>
      </c>
      <c r="F158" s="46">
        <v>3</v>
      </c>
    </row>
    <row r="159" spans="1:6" ht="13.5">
      <c r="A159" s="14" t="s">
        <v>545</v>
      </c>
      <c r="B159" s="7">
        <v>18</v>
      </c>
      <c r="C159" s="7">
        <v>161</v>
      </c>
      <c r="D159" s="1" t="s">
        <v>346</v>
      </c>
      <c r="E159" s="36">
        <v>3.24</v>
      </c>
      <c r="F159" s="46">
        <v>3</v>
      </c>
    </row>
    <row r="160" spans="1:6" ht="13.5">
      <c r="A160" s="14" t="s">
        <v>546</v>
      </c>
      <c r="B160" s="7">
        <v>19</v>
      </c>
      <c r="C160" s="7">
        <v>161</v>
      </c>
      <c r="D160" s="1" t="s">
        <v>347</v>
      </c>
      <c r="E160" s="36">
        <v>7.88</v>
      </c>
      <c r="F160" s="46">
        <v>3</v>
      </c>
    </row>
    <row r="161" spans="1:6" ht="13.5">
      <c r="A161" s="14" t="s">
        <v>547</v>
      </c>
      <c r="B161" s="7">
        <v>20</v>
      </c>
      <c r="C161" s="7">
        <v>302</v>
      </c>
      <c r="D161" s="1" t="s">
        <v>348</v>
      </c>
      <c r="E161" s="36">
        <v>3.85</v>
      </c>
      <c r="F161" s="46">
        <v>0</v>
      </c>
    </row>
    <row r="162" spans="1:6" ht="13.5">
      <c r="A162" s="14" t="s">
        <v>548</v>
      </c>
      <c r="B162" s="7">
        <v>21</v>
      </c>
      <c r="C162" s="7">
        <v>160</v>
      </c>
      <c r="D162" s="1" t="s">
        <v>349</v>
      </c>
      <c r="E162" s="36">
        <v>35.53</v>
      </c>
      <c r="F162" s="46">
        <v>2</v>
      </c>
    </row>
    <row r="163" spans="1:6" ht="13.5">
      <c r="A163" s="14" t="s">
        <v>549</v>
      </c>
      <c r="B163" s="7">
        <v>22</v>
      </c>
      <c r="C163" s="7">
        <v>101</v>
      </c>
      <c r="D163" s="1" t="s">
        <v>350</v>
      </c>
      <c r="E163" s="36">
        <v>197.7</v>
      </c>
      <c r="F163" s="46">
        <v>8</v>
      </c>
    </row>
    <row r="164" spans="1:6" ht="13.5">
      <c r="A164" s="14" t="s">
        <v>550</v>
      </c>
      <c r="B164" s="7">
        <v>23</v>
      </c>
      <c r="C164" s="7">
        <v>167</v>
      </c>
      <c r="D164" s="1" t="s">
        <v>351</v>
      </c>
      <c r="E164" s="36">
        <v>1.94</v>
      </c>
      <c r="F164" s="46">
        <v>0</v>
      </c>
    </row>
    <row r="165" spans="1:6" ht="13.5">
      <c r="A165" s="14" t="s">
        <v>551</v>
      </c>
      <c r="B165" s="7">
        <v>24</v>
      </c>
      <c r="C165" s="7">
        <v>104</v>
      </c>
      <c r="D165" s="1" t="s">
        <v>352</v>
      </c>
      <c r="E165" s="36">
        <v>22.84</v>
      </c>
      <c r="F165" s="46">
        <v>8</v>
      </c>
    </row>
    <row r="166" spans="1:6" ht="13.5">
      <c r="A166" s="14" t="s">
        <v>552</v>
      </c>
      <c r="B166" s="7">
        <v>25</v>
      </c>
      <c r="C166" s="7">
        <v>170</v>
      </c>
      <c r="D166" s="1" t="s">
        <v>353</v>
      </c>
      <c r="E166" s="36">
        <v>5.83</v>
      </c>
      <c r="F166" s="46">
        <v>8</v>
      </c>
    </row>
    <row r="167" spans="1:6" ht="13.5">
      <c r="A167" s="14" t="s">
        <v>553</v>
      </c>
      <c r="B167" s="7">
        <v>26</v>
      </c>
      <c r="C167" s="7">
        <v>101</v>
      </c>
      <c r="D167" s="1" t="s">
        <v>354</v>
      </c>
      <c r="E167" s="36">
        <v>101.49</v>
      </c>
      <c r="F167" s="46">
        <v>2</v>
      </c>
    </row>
    <row r="168" spans="1:6" ht="13.5">
      <c r="A168" s="14" t="s">
        <v>554</v>
      </c>
      <c r="B168" s="7">
        <v>27</v>
      </c>
      <c r="C168" s="7">
        <v>116</v>
      </c>
      <c r="D168" s="1" t="s">
        <v>1813</v>
      </c>
      <c r="E168" s="36">
        <v>15.78</v>
      </c>
      <c r="F168" s="46">
        <v>1</v>
      </c>
    </row>
    <row r="169" spans="1:6" ht="13.5">
      <c r="A169" s="14" t="s">
        <v>555</v>
      </c>
      <c r="B169" s="7">
        <v>28</v>
      </c>
      <c r="C169" s="7">
        <v>116</v>
      </c>
      <c r="D169" s="1" t="s">
        <v>1814</v>
      </c>
      <c r="E169" s="36">
        <v>12.04</v>
      </c>
      <c r="F169" s="46">
        <v>1</v>
      </c>
    </row>
    <row r="170" spans="1:6" ht="13.5">
      <c r="A170" s="14" t="s">
        <v>556</v>
      </c>
      <c r="B170" s="7">
        <v>29</v>
      </c>
      <c r="C170" s="7">
        <v>116</v>
      </c>
      <c r="D170" s="1" t="s">
        <v>355</v>
      </c>
      <c r="E170" s="36">
        <v>12.23</v>
      </c>
      <c r="F170" s="46">
        <v>1</v>
      </c>
    </row>
    <row r="171" spans="1:6" ht="14.25" thickBot="1">
      <c r="A171" s="14" t="s">
        <v>557</v>
      </c>
      <c r="B171" s="7">
        <v>30</v>
      </c>
      <c r="C171" s="7">
        <v>217</v>
      </c>
      <c r="D171" s="1" t="s">
        <v>5450</v>
      </c>
      <c r="E171" s="36"/>
      <c r="F171" s="46">
        <v>0</v>
      </c>
    </row>
    <row r="172" spans="1:6" s="21" customFormat="1" ht="17.25" thickBot="1" thickTop="1">
      <c r="A172" s="144" t="s">
        <v>7686</v>
      </c>
      <c r="B172" s="145"/>
      <c r="C172" s="145"/>
      <c r="D172" s="146"/>
      <c r="E172" s="37">
        <f>SUM(E144:E171)</f>
        <v>891.5799999999999</v>
      </c>
      <c r="F172" s="63">
        <f>SUMIF(F144:F171,"&gt;0",E144:E171)</f>
        <v>823.53</v>
      </c>
    </row>
    <row r="178" ht="13.5" thickBot="1"/>
    <row r="179" spans="1:6" ht="22.5" customHeight="1" thickBot="1">
      <c r="A179" s="141" t="s">
        <v>1570</v>
      </c>
      <c r="B179" s="142"/>
      <c r="C179" s="142"/>
      <c r="D179" s="142"/>
      <c r="E179" s="142"/>
      <c r="F179" s="143"/>
    </row>
    <row r="180" spans="1:6" ht="15" customHeight="1">
      <c r="A180" s="151" t="s">
        <v>1005</v>
      </c>
      <c r="B180" s="68" t="s">
        <v>603</v>
      </c>
      <c r="C180" s="69" t="s">
        <v>1860</v>
      </c>
      <c r="D180" s="147" t="s">
        <v>1859</v>
      </c>
      <c r="E180" s="149" t="s">
        <v>1861</v>
      </c>
      <c r="F180" s="70" t="s">
        <v>7616</v>
      </c>
    </row>
    <row r="181" spans="1:6" ht="15" customHeight="1" thickBot="1">
      <c r="A181" s="152"/>
      <c r="B181" s="71" t="s">
        <v>1858</v>
      </c>
      <c r="C181" s="71" t="s">
        <v>1858</v>
      </c>
      <c r="D181" s="148"/>
      <c r="E181" s="150"/>
      <c r="F181" s="72" t="s">
        <v>7615</v>
      </c>
    </row>
    <row r="182" spans="1:6" ht="14.25" thickTop="1">
      <c r="A182" s="16" t="s">
        <v>558</v>
      </c>
      <c r="B182" s="7">
        <v>101</v>
      </c>
      <c r="C182" s="7">
        <v>201</v>
      </c>
      <c r="D182" s="1" t="s">
        <v>2293</v>
      </c>
      <c r="E182" s="36">
        <v>13.49</v>
      </c>
      <c r="F182" s="51">
        <v>5</v>
      </c>
    </row>
    <row r="183" spans="1:6" ht="13.5">
      <c r="A183" s="14" t="s">
        <v>559</v>
      </c>
      <c r="B183" s="7">
        <v>102</v>
      </c>
      <c r="C183" s="7">
        <v>203</v>
      </c>
      <c r="D183" s="1" t="s">
        <v>2656</v>
      </c>
      <c r="E183" s="36">
        <v>64.79</v>
      </c>
      <c r="F183" s="52">
        <v>5</v>
      </c>
    </row>
    <row r="184" spans="1:6" ht="13.5">
      <c r="A184" s="14" t="s">
        <v>560</v>
      </c>
      <c r="B184" s="7">
        <v>103</v>
      </c>
      <c r="C184" s="7">
        <v>204</v>
      </c>
      <c r="D184" s="1" t="s">
        <v>2447</v>
      </c>
      <c r="E184" s="36">
        <v>5.04</v>
      </c>
      <c r="F184" s="46">
        <v>0</v>
      </c>
    </row>
    <row r="185" spans="1:6" ht="13.5">
      <c r="A185" s="14" t="s">
        <v>561</v>
      </c>
      <c r="B185" s="7">
        <v>104</v>
      </c>
      <c r="C185" s="7">
        <v>167</v>
      </c>
      <c r="D185" s="1" t="s">
        <v>2449</v>
      </c>
      <c r="E185" s="36">
        <v>1.6</v>
      </c>
      <c r="F185" s="46">
        <v>0</v>
      </c>
    </row>
    <row r="186" spans="1:6" ht="13.5">
      <c r="A186" s="14" t="s">
        <v>562</v>
      </c>
      <c r="B186" s="7">
        <v>105</v>
      </c>
      <c r="C186" s="7">
        <v>161</v>
      </c>
      <c r="D186" s="1" t="s">
        <v>2451</v>
      </c>
      <c r="E186" s="36">
        <v>7.4</v>
      </c>
      <c r="F186" s="46">
        <v>3</v>
      </c>
    </row>
    <row r="187" spans="1:6" ht="13.5">
      <c r="A187" s="14" t="s">
        <v>563</v>
      </c>
      <c r="B187" s="7">
        <v>106</v>
      </c>
      <c r="C187" s="7">
        <v>161</v>
      </c>
      <c r="D187" s="1" t="s">
        <v>2453</v>
      </c>
      <c r="E187" s="36">
        <v>9.35</v>
      </c>
      <c r="F187" s="46">
        <v>3</v>
      </c>
    </row>
    <row r="188" spans="1:6" ht="13.5">
      <c r="A188" s="14" t="s">
        <v>564</v>
      </c>
      <c r="B188" s="7">
        <v>107</v>
      </c>
      <c r="C188" s="7">
        <v>210</v>
      </c>
      <c r="D188" s="1" t="s">
        <v>356</v>
      </c>
      <c r="E188" s="36">
        <v>17.83</v>
      </c>
      <c r="F188" s="46">
        <v>0</v>
      </c>
    </row>
    <row r="189" spans="1:6" ht="13.5">
      <c r="A189" s="14" t="s">
        <v>565</v>
      </c>
      <c r="B189" s="7">
        <v>108</v>
      </c>
      <c r="C189" s="7">
        <v>203</v>
      </c>
      <c r="D189" s="1" t="s">
        <v>2656</v>
      </c>
      <c r="E189" s="36">
        <v>113.03</v>
      </c>
      <c r="F189" s="46">
        <v>5</v>
      </c>
    </row>
    <row r="190" spans="1:6" ht="13.5">
      <c r="A190" s="14" t="s">
        <v>566</v>
      </c>
      <c r="B190" s="7">
        <v>109</v>
      </c>
      <c r="C190" s="7">
        <v>171</v>
      </c>
      <c r="D190" s="1" t="s">
        <v>2441</v>
      </c>
      <c r="E190" s="36">
        <v>5.31</v>
      </c>
      <c r="F190" s="46">
        <v>0</v>
      </c>
    </row>
    <row r="191" spans="1:6" ht="13.5">
      <c r="A191" s="14" t="s">
        <v>567</v>
      </c>
      <c r="B191" s="7" t="s">
        <v>357</v>
      </c>
      <c r="C191" s="7">
        <v>171</v>
      </c>
      <c r="D191" s="1" t="s">
        <v>358</v>
      </c>
      <c r="E191" s="36">
        <v>6.49</v>
      </c>
      <c r="F191" s="46">
        <v>0</v>
      </c>
    </row>
    <row r="192" spans="1:6" ht="13.5">
      <c r="A192" s="14" t="s">
        <v>568</v>
      </c>
      <c r="B192" s="7">
        <v>110</v>
      </c>
      <c r="C192" s="7">
        <v>172</v>
      </c>
      <c r="D192" s="1" t="s">
        <v>475</v>
      </c>
      <c r="E192" s="36">
        <v>5.39</v>
      </c>
      <c r="F192" s="46">
        <v>1</v>
      </c>
    </row>
    <row r="193" spans="1:6" ht="13.5">
      <c r="A193" s="14" t="s">
        <v>569</v>
      </c>
      <c r="B193" s="7">
        <v>111</v>
      </c>
      <c r="C193" s="7">
        <v>110</v>
      </c>
      <c r="D193" s="1" t="s">
        <v>359</v>
      </c>
      <c r="E193" s="36">
        <v>28.75</v>
      </c>
      <c r="F193" s="46">
        <v>1</v>
      </c>
    </row>
    <row r="194" spans="1:6" ht="13.5">
      <c r="A194" s="14" t="s">
        <v>570</v>
      </c>
      <c r="B194" s="7">
        <v>112</v>
      </c>
      <c r="C194" s="7">
        <v>103</v>
      </c>
      <c r="D194" s="1" t="s">
        <v>360</v>
      </c>
      <c r="E194" s="36">
        <v>40.01</v>
      </c>
      <c r="F194" s="46">
        <v>8</v>
      </c>
    </row>
    <row r="195" spans="1:6" ht="13.5">
      <c r="A195" s="14" t="s">
        <v>3763</v>
      </c>
      <c r="B195" s="7">
        <v>113</v>
      </c>
      <c r="C195" s="7">
        <v>134</v>
      </c>
      <c r="D195" s="1" t="s">
        <v>361</v>
      </c>
      <c r="E195" s="36">
        <v>55.21</v>
      </c>
      <c r="F195" s="46">
        <v>7</v>
      </c>
    </row>
    <row r="196" spans="1:6" ht="13.5">
      <c r="A196" s="14" t="s">
        <v>7598</v>
      </c>
      <c r="B196" s="7" t="s">
        <v>6364</v>
      </c>
      <c r="C196" s="7">
        <v>110</v>
      </c>
      <c r="D196" s="1" t="s">
        <v>597</v>
      </c>
      <c r="E196" s="36">
        <v>18.5</v>
      </c>
      <c r="F196" s="46">
        <v>1</v>
      </c>
    </row>
    <row r="197" spans="1:6" ht="13.5">
      <c r="A197" s="14" t="s">
        <v>3764</v>
      </c>
      <c r="B197" s="7">
        <v>114</v>
      </c>
      <c r="C197" s="7">
        <v>110</v>
      </c>
      <c r="D197" s="1" t="s">
        <v>362</v>
      </c>
      <c r="E197" s="36">
        <v>18.57</v>
      </c>
      <c r="F197" s="46">
        <v>1</v>
      </c>
    </row>
    <row r="198" spans="1:6" ht="13.5">
      <c r="A198" s="14" t="s">
        <v>3765</v>
      </c>
      <c r="B198" s="7">
        <v>115</v>
      </c>
      <c r="C198" s="7">
        <v>110</v>
      </c>
      <c r="D198" s="1" t="s">
        <v>457</v>
      </c>
      <c r="E198" s="36">
        <v>31.07</v>
      </c>
      <c r="F198" s="46">
        <v>1</v>
      </c>
    </row>
    <row r="199" spans="1:6" ht="13.5">
      <c r="A199" s="14" t="s">
        <v>3766</v>
      </c>
      <c r="B199" s="7">
        <v>116</v>
      </c>
      <c r="C199" s="7">
        <v>103</v>
      </c>
      <c r="D199" s="1" t="s">
        <v>363</v>
      </c>
      <c r="E199" s="36">
        <v>29.82</v>
      </c>
      <c r="F199" s="46">
        <v>8</v>
      </c>
    </row>
    <row r="200" spans="1:6" ht="13.5">
      <c r="A200" s="14" t="s">
        <v>3767</v>
      </c>
      <c r="B200" s="7">
        <v>117</v>
      </c>
      <c r="C200" s="7">
        <v>103</v>
      </c>
      <c r="D200" s="1" t="s">
        <v>364</v>
      </c>
      <c r="E200" s="36">
        <v>29.95</v>
      </c>
      <c r="F200" s="46">
        <v>8</v>
      </c>
    </row>
    <row r="201" spans="1:6" ht="13.5">
      <c r="A201" s="14" t="s">
        <v>3768</v>
      </c>
      <c r="B201" s="7">
        <v>118</v>
      </c>
      <c r="C201" s="7">
        <v>110</v>
      </c>
      <c r="D201" s="1" t="s">
        <v>365</v>
      </c>
      <c r="E201" s="36">
        <v>14.88</v>
      </c>
      <c r="F201" s="46">
        <v>1</v>
      </c>
    </row>
    <row r="202" spans="1:6" ht="13.5">
      <c r="A202" s="14" t="s">
        <v>3769</v>
      </c>
      <c r="B202" s="7">
        <v>119</v>
      </c>
      <c r="C202" s="7">
        <v>110</v>
      </c>
      <c r="D202" s="1" t="s">
        <v>365</v>
      </c>
      <c r="E202" s="36">
        <v>14.64</v>
      </c>
      <c r="F202" s="46">
        <v>1</v>
      </c>
    </row>
    <row r="203" spans="1:6" ht="13.5">
      <c r="A203" s="14" t="s">
        <v>3770</v>
      </c>
      <c r="B203" s="7">
        <v>120</v>
      </c>
      <c r="C203" s="7">
        <v>103</v>
      </c>
      <c r="D203" s="1" t="s">
        <v>366</v>
      </c>
      <c r="E203" s="36">
        <v>29.77</v>
      </c>
      <c r="F203" s="46">
        <v>8</v>
      </c>
    </row>
    <row r="204" spans="1:6" ht="13.5">
      <c r="A204" s="14" t="s">
        <v>3771</v>
      </c>
      <c r="B204" s="7">
        <v>121</v>
      </c>
      <c r="C204" s="7">
        <v>110</v>
      </c>
      <c r="D204" s="1" t="s">
        <v>365</v>
      </c>
      <c r="E204" s="36">
        <v>14.76</v>
      </c>
      <c r="F204" s="46">
        <v>1</v>
      </c>
    </row>
    <row r="205" spans="1:6" ht="13.5">
      <c r="A205" s="14" t="s">
        <v>3772</v>
      </c>
      <c r="B205" s="7">
        <v>122</v>
      </c>
      <c r="C205" s="7">
        <v>110</v>
      </c>
      <c r="D205" s="1" t="s">
        <v>365</v>
      </c>
      <c r="E205" s="36">
        <v>18.22</v>
      </c>
      <c r="F205" s="46">
        <v>1</v>
      </c>
    </row>
    <row r="206" spans="1:6" ht="13.5">
      <c r="A206" s="14" t="s">
        <v>3773</v>
      </c>
      <c r="B206" s="7">
        <v>123</v>
      </c>
      <c r="C206" s="7">
        <v>103</v>
      </c>
      <c r="D206" s="1" t="s">
        <v>367</v>
      </c>
      <c r="E206" s="36">
        <v>21.58</v>
      </c>
      <c r="F206" s="46">
        <v>8</v>
      </c>
    </row>
    <row r="207" spans="1:6" ht="13.5">
      <c r="A207" s="14" t="s">
        <v>3774</v>
      </c>
      <c r="B207" s="7">
        <v>124</v>
      </c>
      <c r="C207" s="7">
        <v>103</v>
      </c>
      <c r="D207" s="1" t="s">
        <v>368</v>
      </c>
      <c r="E207" s="36">
        <v>29.45</v>
      </c>
      <c r="F207" s="46">
        <v>8</v>
      </c>
    </row>
    <row r="208" spans="1:6" ht="13.5">
      <c r="A208" s="14" t="s">
        <v>3775</v>
      </c>
      <c r="B208" s="7">
        <v>125</v>
      </c>
      <c r="C208" s="7">
        <v>110</v>
      </c>
      <c r="D208" s="1" t="s">
        <v>369</v>
      </c>
      <c r="E208" s="36">
        <v>22.68</v>
      </c>
      <c r="F208" s="46">
        <v>1</v>
      </c>
    </row>
    <row r="209" spans="1:6" ht="13.5">
      <c r="A209" s="14" t="s">
        <v>3776</v>
      </c>
      <c r="B209" s="7">
        <v>126</v>
      </c>
      <c r="C209" s="7">
        <v>177</v>
      </c>
      <c r="D209" s="1" t="s">
        <v>370</v>
      </c>
      <c r="E209" s="36">
        <v>22.67</v>
      </c>
      <c r="F209" s="46">
        <v>8</v>
      </c>
    </row>
    <row r="210" spans="1:6" ht="13.5">
      <c r="A210" s="14" t="s">
        <v>3777</v>
      </c>
      <c r="B210" s="7">
        <v>127</v>
      </c>
      <c r="C210" s="7">
        <v>110</v>
      </c>
      <c r="D210" s="1" t="s">
        <v>365</v>
      </c>
      <c r="E210" s="36">
        <v>23.29</v>
      </c>
      <c r="F210" s="46">
        <v>1</v>
      </c>
    </row>
    <row r="211" spans="1:6" ht="13.5">
      <c r="A211" s="14" t="s">
        <v>3778</v>
      </c>
      <c r="B211" s="7">
        <v>128</v>
      </c>
      <c r="C211" s="7">
        <v>106</v>
      </c>
      <c r="D211" s="1" t="s">
        <v>3888</v>
      </c>
      <c r="E211" s="36">
        <v>17.38</v>
      </c>
      <c r="F211" s="46">
        <v>8</v>
      </c>
    </row>
    <row r="212" spans="1:6" ht="13.5">
      <c r="A212" s="14" t="s">
        <v>3779</v>
      </c>
      <c r="B212" s="7">
        <v>129</v>
      </c>
      <c r="C212" s="7">
        <v>164</v>
      </c>
      <c r="D212" s="1" t="s">
        <v>2282</v>
      </c>
      <c r="E212" s="36">
        <v>17.18</v>
      </c>
      <c r="F212" s="46">
        <v>4</v>
      </c>
    </row>
    <row r="213" spans="1:6" ht="13.5">
      <c r="A213" s="14" t="s">
        <v>3780</v>
      </c>
      <c r="B213" s="7">
        <v>130</v>
      </c>
      <c r="C213" s="7">
        <v>209</v>
      </c>
      <c r="D213" s="1" t="s">
        <v>2659</v>
      </c>
      <c r="E213" s="36">
        <v>4.25</v>
      </c>
      <c r="F213" s="46">
        <v>3</v>
      </c>
    </row>
    <row r="214" spans="1:6" ht="13.5">
      <c r="A214" s="14" t="s">
        <v>3781</v>
      </c>
      <c r="B214" s="7">
        <v>131</v>
      </c>
      <c r="C214" s="7">
        <v>161</v>
      </c>
      <c r="D214" s="1" t="s">
        <v>3889</v>
      </c>
      <c r="E214" s="36">
        <v>4.92</v>
      </c>
      <c r="F214" s="46">
        <v>3</v>
      </c>
    </row>
    <row r="215" spans="1:6" ht="13.5">
      <c r="A215" s="14" t="s">
        <v>3782</v>
      </c>
      <c r="B215" s="7">
        <v>132</v>
      </c>
      <c r="C215" s="7">
        <v>160</v>
      </c>
      <c r="D215" s="1" t="s">
        <v>3890</v>
      </c>
      <c r="E215" s="36">
        <v>12.42</v>
      </c>
      <c r="F215" s="46">
        <v>3</v>
      </c>
    </row>
    <row r="216" spans="1:6" ht="13.5">
      <c r="A216" s="14" t="s">
        <v>3783</v>
      </c>
      <c r="B216" s="7">
        <v>133</v>
      </c>
      <c r="C216" s="7">
        <v>161</v>
      </c>
      <c r="D216" s="1" t="s">
        <v>3891</v>
      </c>
      <c r="E216" s="36">
        <v>4.78</v>
      </c>
      <c r="F216" s="46">
        <v>3</v>
      </c>
    </row>
    <row r="217" spans="1:6" ht="14.25" thickBot="1">
      <c r="A217" s="14" t="s">
        <v>2780</v>
      </c>
      <c r="B217" s="7">
        <v>134</v>
      </c>
      <c r="C217" s="7">
        <v>217</v>
      </c>
      <c r="D217" s="1" t="s">
        <v>5450</v>
      </c>
      <c r="E217" s="36"/>
      <c r="F217" s="46">
        <v>0</v>
      </c>
    </row>
    <row r="218" spans="1:6" s="21" customFormat="1" ht="17.25" thickBot="1" thickTop="1">
      <c r="A218" s="144" t="s">
        <v>7686</v>
      </c>
      <c r="B218" s="145"/>
      <c r="C218" s="145"/>
      <c r="D218" s="146"/>
      <c r="E218" s="37">
        <f>SUM(E182:E217)</f>
        <v>774.4699999999998</v>
      </c>
      <c r="F218" s="63">
        <f>SUMIF(F182:F217,"&gt;0",E182:E217)</f>
        <v>738.1999999999997</v>
      </c>
    </row>
    <row r="220" ht="12.75">
      <c r="A220" s="4"/>
    </row>
    <row r="221" ht="12.75">
      <c r="A221" s="4"/>
    </row>
    <row r="222" ht="12.75">
      <c r="A222" s="4"/>
    </row>
    <row r="223" ht="12.75">
      <c r="A223" s="4"/>
    </row>
    <row r="224" ht="13.5" thickBot="1"/>
    <row r="225" spans="1:6" ht="22.5" customHeight="1" thickBot="1">
      <c r="A225" s="141" t="s">
        <v>1571</v>
      </c>
      <c r="B225" s="142"/>
      <c r="C225" s="142"/>
      <c r="D225" s="142"/>
      <c r="E225" s="142"/>
      <c r="F225" s="143"/>
    </row>
    <row r="226" spans="1:6" ht="15" customHeight="1">
      <c r="A226" s="151" t="s">
        <v>1005</v>
      </c>
      <c r="B226" s="68" t="s">
        <v>603</v>
      </c>
      <c r="C226" s="69" t="s">
        <v>1860</v>
      </c>
      <c r="D226" s="147" t="s">
        <v>1859</v>
      </c>
      <c r="E226" s="149" t="s">
        <v>1861</v>
      </c>
      <c r="F226" s="70" t="s">
        <v>7616</v>
      </c>
    </row>
    <row r="227" spans="1:6" ht="15" customHeight="1" thickBot="1">
      <c r="A227" s="152"/>
      <c r="B227" s="71" t="s">
        <v>1858</v>
      </c>
      <c r="C227" s="71" t="s">
        <v>1858</v>
      </c>
      <c r="D227" s="148"/>
      <c r="E227" s="150"/>
      <c r="F227" s="72" t="s">
        <v>7615</v>
      </c>
    </row>
    <row r="228" spans="1:6" ht="14.25" thickTop="1">
      <c r="A228" s="16" t="s">
        <v>2781</v>
      </c>
      <c r="B228" s="7">
        <v>201</v>
      </c>
      <c r="C228" s="7">
        <v>201</v>
      </c>
      <c r="D228" s="1" t="s">
        <v>2293</v>
      </c>
      <c r="E228" s="36">
        <v>13.49</v>
      </c>
      <c r="F228" s="51">
        <v>5</v>
      </c>
    </row>
    <row r="229" spans="1:6" ht="13.5">
      <c r="A229" s="16" t="s">
        <v>2782</v>
      </c>
      <c r="B229" s="7">
        <v>202</v>
      </c>
      <c r="C229" s="7">
        <v>203</v>
      </c>
      <c r="D229" s="1" t="s">
        <v>2656</v>
      </c>
      <c r="E229" s="36">
        <v>64.79</v>
      </c>
      <c r="F229" s="46">
        <v>5</v>
      </c>
    </row>
    <row r="230" spans="1:6" ht="13.5">
      <c r="A230" s="16" t="s">
        <v>2783</v>
      </c>
      <c r="B230" s="7">
        <v>203</v>
      </c>
      <c r="C230" s="7">
        <v>204</v>
      </c>
      <c r="D230" s="1" t="s">
        <v>2447</v>
      </c>
      <c r="E230" s="36">
        <v>5.04</v>
      </c>
      <c r="F230" s="46">
        <v>0</v>
      </c>
    </row>
    <row r="231" spans="1:6" ht="13.5">
      <c r="A231" s="16" t="s">
        <v>2784</v>
      </c>
      <c r="B231" s="7">
        <v>204</v>
      </c>
      <c r="C231" s="7">
        <v>167</v>
      </c>
      <c r="D231" s="1" t="s">
        <v>2449</v>
      </c>
      <c r="E231" s="36">
        <v>1.6</v>
      </c>
      <c r="F231" s="46">
        <v>0</v>
      </c>
    </row>
    <row r="232" spans="1:6" ht="13.5">
      <c r="A232" s="16" t="s">
        <v>2785</v>
      </c>
      <c r="B232" s="7">
        <v>205</v>
      </c>
      <c r="C232" s="7">
        <v>161</v>
      </c>
      <c r="D232" s="1" t="s">
        <v>2451</v>
      </c>
      <c r="E232" s="36">
        <v>7.48</v>
      </c>
      <c r="F232" s="46">
        <v>3</v>
      </c>
    </row>
    <row r="233" spans="1:6" ht="13.5">
      <c r="A233" s="16" t="s">
        <v>2786</v>
      </c>
      <c r="B233" s="7">
        <v>206</v>
      </c>
      <c r="C233" s="7">
        <v>161</v>
      </c>
      <c r="D233" s="1" t="s">
        <v>2453</v>
      </c>
      <c r="E233" s="36">
        <v>9.39</v>
      </c>
      <c r="F233" s="46">
        <v>3</v>
      </c>
    </row>
    <row r="234" spans="1:6" ht="13.5">
      <c r="A234" s="16" t="s">
        <v>2787</v>
      </c>
      <c r="B234" s="7">
        <v>207</v>
      </c>
      <c r="C234" s="7">
        <v>210</v>
      </c>
      <c r="D234" s="1" t="s">
        <v>356</v>
      </c>
      <c r="E234" s="36">
        <v>17.83</v>
      </c>
      <c r="F234" s="46">
        <v>0</v>
      </c>
    </row>
    <row r="235" spans="1:6" ht="13.5">
      <c r="A235" s="16" t="s">
        <v>2788</v>
      </c>
      <c r="B235" s="7">
        <v>208</v>
      </c>
      <c r="C235" s="7">
        <v>203</v>
      </c>
      <c r="D235" s="1" t="s">
        <v>2656</v>
      </c>
      <c r="E235" s="36">
        <v>94.47</v>
      </c>
      <c r="F235" s="46">
        <v>5</v>
      </c>
    </row>
    <row r="236" spans="1:6" ht="13.5">
      <c r="A236" s="16" t="s">
        <v>7217</v>
      </c>
      <c r="B236" s="7" t="s">
        <v>3854</v>
      </c>
      <c r="C236" s="7">
        <v>160</v>
      </c>
      <c r="D236" s="1" t="s">
        <v>652</v>
      </c>
      <c r="E236" s="36">
        <v>18.18</v>
      </c>
      <c r="F236" s="46">
        <v>2</v>
      </c>
    </row>
    <row r="237" spans="1:6" ht="13.5">
      <c r="A237" s="16" t="s">
        <v>2789</v>
      </c>
      <c r="B237" s="7">
        <v>209</v>
      </c>
      <c r="C237" s="7">
        <v>102</v>
      </c>
      <c r="D237" s="8" t="s">
        <v>7365</v>
      </c>
      <c r="E237" s="36">
        <v>87.77</v>
      </c>
      <c r="F237" s="46">
        <v>2</v>
      </c>
    </row>
    <row r="238" spans="1:6" ht="13.5">
      <c r="A238" s="16" t="s">
        <v>2790</v>
      </c>
      <c r="B238" s="7">
        <v>210</v>
      </c>
      <c r="C238" s="7">
        <v>102</v>
      </c>
      <c r="D238" s="1" t="s">
        <v>3893</v>
      </c>
      <c r="E238" s="36">
        <v>63.71</v>
      </c>
      <c r="F238" s="46">
        <v>2</v>
      </c>
    </row>
    <row r="239" spans="1:6" ht="13.5">
      <c r="A239" s="16" t="s">
        <v>2791</v>
      </c>
      <c r="B239" s="7">
        <v>212</v>
      </c>
      <c r="C239" s="7">
        <v>102</v>
      </c>
      <c r="D239" s="1" t="s">
        <v>3894</v>
      </c>
      <c r="E239" s="36">
        <v>34.72</v>
      </c>
      <c r="F239" s="46">
        <v>2</v>
      </c>
    </row>
    <row r="240" spans="1:6" ht="13.5">
      <c r="A240" s="16" t="s">
        <v>4159</v>
      </c>
      <c r="B240" s="7">
        <v>213</v>
      </c>
      <c r="C240" s="7">
        <v>102</v>
      </c>
      <c r="D240" s="1" t="s">
        <v>3894</v>
      </c>
      <c r="E240" s="36">
        <v>54.86</v>
      </c>
      <c r="F240" s="46">
        <v>2</v>
      </c>
    </row>
    <row r="241" spans="1:6" ht="13.5">
      <c r="A241" s="16" t="s">
        <v>4160</v>
      </c>
      <c r="B241" s="7" t="s">
        <v>3503</v>
      </c>
      <c r="C241" s="7">
        <v>164</v>
      </c>
      <c r="D241" s="1" t="s">
        <v>3894</v>
      </c>
      <c r="E241" s="36">
        <v>60.33</v>
      </c>
      <c r="F241" s="46">
        <v>2</v>
      </c>
    </row>
    <row r="242" spans="1:6" ht="13.5">
      <c r="A242" s="16" t="s">
        <v>4161</v>
      </c>
      <c r="B242" s="7">
        <v>217</v>
      </c>
      <c r="C242" s="7">
        <v>110</v>
      </c>
      <c r="D242" s="1" t="s">
        <v>362</v>
      </c>
      <c r="E242" s="36">
        <v>14.59</v>
      </c>
      <c r="F242" s="46">
        <v>1</v>
      </c>
    </row>
    <row r="243" spans="1:6" ht="13.5">
      <c r="A243" s="16" t="s">
        <v>4162</v>
      </c>
      <c r="B243" s="7">
        <v>218</v>
      </c>
      <c r="C243" s="7">
        <v>110</v>
      </c>
      <c r="D243" s="1" t="s">
        <v>362</v>
      </c>
      <c r="E243" s="36">
        <v>14.68</v>
      </c>
      <c r="F243" s="46">
        <v>1</v>
      </c>
    </row>
    <row r="244" spans="1:6" ht="13.5">
      <c r="A244" s="16" t="s">
        <v>4163</v>
      </c>
      <c r="B244" s="7">
        <v>219</v>
      </c>
      <c r="C244" s="7">
        <v>110</v>
      </c>
      <c r="D244" s="1" t="s">
        <v>3895</v>
      </c>
      <c r="E244" s="36">
        <v>33.51</v>
      </c>
      <c r="F244" s="46">
        <v>1</v>
      </c>
    </row>
    <row r="245" spans="1:6" ht="13.5">
      <c r="A245" s="16" t="s">
        <v>4164</v>
      </c>
      <c r="B245" s="7">
        <v>220</v>
      </c>
      <c r="C245" s="7">
        <v>134</v>
      </c>
      <c r="D245" s="1" t="s">
        <v>3896</v>
      </c>
      <c r="E245" s="36">
        <v>21.95</v>
      </c>
      <c r="F245" s="46">
        <v>1</v>
      </c>
    </row>
    <row r="246" spans="1:6" ht="13.5">
      <c r="A246" s="16" t="s">
        <v>4165</v>
      </c>
      <c r="B246" s="7">
        <v>221</v>
      </c>
      <c r="C246" s="7">
        <v>110</v>
      </c>
      <c r="D246" s="1" t="s">
        <v>3896</v>
      </c>
      <c r="E246" s="36">
        <v>17.24</v>
      </c>
      <c r="F246" s="46">
        <v>1</v>
      </c>
    </row>
    <row r="247" spans="1:6" ht="13.5">
      <c r="A247" s="16" t="s">
        <v>4166</v>
      </c>
      <c r="B247" s="7">
        <v>222</v>
      </c>
      <c r="C247" s="7">
        <v>110</v>
      </c>
      <c r="D247" s="1" t="s">
        <v>3896</v>
      </c>
      <c r="E247" s="36">
        <v>17.24</v>
      </c>
      <c r="F247" s="46">
        <v>1</v>
      </c>
    </row>
    <row r="248" spans="1:6" ht="13.5">
      <c r="A248" s="16" t="s">
        <v>4167</v>
      </c>
      <c r="B248" s="7">
        <v>223</v>
      </c>
      <c r="C248" s="7">
        <v>110</v>
      </c>
      <c r="D248" s="1" t="s">
        <v>3896</v>
      </c>
      <c r="E248" s="36">
        <v>16.21</v>
      </c>
      <c r="F248" s="46">
        <v>1</v>
      </c>
    </row>
    <row r="249" spans="1:6" ht="13.5">
      <c r="A249" s="16" t="s">
        <v>4168</v>
      </c>
      <c r="B249" s="7">
        <v>224</v>
      </c>
      <c r="C249" s="7">
        <v>110</v>
      </c>
      <c r="D249" s="1" t="s">
        <v>3896</v>
      </c>
      <c r="E249" s="36">
        <v>16.49</v>
      </c>
      <c r="F249" s="46">
        <v>1</v>
      </c>
    </row>
    <row r="250" spans="1:6" ht="13.5">
      <c r="A250" s="16" t="s">
        <v>4169</v>
      </c>
      <c r="B250" s="7">
        <v>225</v>
      </c>
      <c r="C250" s="7">
        <v>110</v>
      </c>
      <c r="D250" s="1" t="s">
        <v>3896</v>
      </c>
      <c r="E250" s="36">
        <v>17.21</v>
      </c>
      <c r="F250" s="46">
        <v>1</v>
      </c>
    </row>
    <row r="251" spans="1:6" ht="13.5">
      <c r="A251" s="16" t="s">
        <v>4170</v>
      </c>
      <c r="B251" s="7">
        <v>226</v>
      </c>
      <c r="C251" s="7">
        <v>110</v>
      </c>
      <c r="D251" s="1" t="s">
        <v>3896</v>
      </c>
      <c r="E251" s="36">
        <v>17.19</v>
      </c>
      <c r="F251" s="46">
        <v>1</v>
      </c>
    </row>
    <row r="252" spans="1:6" ht="13.5">
      <c r="A252" s="16" t="s">
        <v>4171</v>
      </c>
      <c r="B252" s="7">
        <v>227</v>
      </c>
      <c r="C252" s="7">
        <v>102</v>
      </c>
      <c r="D252" s="1" t="s">
        <v>3892</v>
      </c>
      <c r="E252" s="36">
        <v>29.11</v>
      </c>
      <c r="F252" s="46">
        <v>1</v>
      </c>
    </row>
    <row r="253" spans="1:6" ht="13.5">
      <c r="A253" s="16" t="s">
        <v>4172</v>
      </c>
      <c r="B253" s="7">
        <v>228</v>
      </c>
      <c r="C253" s="7">
        <v>160</v>
      </c>
      <c r="D253" s="1" t="s">
        <v>652</v>
      </c>
      <c r="E253" s="36">
        <v>16.75</v>
      </c>
      <c r="F253" s="46">
        <v>3</v>
      </c>
    </row>
    <row r="254" spans="1:6" ht="13.5">
      <c r="A254" s="16" t="s">
        <v>4173</v>
      </c>
      <c r="B254" s="7">
        <v>229</v>
      </c>
      <c r="C254" s="7">
        <v>161</v>
      </c>
      <c r="D254" s="1" t="s">
        <v>3898</v>
      </c>
      <c r="E254" s="36">
        <v>4.27</v>
      </c>
      <c r="F254" s="46">
        <v>3</v>
      </c>
    </row>
    <row r="255" spans="1:6" ht="13.5">
      <c r="A255" s="16" t="s">
        <v>4174</v>
      </c>
      <c r="B255" s="7">
        <v>230</v>
      </c>
      <c r="C255" s="7">
        <v>161</v>
      </c>
      <c r="D255" s="1" t="s">
        <v>722</v>
      </c>
      <c r="E255" s="36">
        <v>4.73</v>
      </c>
      <c r="F255" s="46">
        <v>3</v>
      </c>
    </row>
    <row r="256" spans="1:6" ht="14.25" thickBot="1">
      <c r="A256" s="16" t="s">
        <v>4175</v>
      </c>
      <c r="B256" s="7">
        <v>231</v>
      </c>
      <c r="C256" s="7">
        <v>217</v>
      </c>
      <c r="D256" s="1" t="s">
        <v>5450</v>
      </c>
      <c r="E256" s="36"/>
      <c r="F256" s="46">
        <v>0</v>
      </c>
    </row>
    <row r="257" spans="1:6" s="21" customFormat="1" ht="17.25" thickBot="1" thickTop="1">
      <c r="A257" s="144" t="s">
        <v>7686</v>
      </c>
      <c r="B257" s="145"/>
      <c r="C257" s="145"/>
      <c r="D257" s="146"/>
      <c r="E257" s="37">
        <f>SUM(E228:E256)</f>
        <v>774.8300000000003</v>
      </c>
      <c r="F257" s="63">
        <f>SUMIF(F228:F256,"&gt;0",E228:E256)</f>
        <v>750.3600000000001</v>
      </c>
    </row>
    <row r="263" ht="13.5" thickBot="1"/>
    <row r="264" spans="1:6" ht="22.5" customHeight="1" thickBot="1">
      <c r="A264" s="141" t="s">
        <v>1572</v>
      </c>
      <c r="B264" s="142"/>
      <c r="C264" s="142"/>
      <c r="D264" s="142"/>
      <c r="E264" s="142"/>
      <c r="F264" s="143"/>
    </row>
    <row r="265" spans="1:6" ht="15" customHeight="1">
      <c r="A265" s="151" t="s">
        <v>1005</v>
      </c>
      <c r="B265" s="68" t="s">
        <v>603</v>
      </c>
      <c r="C265" s="69" t="s">
        <v>1860</v>
      </c>
      <c r="D265" s="147" t="s">
        <v>1859</v>
      </c>
      <c r="E265" s="149" t="s">
        <v>1861</v>
      </c>
      <c r="F265" s="70" t="s">
        <v>7616</v>
      </c>
    </row>
    <row r="266" spans="1:6" ht="15" customHeight="1" thickBot="1">
      <c r="A266" s="152"/>
      <c r="B266" s="71" t="s">
        <v>1858</v>
      </c>
      <c r="C266" s="71" t="s">
        <v>1858</v>
      </c>
      <c r="D266" s="148"/>
      <c r="E266" s="150"/>
      <c r="F266" s="72" t="s">
        <v>7615</v>
      </c>
    </row>
    <row r="267" spans="1:6" ht="14.25" thickTop="1">
      <c r="A267" s="16" t="s">
        <v>4176</v>
      </c>
      <c r="B267" s="7">
        <v>301</v>
      </c>
      <c r="C267" s="7">
        <v>201</v>
      </c>
      <c r="D267" s="1" t="s">
        <v>2293</v>
      </c>
      <c r="E267" s="36">
        <v>13.49</v>
      </c>
      <c r="F267" s="51">
        <v>5</v>
      </c>
    </row>
    <row r="268" spans="1:6" ht="13.5">
      <c r="A268" s="16" t="s">
        <v>4177</v>
      </c>
      <c r="B268" s="7">
        <v>302</v>
      </c>
      <c r="C268" s="7">
        <v>203</v>
      </c>
      <c r="D268" s="1" t="s">
        <v>2656</v>
      </c>
      <c r="E268" s="36">
        <v>64.79</v>
      </c>
      <c r="F268" s="46">
        <v>5</v>
      </c>
    </row>
    <row r="269" spans="1:6" ht="13.5">
      <c r="A269" s="16" t="s">
        <v>4178</v>
      </c>
      <c r="B269" s="7">
        <v>303</v>
      </c>
      <c r="C269" s="7">
        <v>204</v>
      </c>
      <c r="D269" s="1" t="s">
        <v>2447</v>
      </c>
      <c r="E269" s="36">
        <v>5.04</v>
      </c>
      <c r="F269" s="46">
        <v>0</v>
      </c>
    </row>
    <row r="270" spans="1:6" ht="13.5">
      <c r="A270" s="16" t="s">
        <v>4179</v>
      </c>
      <c r="B270" s="7">
        <v>304</v>
      </c>
      <c r="C270" s="7">
        <v>167</v>
      </c>
      <c r="D270" s="1" t="s">
        <v>2449</v>
      </c>
      <c r="E270" s="36">
        <v>1.6</v>
      </c>
      <c r="F270" s="46">
        <v>0</v>
      </c>
    </row>
    <row r="271" spans="1:6" ht="13.5">
      <c r="A271" s="16" t="s">
        <v>4180</v>
      </c>
      <c r="B271" s="7">
        <v>305</v>
      </c>
      <c r="C271" s="7">
        <v>161</v>
      </c>
      <c r="D271" s="1" t="s">
        <v>2451</v>
      </c>
      <c r="E271" s="36">
        <v>7.43</v>
      </c>
      <c r="F271" s="46">
        <v>3</v>
      </c>
    </row>
    <row r="272" spans="1:6" ht="13.5">
      <c r="A272" s="16" t="s">
        <v>4181</v>
      </c>
      <c r="B272" s="7">
        <v>306</v>
      </c>
      <c r="C272" s="7">
        <v>161</v>
      </c>
      <c r="D272" s="1" t="s">
        <v>2453</v>
      </c>
      <c r="E272" s="36">
        <v>9.4</v>
      </c>
      <c r="F272" s="46">
        <v>3</v>
      </c>
    </row>
    <row r="273" spans="1:6" ht="13.5">
      <c r="A273" s="16" t="s">
        <v>4182</v>
      </c>
      <c r="B273" s="7">
        <v>307</v>
      </c>
      <c r="C273" s="7">
        <v>210</v>
      </c>
      <c r="D273" s="1" t="s">
        <v>356</v>
      </c>
      <c r="E273" s="36">
        <v>17.83</v>
      </c>
      <c r="F273" s="46">
        <v>0</v>
      </c>
    </row>
    <row r="274" spans="1:6" ht="13.5">
      <c r="A274" s="16" t="s">
        <v>4183</v>
      </c>
      <c r="B274" s="7">
        <v>308</v>
      </c>
      <c r="C274" s="7">
        <v>203</v>
      </c>
      <c r="D274" s="1" t="s">
        <v>2656</v>
      </c>
      <c r="E274" s="36">
        <v>112.31</v>
      </c>
      <c r="F274" s="46">
        <v>5</v>
      </c>
    </row>
    <row r="275" spans="1:6" ht="13.5">
      <c r="A275" s="16" t="s">
        <v>4184</v>
      </c>
      <c r="B275" s="7">
        <v>309</v>
      </c>
      <c r="C275" s="7">
        <v>102</v>
      </c>
      <c r="D275" s="1" t="s">
        <v>723</v>
      </c>
      <c r="E275" s="36">
        <v>54.23</v>
      </c>
      <c r="F275" s="46">
        <v>2</v>
      </c>
    </row>
    <row r="276" spans="1:6" ht="13.5">
      <c r="A276" s="16" t="s">
        <v>4185</v>
      </c>
      <c r="B276" s="7"/>
      <c r="C276" s="7">
        <v>106</v>
      </c>
      <c r="D276" s="1" t="s">
        <v>301</v>
      </c>
      <c r="E276" s="36">
        <v>2.27</v>
      </c>
      <c r="F276" s="46">
        <v>2</v>
      </c>
    </row>
    <row r="277" spans="1:6" ht="13.5">
      <c r="A277" s="16" t="s">
        <v>4186</v>
      </c>
      <c r="B277" s="7"/>
      <c r="C277" s="7">
        <v>106</v>
      </c>
      <c r="D277" s="1" t="s">
        <v>301</v>
      </c>
      <c r="E277" s="36">
        <v>2.24</v>
      </c>
      <c r="F277" s="46">
        <v>2</v>
      </c>
    </row>
    <row r="278" spans="1:6" ht="13.5">
      <c r="A278" s="16" t="s">
        <v>4187</v>
      </c>
      <c r="B278" s="7">
        <v>310</v>
      </c>
      <c r="C278" s="7">
        <v>103</v>
      </c>
      <c r="D278" s="1" t="s">
        <v>724</v>
      </c>
      <c r="E278" s="36">
        <v>8.36</v>
      </c>
      <c r="F278" s="46">
        <v>8</v>
      </c>
    </row>
    <row r="279" spans="1:6" ht="13.5">
      <c r="A279" s="16" t="s">
        <v>4188</v>
      </c>
      <c r="B279" s="7" t="s">
        <v>725</v>
      </c>
      <c r="C279" s="7">
        <v>209</v>
      </c>
      <c r="D279" s="1" t="s">
        <v>2659</v>
      </c>
      <c r="E279" s="36">
        <v>6.74</v>
      </c>
      <c r="F279" s="46">
        <v>8</v>
      </c>
    </row>
    <row r="280" spans="1:6" ht="13.5">
      <c r="A280" s="16" t="s">
        <v>4189</v>
      </c>
      <c r="B280" s="7">
        <v>311</v>
      </c>
      <c r="C280" s="7">
        <v>110</v>
      </c>
      <c r="D280" s="1" t="s">
        <v>726</v>
      </c>
      <c r="E280" s="36">
        <v>10.71</v>
      </c>
      <c r="F280" s="46">
        <v>8</v>
      </c>
    </row>
    <row r="281" spans="1:6" ht="13.5">
      <c r="A281" s="16" t="s">
        <v>4190</v>
      </c>
      <c r="B281" s="7">
        <v>312</v>
      </c>
      <c r="C281" s="7">
        <v>160</v>
      </c>
      <c r="D281" s="1" t="s">
        <v>727</v>
      </c>
      <c r="E281" s="36">
        <v>13.3</v>
      </c>
      <c r="F281" s="46">
        <v>2</v>
      </c>
    </row>
    <row r="282" spans="1:6" ht="13.5">
      <c r="A282" s="16" t="s">
        <v>4191</v>
      </c>
      <c r="B282" s="7">
        <v>313</v>
      </c>
      <c r="C282" s="7">
        <v>102</v>
      </c>
      <c r="D282" s="1" t="s">
        <v>728</v>
      </c>
      <c r="E282" s="36">
        <v>60.63</v>
      </c>
      <c r="F282" s="46">
        <v>8</v>
      </c>
    </row>
    <row r="283" spans="1:6" ht="13.5">
      <c r="A283" s="16" t="s">
        <v>4192</v>
      </c>
      <c r="B283" s="7">
        <v>314</v>
      </c>
      <c r="C283" s="7">
        <v>102</v>
      </c>
      <c r="D283" s="1" t="s">
        <v>729</v>
      </c>
      <c r="E283" s="36">
        <v>50.24</v>
      </c>
      <c r="F283" s="46">
        <v>8</v>
      </c>
    </row>
    <row r="284" spans="1:6" ht="13.5">
      <c r="A284" s="16" t="s">
        <v>4193</v>
      </c>
      <c r="B284" s="7">
        <v>315</v>
      </c>
      <c r="C284" s="7">
        <v>102</v>
      </c>
      <c r="D284" s="1" t="s">
        <v>730</v>
      </c>
      <c r="E284" s="36">
        <v>30.1</v>
      </c>
      <c r="F284" s="46">
        <v>8</v>
      </c>
    </row>
    <row r="285" spans="1:6" ht="13.5">
      <c r="A285" s="16" t="s">
        <v>4194</v>
      </c>
      <c r="B285" s="7">
        <v>316</v>
      </c>
      <c r="C285" s="7">
        <v>110</v>
      </c>
      <c r="D285" s="1" t="s">
        <v>2664</v>
      </c>
      <c r="E285" s="36">
        <v>14.69</v>
      </c>
      <c r="F285" s="46">
        <v>1</v>
      </c>
    </row>
    <row r="286" spans="1:6" ht="13.5">
      <c r="A286" s="16" t="s">
        <v>4195</v>
      </c>
      <c r="B286" s="7">
        <v>317</v>
      </c>
      <c r="C286" s="7">
        <v>110</v>
      </c>
      <c r="D286" s="1" t="s">
        <v>2664</v>
      </c>
      <c r="E286" s="36">
        <v>14.64</v>
      </c>
      <c r="F286" s="46">
        <v>1</v>
      </c>
    </row>
    <row r="287" spans="1:6" ht="13.5">
      <c r="A287" s="16" t="s">
        <v>4196</v>
      </c>
      <c r="B287" s="7">
        <v>318</v>
      </c>
      <c r="C287" s="7">
        <v>110</v>
      </c>
      <c r="D287" s="1" t="s">
        <v>731</v>
      </c>
      <c r="E287" s="36">
        <v>15.01</v>
      </c>
      <c r="F287" s="46">
        <v>1</v>
      </c>
    </row>
    <row r="288" spans="1:6" ht="13.5">
      <c r="A288" s="16" t="s">
        <v>4197</v>
      </c>
      <c r="B288" s="7">
        <v>319</v>
      </c>
      <c r="C288" s="7">
        <v>110</v>
      </c>
      <c r="D288" s="1" t="s">
        <v>2664</v>
      </c>
      <c r="E288" s="36">
        <v>14.94</v>
      </c>
      <c r="F288" s="46">
        <v>1</v>
      </c>
    </row>
    <row r="289" spans="1:6" ht="13.5">
      <c r="A289" s="16" t="s">
        <v>4198</v>
      </c>
      <c r="B289" s="7">
        <v>320</v>
      </c>
      <c r="C289" s="7">
        <v>110</v>
      </c>
      <c r="D289" s="1" t="s">
        <v>2664</v>
      </c>
      <c r="E289" s="36">
        <v>14.62</v>
      </c>
      <c r="F289" s="46">
        <v>1</v>
      </c>
    </row>
    <row r="290" spans="1:6" ht="13.5">
      <c r="A290" s="16" t="s">
        <v>4199</v>
      </c>
      <c r="B290" s="7">
        <v>321</v>
      </c>
      <c r="C290" s="7">
        <v>110</v>
      </c>
      <c r="D290" s="1" t="s">
        <v>2664</v>
      </c>
      <c r="E290" s="36">
        <v>14.75</v>
      </c>
      <c r="F290" s="46">
        <v>1</v>
      </c>
    </row>
    <row r="291" spans="1:6" ht="13.5">
      <c r="A291" s="16" t="s">
        <v>4200</v>
      </c>
      <c r="B291" s="7">
        <v>322</v>
      </c>
      <c r="C291" s="7">
        <v>110</v>
      </c>
      <c r="D291" s="1" t="s">
        <v>2664</v>
      </c>
      <c r="E291" s="36">
        <v>15</v>
      </c>
      <c r="F291" s="46">
        <v>1</v>
      </c>
    </row>
    <row r="292" spans="1:6" ht="13.5">
      <c r="A292" s="16" t="s">
        <v>4201</v>
      </c>
      <c r="B292" s="7">
        <v>323</v>
      </c>
      <c r="C292" s="7">
        <v>133</v>
      </c>
      <c r="D292" s="1" t="s">
        <v>361</v>
      </c>
      <c r="E292" s="36">
        <v>18.24</v>
      </c>
      <c r="F292" s="46">
        <v>6</v>
      </c>
    </row>
    <row r="293" spans="1:6" ht="13.5">
      <c r="A293" s="16" t="s">
        <v>4202</v>
      </c>
      <c r="B293" s="7">
        <v>324</v>
      </c>
      <c r="C293" s="7">
        <v>110</v>
      </c>
      <c r="D293" s="1" t="s">
        <v>3895</v>
      </c>
      <c r="E293" s="36">
        <v>21.82</v>
      </c>
      <c r="F293" s="46">
        <v>1</v>
      </c>
    </row>
    <row r="294" spans="1:6" ht="13.5">
      <c r="A294" s="16" t="s">
        <v>4203</v>
      </c>
      <c r="B294" s="7">
        <v>325</v>
      </c>
      <c r="C294" s="7">
        <v>110</v>
      </c>
      <c r="D294" s="1" t="s">
        <v>362</v>
      </c>
      <c r="E294" s="36">
        <v>17.5</v>
      </c>
      <c r="F294" s="46">
        <v>1</v>
      </c>
    </row>
    <row r="295" spans="1:6" ht="13.5">
      <c r="A295" s="16" t="s">
        <v>4204</v>
      </c>
      <c r="B295" s="7">
        <v>326</v>
      </c>
      <c r="C295" s="7">
        <v>103</v>
      </c>
      <c r="D295" s="1" t="s">
        <v>732</v>
      </c>
      <c r="E295" s="36">
        <v>25.4</v>
      </c>
      <c r="F295" s="46">
        <v>8</v>
      </c>
    </row>
    <row r="296" spans="1:6" ht="13.5">
      <c r="A296" s="16" t="s">
        <v>4205</v>
      </c>
      <c r="B296" s="7">
        <v>327</v>
      </c>
      <c r="C296" s="7">
        <v>106</v>
      </c>
      <c r="D296" s="1" t="s">
        <v>733</v>
      </c>
      <c r="E296" s="36">
        <v>8.03</v>
      </c>
      <c r="F296" s="46">
        <v>8</v>
      </c>
    </row>
    <row r="297" spans="1:6" ht="13.5">
      <c r="A297" s="16" t="s">
        <v>4206</v>
      </c>
      <c r="B297" s="7">
        <v>328</v>
      </c>
      <c r="C297" s="7">
        <v>203</v>
      </c>
      <c r="D297" s="1" t="s">
        <v>2656</v>
      </c>
      <c r="E297" s="36">
        <v>5.09</v>
      </c>
      <c r="F297" s="46">
        <v>5</v>
      </c>
    </row>
    <row r="298" spans="1:6" ht="13.5">
      <c r="A298" s="16" t="s">
        <v>4207</v>
      </c>
      <c r="B298" s="7" t="s">
        <v>734</v>
      </c>
      <c r="C298" s="7">
        <v>106</v>
      </c>
      <c r="D298" s="1" t="s">
        <v>469</v>
      </c>
      <c r="E298" s="36">
        <v>3.25</v>
      </c>
      <c r="F298" s="46">
        <v>8</v>
      </c>
    </row>
    <row r="299" spans="1:6" ht="13.5">
      <c r="A299" s="16" t="s">
        <v>4208</v>
      </c>
      <c r="B299" s="7">
        <v>329</v>
      </c>
      <c r="C299" s="7">
        <v>103</v>
      </c>
      <c r="D299" s="1" t="s">
        <v>4209</v>
      </c>
      <c r="E299" s="36">
        <v>16.53</v>
      </c>
      <c r="F299" s="46">
        <v>8</v>
      </c>
    </row>
    <row r="300" spans="1:6" ht="13.5">
      <c r="A300" s="16" t="s">
        <v>4210</v>
      </c>
      <c r="B300" s="7">
        <v>330</v>
      </c>
      <c r="C300" s="7">
        <v>103</v>
      </c>
      <c r="D300" s="1" t="s">
        <v>735</v>
      </c>
      <c r="E300" s="36">
        <v>12.38</v>
      </c>
      <c r="F300" s="46">
        <v>8</v>
      </c>
    </row>
    <row r="301" spans="1:6" ht="13.5">
      <c r="A301" s="16" t="s">
        <v>4211</v>
      </c>
      <c r="B301" s="7">
        <v>331</v>
      </c>
      <c r="C301" s="7">
        <v>103</v>
      </c>
      <c r="D301" s="1" t="s">
        <v>736</v>
      </c>
      <c r="E301" s="36">
        <v>12.74</v>
      </c>
      <c r="F301" s="46">
        <v>8</v>
      </c>
    </row>
    <row r="302" spans="1:6" ht="13.5">
      <c r="A302" s="16" t="s">
        <v>4212</v>
      </c>
      <c r="B302" s="7">
        <v>332</v>
      </c>
      <c r="C302" s="7">
        <v>172</v>
      </c>
      <c r="D302" s="1" t="s">
        <v>737</v>
      </c>
      <c r="E302" s="36">
        <v>23.44</v>
      </c>
      <c r="F302" s="46">
        <v>1</v>
      </c>
    </row>
    <row r="303" spans="1:6" ht="13.5">
      <c r="A303" s="16" t="s">
        <v>4213</v>
      </c>
      <c r="B303" s="7">
        <v>333</v>
      </c>
      <c r="C303" s="7">
        <v>164</v>
      </c>
      <c r="D303" s="1" t="s">
        <v>2282</v>
      </c>
      <c r="E303" s="36">
        <v>20.01</v>
      </c>
      <c r="F303" s="46">
        <v>4</v>
      </c>
    </row>
    <row r="304" spans="1:6" ht="13.5">
      <c r="A304" s="16" t="s">
        <v>4214</v>
      </c>
      <c r="B304" s="7">
        <v>334</v>
      </c>
      <c r="C304" s="7">
        <v>203</v>
      </c>
      <c r="D304" s="1" t="s">
        <v>738</v>
      </c>
      <c r="E304" s="36">
        <v>2.4</v>
      </c>
      <c r="F304" s="46">
        <v>3</v>
      </c>
    </row>
    <row r="305" spans="1:6" ht="13.5">
      <c r="A305" s="16" t="s">
        <v>4215</v>
      </c>
      <c r="B305" s="7">
        <v>335</v>
      </c>
      <c r="C305" s="7">
        <v>161</v>
      </c>
      <c r="D305" s="1" t="s">
        <v>3998</v>
      </c>
      <c r="E305" s="36">
        <v>3.57</v>
      </c>
      <c r="F305" s="46">
        <v>3</v>
      </c>
    </row>
    <row r="306" spans="1:6" ht="13.5">
      <c r="A306" s="16" t="s">
        <v>4216</v>
      </c>
      <c r="B306" s="7">
        <v>336</v>
      </c>
      <c r="C306" s="7">
        <v>161</v>
      </c>
      <c r="D306" s="1" t="s">
        <v>653</v>
      </c>
      <c r="E306" s="36">
        <v>5.62</v>
      </c>
      <c r="F306" s="46">
        <v>3</v>
      </c>
    </row>
    <row r="307" spans="1:6" ht="14.25" thickBot="1">
      <c r="A307" s="16" t="s">
        <v>4217</v>
      </c>
      <c r="B307" s="7">
        <v>337</v>
      </c>
      <c r="C307" s="7">
        <v>217</v>
      </c>
      <c r="D307" s="1" t="s">
        <v>5450</v>
      </c>
      <c r="E307" s="36"/>
      <c r="F307" s="46">
        <v>0</v>
      </c>
    </row>
    <row r="308" spans="1:6" s="21" customFormat="1" ht="17.25" thickBot="1" thickTop="1">
      <c r="A308" s="144" t="s">
        <v>7686</v>
      </c>
      <c r="B308" s="145"/>
      <c r="C308" s="145"/>
      <c r="D308" s="146"/>
      <c r="E308" s="37">
        <f>SUM(E267:E307)</f>
        <v>770.3800000000002</v>
      </c>
      <c r="F308" s="63">
        <f>SUMIF(F267:F307,"&gt;0",E267:E307)</f>
        <v>745.9100000000001</v>
      </c>
    </row>
    <row r="314" ht="13.5" thickBot="1"/>
    <row r="315" spans="1:6" ht="22.5" customHeight="1" thickBot="1">
      <c r="A315" s="141" t="s">
        <v>1573</v>
      </c>
      <c r="B315" s="142"/>
      <c r="C315" s="142"/>
      <c r="D315" s="142"/>
      <c r="E315" s="142"/>
      <c r="F315" s="143"/>
    </row>
    <row r="316" spans="1:6" ht="15" customHeight="1">
      <c r="A316" s="151" t="s">
        <v>1005</v>
      </c>
      <c r="B316" s="68" t="s">
        <v>603</v>
      </c>
      <c r="C316" s="69" t="s">
        <v>1860</v>
      </c>
      <c r="D316" s="147" t="s">
        <v>1859</v>
      </c>
      <c r="E316" s="149" t="s">
        <v>1861</v>
      </c>
      <c r="F316" s="70" t="s">
        <v>7616</v>
      </c>
    </row>
    <row r="317" spans="1:6" ht="15" customHeight="1" thickBot="1">
      <c r="A317" s="152"/>
      <c r="B317" s="71" t="s">
        <v>1858</v>
      </c>
      <c r="C317" s="71" t="s">
        <v>1858</v>
      </c>
      <c r="D317" s="148"/>
      <c r="E317" s="150"/>
      <c r="F317" s="72" t="s">
        <v>7615</v>
      </c>
    </row>
    <row r="318" spans="1:6" ht="14.25" thickTop="1">
      <c r="A318" s="16" t="s">
        <v>4218</v>
      </c>
      <c r="B318" s="7">
        <v>401</v>
      </c>
      <c r="C318" s="7">
        <v>201</v>
      </c>
      <c r="D318" s="1" t="s">
        <v>2293</v>
      </c>
      <c r="E318" s="36">
        <v>13.49</v>
      </c>
      <c r="F318" s="51">
        <v>5</v>
      </c>
    </row>
    <row r="319" spans="1:6" ht="13.5">
      <c r="A319" s="16" t="s">
        <v>4219</v>
      </c>
      <c r="B319" s="7">
        <v>402</v>
      </c>
      <c r="C319" s="7">
        <v>203</v>
      </c>
      <c r="D319" s="1" t="s">
        <v>2656</v>
      </c>
      <c r="E319" s="36">
        <v>64.4</v>
      </c>
      <c r="F319" s="46">
        <v>5</v>
      </c>
    </row>
    <row r="320" spans="1:6" ht="13.5">
      <c r="A320" s="16" t="s">
        <v>4220</v>
      </c>
      <c r="B320" s="7">
        <v>403</v>
      </c>
      <c r="C320" s="7">
        <v>204</v>
      </c>
      <c r="D320" s="1" t="s">
        <v>2447</v>
      </c>
      <c r="E320" s="36">
        <v>5.04</v>
      </c>
      <c r="F320" s="46">
        <v>0</v>
      </c>
    </row>
    <row r="321" spans="1:6" ht="13.5">
      <c r="A321" s="16" t="s">
        <v>4221</v>
      </c>
      <c r="B321" s="7">
        <v>404</v>
      </c>
      <c r="C321" s="7">
        <v>167</v>
      </c>
      <c r="D321" s="1" t="s">
        <v>2449</v>
      </c>
      <c r="E321" s="36">
        <v>1.37</v>
      </c>
      <c r="F321" s="46">
        <v>0</v>
      </c>
    </row>
    <row r="322" spans="1:6" ht="13.5">
      <c r="A322" s="16" t="s">
        <v>4222</v>
      </c>
      <c r="B322" s="7">
        <v>405</v>
      </c>
      <c r="C322" s="7">
        <v>161</v>
      </c>
      <c r="D322" s="1" t="s">
        <v>2451</v>
      </c>
      <c r="E322" s="36">
        <v>7.12</v>
      </c>
      <c r="F322" s="46">
        <v>3</v>
      </c>
    </row>
    <row r="323" spans="1:6" ht="13.5">
      <c r="A323" s="16" t="s">
        <v>4223</v>
      </c>
      <c r="B323" s="7">
        <v>406</v>
      </c>
      <c r="C323" s="7">
        <v>161</v>
      </c>
      <c r="D323" s="1" t="s">
        <v>2453</v>
      </c>
      <c r="E323" s="36">
        <v>9.12</v>
      </c>
      <c r="F323" s="46">
        <v>3</v>
      </c>
    </row>
    <row r="324" spans="1:6" ht="13.5">
      <c r="A324" s="16" t="s">
        <v>4224</v>
      </c>
      <c r="B324" s="7">
        <v>407</v>
      </c>
      <c r="C324" s="7">
        <v>210</v>
      </c>
      <c r="D324" s="1" t="s">
        <v>356</v>
      </c>
      <c r="E324" s="36">
        <v>17.83</v>
      </c>
      <c r="F324" s="46">
        <v>0</v>
      </c>
    </row>
    <row r="325" spans="1:6" ht="13.5">
      <c r="A325" s="16" t="s">
        <v>4225</v>
      </c>
      <c r="B325" s="7">
        <v>408</v>
      </c>
      <c r="C325" s="7">
        <v>203</v>
      </c>
      <c r="D325" s="1" t="s">
        <v>2656</v>
      </c>
      <c r="E325" s="36">
        <v>114.37</v>
      </c>
      <c r="F325" s="46">
        <v>5</v>
      </c>
    </row>
    <row r="326" spans="1:6" ht="13.5">
      <c r="A326" s="16" t="s">
        <v>4226</v>
      </c>
      <c r="B326" s="7">
        <v>409</v>
      </c>
      <c r="C326" s="7">
        <v>101</v>
      </c>
      <c r="D326" s="1" t="s">
        <v>4795</v>
      </c>
      <c r="E326" s="36">
        <v>88.47</v>
      </c>
      <c r="F326" s="46">
        <v>2</v>
      </c>
    </row>
    <row r="327" spans="1:6" ht="13.5">
      <c r="A327" s="16" t="s">
        <v>4227</v>
      </c>
      <c r="B327" s="7">
        <v>410</v>
      </c>
      <c r="C327" s="7">
        <v>106</v>
      </c>
      <c r="D327" s="1" t="s">
        <v>7354</v>
      </c>
      <c r="E327" s="36">
        <v>18.42</v>
      </c>
      <c r="F327" s="46">
        <v>1</v>
      </c>
    </row>
    <row r="328" spans="1:6" ht="13.5">
      <c r="A328" s="16" t="s">
        <v>2740</v>
      </c>
      <c r="B328" s="7">
        <v>411</v>
      </c>
      <c r="C328" s="7">
        <v>170</v>
      </c>
      <c r="D328" s="1" t="s">
        <v>7366</v>
      </c>
      <c r="E328" s="36">
        <v>0</v>
      </c>
      <c r="F328" s="46">
        <v>0</v>
      </c>
    </row>
    <row r="329" spans="1:6" ht="13.5">
      <c r="A329" s="16" t="s">
        <v>2741</v>
      </c>
      <c r="B329" s="7">
        <v>412</v>
      </c>
      <c r="C329" s="7">
        <v>110</v>
      </c>
      <c r="D329" s="1" t="s">
        <v>302</v>
      </c>
      <c r="E329" s="36">
        <v>14.66</v>
      </c>
      <c r="F329" s="46">
        <v>1</v>
      </c>
    </row>
    <row r="330" spans="1:6" ht="13.5">
      <c r="A330" s="16" t="s">
        <v>2742</v>
      </c>
      <c r="B330" s="7">
        <v>413</v>
      </c>
      <c r="C330" s="7">
        <v>110</v>
      </c>
      <c r="D330" s="1" t="s">
        <v>303</v>
      </c>
      <c r="E330" s="36">
        <v>30.21</v>
      </c>
      <c r="F330" s="46">
        <v>1</v>
      </c>
    </row>
    <row r="331" spans="1:6" ht="13.5">
      <c r="A331" s="16" t="s">
        <v>2743</v>
      </c>
      <c r="B331" s="7">
        <v>414</v>
      </c>
      <c r="C331" s="7">
        <v>110</v>
      </c>
      <c r="D331" s="1" t="s">
        <v>2664</v>
      </c>
      <c r="E331" s="36">
        <v>14.88</v>
      </c>
      <c r="F331" s="46">
        <v>1</v>
      </c>
    </row>
    <row r="332" spans="1:6" ht="13.5">
      <c r="A332" s="16" t="s">
        <v>2744</v>
      </c>
      <c r="B332" s="7">
        <v>415</v>
      </c>
      <c r="C332" s="7">
        <v>171</v>
      </c>
      <c r="D332" s="1" t="s">
        <v>304</v>
      </c>
      <c r="E332" s="36">
        <v>14.77</v>
      </c>
      <c r="F332" s="46">
        <v>8</v>
      </c>
    </row>
    <row r="333" spans="1:6" ht="13.5">
      <c r="A333" s="16" t="s">
        <v>2745</v>
      </c>
      <c r="B333" s="7">
        <v>416</v>
      </c>
      <c r="C333" s="7">
        <v>110</v>
      </c>
      <c r="D333" s="1" t="s">
        <v>2664</v>
      </c>
      <c r="E333" s="36">
        <v>14.75</v>
      </c>
      <c r="F333" s="46">
        <v>1</v>
      </c>
    </row>
    <row r="334" spans="1:6" ht="13.5">
      <c r="A334" s="16" t="s">
        <v>2746</v>
      </c>
      <c r="B334" s="7">
        <v>417</v>
      </c>
      <c r="C334" s="7">
        <v>110</v>
      </c>
      <c r="D334" s="1" t="s">
        <v>2664</v>
      </c>
      <c r="E334" s="36">
        <v>14.76</v>
      </c>
      <c r="F334" s="46">
        <v>1</v>
      </c>
    </row>
    <row r="335" spans="1:6" ht="13.5">
      <c r="A335" s="16" t="s">
        <v>2747</v>
      </c>
      <c r="B335" s="7">
        <v>419</v>
      </c>
      <c r="C335" s="7">
        <v>110</v>
      </c>
      <c r="D335" s="1" t="s">
        <v>2664</v>
      </c>
      <c r="E335" s="36">
        <v>30.26</v>
      </c>
      <c r="F335" s="46">
        <v>1</v>
      </c>
    </row>
    <row r="336" spans="1:6" ht="13.5">
      <c r="A336" s="16" t="s">
        <v>2748</v>
      </c>
      <c r="B336" s="7">
        <v>421</v>
      </c>
      <c r="C336" s="7">
        <v>110</v>
      </c>
      <c r="D336" s="1" t="s">
        <v>2664</v>
      </c>
      <c r="E336" s="36">
        <v>30.29</v>
      </c>
      <c r="F336" s="46">
        <v>1</v>
      </c>
    </row>
    <row r="337" spans="1:6" ht="13.5">
      <c r="A337" s="16" t="s">
        <v>2749</v>
      </c>
      <c r="B337" s="7">
        <v>422</v>
      </c>
      <c r="C337" s="7">
        <v>110</v>
      </c>
      <c r="D337" s="1" t="s">
        <v>2664</v>
      </c>
      <c r="E337" s="36">
        <v>14.79</v>
      </c>
      <c r="F337" s="46">
        <v>1</v>
      </c>
    </row>
    <row r="338" spans="1:6" ht="13.5">
      <c r="A338" s="16" t="s">
        <v>2750</v>
      </c>
      <c r="B338" s="7">
        <v>423</v>
      </c>
      <c r="C338" s="7">
        <v>110</v>
      </c>
      <c r="D338" s="1" t="s">
        <v>2664</v>
      </c>
      <c r="E338" s="36">
        <v>14.73</v>
      </c>
      <c r="F338" s="46">
        <v>1</v>
      </c>
    </row>
    <row r="339" spans="1:6" ht="13.5">
      <c r="A339" s="16" t="s">
        <v>2751</v>
      </c>
      <c r="B339" s="7">
        <v>424</v>
      </c>
      <c r="C339" s="7">
        <v>110</v>
      </c>
      <c r="D339" s="1" t="s">
        <v>2664</v>
      </c>
      <c r="E339" s="36">
        <v>14.47</v>
      </c>
      <c r="F339" s="46">
        <v>1</v>
      </c>
    </row>
    <row r="340" spans="1:6" ht="13.5">
      <c r="A340" s="16" t="s">
        <v>2752</v>
      </c>
      <c r="B340" s="7">
        <v>425</v>
      </c>
      <c r="C340" s="7">
        <v>110</v>
      </c>
      <c r="D340" s="1" t="s">
        <v>2664</v>
      </c>
      <c r="E340" s="36">
        <v>14.7</v>
      </c>
      <c r="F340" s="46">
        <v>1</v>
      </c>
    </row>
    <row r="341" spans="1:6" ht="13.5">
      <c r="A341" s="16" t="s">
        <v>2753</v>
      </c>
      <c r="B341" s="7">
        <v>426</v>
      </c>
      <c r="C341" s="7">
        <v>110</v>
      </c>
      <c r="D341" s="1" t="s">
        <v>2664</v>
      </c>
      <c r="E341" s="36">
        <v>14.74</v>
      </c>
      <c r="F341" s="46">
        <v>1</v>
      </c>
    </row>
    <row r="342" spans="1:6" ht="13.5">
      <c r="A342" s="16" t="s">
        <v>2754</v>
      </c>
      <c r="B342" s="7">
        <v>427</v>
      </c>
      <c r="C342" s="7">
        <v>110</v>
      </c>
      <c r="D342" s="1" t="s">
        <v>2664</v>
      </c>
      <c r="E342" s="36">
        <v>18.59</v>
      </c>
      <c r="F342" s="46">
        <v>1</v>
      </c>
    </row>
    <row r="343" spans="1:6" ht="13.5">
      <c r="A343" s="16" t="s">
        <v>911</v>
      </c>
      <c r="B343" s="7">
        <v>428</v>
      </c>
      <c r="C343" s="7">
        <v>102</v>
      </c>
      <c r="D343" s="1" t="s">
        <v>2097</v>
      </c>
      <c r="E343" s="36">
        <v>76.66</v>
      </c>
      <c r="F343" s="46">
        <v>2</v>
      </c>
    </row>
    <row r="344" spans="1:6" ht="13.5">
      <c r="A344" s="16" t="s">
        <v>912</v>
      </c>
      <c r="B344" s="7">
        <v>429</v>
      </c>
      <c r="C344" s="7">
        <v>133</v>
      </c>
      <c r="D344" s="1" t="s">
        <v>7366</v>
      </c>
      <c r="E344" s="36">
        <v>0</v>
      </c>
      <c r="F344" s="46">
        <v>0</v>
      </c>
    </row>
    <row r="345" spans="1:6" ht="13.5">
      <c r="A345" s="16" t="s">
        <v>154</v>
      </c>
      <c r="B345" s="7">
        <v>430</v>
      </c>
      <c r="C345" s="7">
        <v>102</v>
      </c>
      <c r="D345" s="1" t="s">
        <v>3892</v>
      </c>
      <c r="E345" s="36">
        <v>38.41</v>
      </c>
      <c r="F345" s="46">
        <v>2</v>
      </c>
    </row>
    <row r="346" spans="1:6" ht="13.5">
      <c r="A346" s="16" t="s">
        <v>155</v>
      </c>
      <c r="B346" s="7">
        <v>431</v>
      </c>
      <c r="C346" s="7">
        <v>164</v>
      </c>
      <c r="D346" s="1" t="s">
        <v>2099</v>
      </c>
      <c r="E346" s="36">
        <v>13.85</v>
      </c>
      <c r="F346" s="46">
        <v>4</v>
      </c>
    </row>
    <row r="347" spans="1:6" ht="13.5">
      <c r="A347" s="16" t="s">
        <v>156</v>
      </c>
      <c r="B347" s="7">
        <v>432</v>
      </c>
      <c r="C347" s="7">
        <v>209</v>
      </c>
      <c r="D347" s="1" t="s">
        <v>2100</v>
      </c>
      <c r="E347" s="36">
        <v>5.25</v>
      </c>
      <c r="F347" s="46">
        <v>2</v>
      </c>
    </row>
    <row r="348" spans="1:6" ht="13.5">
      <c r="A348" s="16" t="s">
        <v>157</v>
      </c>
      <c r="B348" s="7">
        <v>433</v>
      </c>
      <c r="C348" s="7">
        <v>160</v>
      </c>
      <c r="D348" s="1" t="s">
        <v>2101</v>
      </c>
      <c r="E348" s="36">
        <v>8.17</v>
      </c>
      <c r="F348" s="46">
        <v>2</v>
      </c>
    </row>
    <row r="349" spans="1:6" ht="13.5">
      <c r="A349" s="16" t="s">
        <v>158</v>
      </c>
      <c r="B349" s="7">
        <v>434</v>
      </c>
      <c r="C349" s="7">
        <v>160</v>
      </c>
      <c r="D349" s="1" t="s">
        <v>2102</v>
      </c>
      <c r="E349" s="36">
        <v>7.99</v>
      </c>
      <c r="F349" s="46">
        <v>2</v>
      </c>
    </row>
    <row r="350" spans="1:6" ht="13.5">
      <c r="A350" s="16" t="s">
        <v>159</v>
      </c>
      <c r="B350" s="7">
        <v>435</v>
      </c>
      <c r="C350" s="7">
        <v>171</v>
      </c>
      <c r="D350" s="1" t="s">
        <v>2103</v>
      </c>
      <c r="E350" s="36">
        <v>11.29</v>
      </c>
      <c r="F350" s="46">
        <v>0</v>
      </c>
    </row>
    <row r="351" spans="1:6" ht="13.5">
      <c r="A351" s="16" t="s">
        <v>160</v>
      </c>
      <c r="B351" s="7">
        <v>436</v>
      </c>
      <c r="C351" s="7">
        <v>171</v>
      </c>
      <c r="D351" s="1" t="s">
        <v>2104</v>
      </c>
      <c r="E351" s="36">
        <v>15.98</v>
      </c>
      <c r="F351" s="46">
        <v>0</v>
      </c>
    </row>
    <row r="352" spans="1:6" ht="13.5">
      <c r="A352" s="16" t="s">
        <v>161</v>
      </c>
      <c r="B352" s="7">
        <v>437</v>
      </c>
      <c r="C352" s="7">
        <v>161</v>
      </c>
      <c r="D352" s="1" t="s">
        <v>488</v>
      </c>
      <c r="E352" s="36">
        <v>6.81</v>
      </c>
      <c r="F352" s="46">
        <v>3</v>
      </c>
    </row>
    <row r="353" spans="1:6" ht="14.25" thickBot="1">
      <c r="A353" s="16" t="s">
        <v>162</v>
      </c>
      <c r="B353" s="7">
        <v>438</v>
      </c>
      <c r="C353" s="7">
        <v>217</v>
      </c>
      <c r="D353" s="1" t="s">
        <v>5450</v>
      </c>
      <c r="E353" s="36"/>
      <c r="F353" s="46">
        <v>0</v>
      </c>
    </row>
    <row r="354" spans="1:6" ht="17.25" thickBot="1" thickTop="1">
      <c r="A354" s="144" t="s">
        <v>7686</v>
      </c>
      <c r="B354" s="145"/>
      <c r="C354" s="145"/>
      <c r="D354" s="146"/>
      <c r="E354" s="37">
        <f>SUM(E318:E353)</f>
        <v>780.64</v>
      </c>
      <c r="F354" s="63">
        <f>SUMIF(F318:F353,"&gt;0",E318:E353)</f>
        <v>729.13</v>
      </c>
    </row>
    <row r="360" ht="13.5" thickBot="1"/>
    <row r="361" spans="1:6" ht="22.5" customHeight="1" thickBot="1">
      <c r="A361" s="141" t="s">
        <v>1574</v>
      </c>
      <c r="B361" s="142"/>
      <c r="C361" s="142"/>
      <c r="D361" s="142"/>
      <c r="E361" s="142"/>
      <c r="F361" s="143"/>
    </row>
    <row r="362" spans="1:6" ht="15" customHeight="1">
      <c r="A362" s="151" t="s">
        <v>1005</v>
      </c>
      <c r="B362" s="68" t="s">
        <v>603</v>
      </c>
      <c r="C362" s="69" t="s">
        <v>1860</v>
      </c>
      <c r="D362" s="147" t="s">
        <v>1859</v>
      </c>
      <c r="E362" s="149" t="s">
        <v>1861</v>
      </c>
      <c r="F362" s="70" t="s">
        <v>7616</v>
      </c>
    </row>
    <row r="363" spans="1:6" ht="15" customHeight="1" thickBot="1">
      <c r="A363" s="152"/>
      <c r="B363" s="71" t="s">
        <v>1858</v>
      </c>
      <c r="C363" s="71" t="s">
        <v>1858</v>
      </c>
      <c r="D363" s="148"/>
      <c r="E363" s="150"/>
      <c r="F363" s="72" t="s">
        <v>7615</v>
      </c>
    </row>
    <row r="364" spans="1:6" ht="14.25" thickTop="1">
      <c r="A364" s="16" t="s">
        <v>163</v>
      </c>
      <c r="B364" s="7">
        <v>501</v>
      </c>
      <c r="C364" s="7">
        <v>201</v>
      </c>
      <c r="D364" s="1" t="s">
        <v>641</v>
      </c>
      <c r="E364" s="36">
        <v>13.18</v>
      </c>
      <c r="F364" s="51">
        <v>5</v>
      </c>
    </row>
    <row r="365" spans="1:6" ht="13.5">
      <c r="A365" s="16" t="s">
        <v>164</v>
      </c>
      <c r="B365" s="7">
        <v>502</v>
      </c>
      <c r="C365" s="7">
        <v>203</v>
      </c>
      <c r="D365" s="1" t="s">
        <v>2656</v>
      </c>
      <c r="E365" s="36">
        <v>63.96</v>
      </c>
      <c r="F365" s="46">
        <v>5</v>
      </c>
    </row>
    <row r="366" spans="1:6" ht="13.5">
      <c r="A366" s="16" t="s">
        <v>165</v>
      </c>
      <c r="B366" s="7">
        <v>503</v>
      </c>
      <c r="C366" s="7">
        <v>204</v>
      </c>
      <c r="D366" s="1" t="s">
        <v>2447</v>
      </c>
      <c r="E366" s="36">
        <v>5.04</v>
      </c>
      <c r="F366" s="46">
        <v>0</v>
      </c>
    </row>
    <row r="367" spans="1:6" ht="13.5">
      <c r="A367" s="16" t="s">
        <v>166</v>
      </c>
      <c r="B367" s="7">
        <v>504</v>
      </c>
      <c r="C367" s="7">
        <v>167</v>
      </c>
      <c r="D367" s="1" t="s">
        <v>2449</v>
      </c>
      <c r="E367" s="36">
        <v>1.6</v>
      </c>
      <c r="F367" s="46">
        <v>3</v>
      </c>
    </row>
    <row r="368" spans="1:6" ht="13.5">
      <c r="A368" s="16" t="s">
        <v>167</v>
      </c>
      <c r="B368" s="7">
        <v>505</v>
      </c>
      <c r="C368" s="7">
        <v>161</v>
      </c>
      <c r="D368" s="1" t="s">
        <v>4843</v>
      </c>
      <c r="E368" s="36">
        <v>4.83</v>
      </c>
      <c r="F368" s="46">
        <v>3</v>
      </c>
    </row>
    <row r="369" spans="1:6" ht="13.5">
      <c r="A369" s="16" t="s">
        <v>7627</v>
      </c>
      <c r="B369" s="7" t="s">
        <v>7628</v>
      </c>
      <c r="C369" s="7">
        <v>161</v>
      </c>
      <c r="D369" s="1" t="s">
        <v>4257</v>
      </c>
      <c r="E369" s="36">
        <v>1.22</v>
      </c>
      <c r="F369" s="46">
        <v>3</v>
      </c>
    </row>
    <row r="370" spans="1:6" ht="13.5">
      <c r="A370" s="16" t="s">
        <v>7629</v>
      </c>
      <c r="B370" s="7" t="s">
        <v>7630</v>
      </c>
      <c r="C370" s="7">
        <v>161</v>
      </c>
      <c r="D370" s="1" t="s">
        <v>4257</v>
      </c>
      <c r="E370" s="36">
        <v>1.22</v>
      </c>
      <c r="F370" s="46">
        <v>3</v>
      </c>
    </row>
    <row r="371" spans="1:6" ht="13.5">
      <c r="A371" s="16" t="s">
        <v>168</v>
      </c>
      <c r="B371" s="7">
        <v>506</v>
      </c>
      <c r="C371" s="7">
        <v>161</v>
      </c>
      <c r="D371" s="1" t="s">
        <v>4825</v>
      </c>
      <c r="E371" s="36">
        <v>2.43</v>
      </c>
      <c r="F371" s="46">
        <v>3</v>
      </c>
    </row>
    <row r="372" spans="1:6" ht="13.5">
      <c r="A372" s="16" t="s">
        <v>7631</v>
      </c>
      <c r="B372" s="7" t="s">
        <v>7632</v>
      </c>
      <c r="C372" s="7">
        <v>161</v>
      </c>
      <c r="D372" s="77" t="s">
        <v>7633</v>
      </c>
      <c r="E372" s="36">
        <v>4.45</v>
      </c>
      <c r="F372" s="46">
        <v>3</v>
      </c>
    </row>
    <row r="373" spans="1:6" ht="13.5">
      <c r="A373" s="16" t="s">
        <v>7634</v>
      </c>
      <c r="B373" s="7" t="s">
        <v>7635</v>
      </c>
      <c r="C373" s="7">
        <v>161</v>
      </c>
      <c r="D373" s="77" t="s">
        <v>4244</v>
      </c>
      <c r="E373" s="36">
        <v>1.04</v>
      </c>
      <c r="F373" s="46">
        <v>3</v>
      </c>
    </row>
    <row r="374" spans="1:6" ht="13.5">
      <c r="A374" s="16" t="s">
        <v>7636</v>
      </c>
      <c r="B374" s="7" t="s">
        <v>7637</v>
      </c>
      <c r="C374" s="7">
        <v>161</v>
      </c>
      <c r="D374" s="77" t="s">
        <v>4244</v>
      </c>
      <c r="E374" s="36">
        <v>1.04</v>
      </c>
      <c r="F374" s="46">
        <v>3</v>
      </c>
    </row>
    <row r="375" spans="1:6" ht="13.5">
      <c r="A375" s="16" t="s">
        <v>169</v>
      </c>
      <c r="B375" s="7">
        <v>507</v>
      </c>
      <c r="C375" s="7">
        <v>210</v>
      </c>
      <c r="D375" s="1" t="s">
        <v>356</v>
      </c>
      <c r="E375" s="36">
        <v>17.83</v>
      </c>
      <c r="F375" s="46">
        <v>0</v>
      </c>
    </row>
    <row r="376" spans="1:6" ht="13.5">
      <c r="A376" s="16" t="s">
        <v>516</v>
      </c>
      <c r="B376" s="7">
        <v>508</v>
      </c>
      <c r="C376" s="7">
        <v>203</v>
      </c>
      <c r="D376" s="1" t="s">
        <v>2656</v>
      </c>
      <c r="E376" s="36">
        <v>68.5</v>
      </c>
      <c r="F376" s="46">
        <v>5</v>
      </c>
    </row>
    <row r="377" spans="1:6" ht="13.5">
      <c r="A377" s="16" t="s">
        <v>7638</v>
      </c>
      <c r="B377" s="7" t="s">
        <v>7639</v>
      </c>
      <c r="C377" s="7" t="s">
        <v>5508</v>
      </c>
      <c r="D377" s="1" t="s">
        <v>2656</v>
      </c>
      <c r="E377" s="36">
        <v>45.49</v>
      </c>
      <c r="F377" s="46">
        <v>5</v>
      </c>
    </row>
    <row r="378" spans="1:6" ht="13.5">
      <c r="A378" s="16" t="s">
        <v>517</v>
      </c>
      <c r="B378" s="7">
        <v>509</v>
      </c>
      <c r="C378" s="7">
        <v>103</v>
      </c>
      <c r="D378" s="1" t="s">
        <v>4795</v>
      </c>
      <c r="E378" s="36">
        <v>89.63</v>
      </c>
      <c r="F378" s="46">
        <v>2</v>
      </c>
    </row>
    <row r="379" spans="1:6" ht="13.5">
      <c r="A379" s="16" t="s">
        <v>518</v>
      </c>
      <c r="B379" s="7">
        <v>511</v>
      </c>
      <c r="C379" s="7">
        <v>104</v>
      </c>
      <c r="D379" s="1" t="s">
        <v>597</v>
      </c>
      <c r="E379" s="36">
        <v>24.17</v>
      </c>
      <c r="F379" s="46">
        <v>1</v>
      </c>
    </row>
    <row r="380" spans="1:6" ht="13.5">
      <c r="A380" s="16" t="s">
        <v>519</v>
      </c>
      <c r="B380" s="7">
        <v>512</v>
      </c>
      <c r="C380" s="7">
        <v>143</v>
      </c>
      <c r="D380" s="1" t="s">
        <v>597</v>
      </c>
      <c r="E380" s="36">
        <v>9.74</v>
      </c>
      <c r="F380" s="46">
        <v>1</v>
      </c>
    </row>
    <row r="381" spans="1:6" ht="13.5">
      <c r="A381" s="16" t="s">
        <v>520</v>
      </c>
      <c r="B381" s="7">
        <v>513</v>
      </c>
      <c r="C381" s="7">
        <v>171</v>
      </c>
      <c r="D381" s="1" t="s">
        <v>597</v>
      </c>
      <c r="E381" s="36">
        <v>14.71</v>
      </c>
      <c r="F381" s="46">
        <v>1</v>
      </c>
    </row>
    <row r="382" spans="1:6" ht="13.5">
      <c r="A382" s="16" t="s">
        <v>4045</v>
      </c>
      <c r="B382" s="7">
        <v>514</v>
      </c>
      <c r="C382" s="7">
        <v>171</v>
      </c>
      <c r="D382" s="1" t="s">
        <v>597</v>
      </c>
      <c r="E382" s="36">
        <v>14.81</v>
      </c>
      <c r="F382" s="46">
        <v>1</v>
      </c>
    </row>
    <row r="383" spans="1:6" ht="13.5">
      <c r="A383" s="16" t="s">
        <v>4046</v>
      </c>
      <c r="B383" s="7">
        <v>515</v>
      </c>
      <c r="C383" s="7">
        <v>103</v>
      </c>
      <c r="D383" s="1" t="s">
        <v>597</v>
      </c>
      <c r="E383" s="36">
        <v>14.74</v>
      </c>
      <c r="F383" s="46">
        <v>1</v>
      </c>
    </row>
    <row r="384" spans="1:6" ht="13.5">
      <c r="A384" s="16" t="s">
        <v>4047</v>
      </c>
      <c r="B384" s="7">
        <v>516</v>
      </c>
      <c r="C384" s="7">
        <v>104</v>
      </c>
      <c r="D384" s="1" t="s">
        <v>597</v>
      </c>
      <c r="E384" s="36">
        <v>14.75</v>
      </c>
      <c r="F384" s="46">
        <v>1</v>
      </c>
    </row>
    <row r="385" spans="1:6" ht="13.5">
      <c r="A385" s="16" t="s">
        <v>4048</v>
      </c>
      <c r="B385" s="7">
        <v>517</v>
      </c>
      <c r="C385" s="7">
        <v>104</v>
      </c>
      <c r="D385" s="1" t="s">
        <v>597</v>
      </c>
      <c r="E385" s="36">
        <v>9.52</v>
      </c>
      <c r="F385" s="46">
        <v>1</v>
      </c>
    </row>
    <row r="386" spans="1:6" ht="13.5">
      <c r="A386" s="16" t="s">
        <v>4049</v>
      </c>
      <c r="B386" s="7">
        <v>518</v>
      </c>
      <c r="C386" s="7">
        <v>103</v>
      </c>
      <c r="D386" s="1" t="s">
        <v>597</v>
      </c>
      <c r="E386" s="36">
        <v>14.71</v>
      </c>
      <c r="F386" s="46">
        <v>1</v>
      </c>
    </row>
    <row r="387" spans="1:6" ht="13.5">
      <c r="A387" s="16" t="s">
        <v>4050</v>
      </c>
      <c r="B387" s="7">
        <v>519</v>
      </c>
      <c r="C387" s="7">
        <v>171</v>
      </c>
      <c r="D387" s="1" t="s">
        <v>597</v>
      </c>
      <c r="E387" s="36">
        <v>29.88</v>
      </c>
      <c r="F387" s="46">
        <v>1</v>
      </c>
    </row>
    <row r="388" spans="1:6" ht="13.5">
      <c r="A388" s="16" t="s">
        <v>4051</v>
      </c>
      <c r="B388" s="7">
        <v>520</v>
      </c>
      <c r="C388" s="7">
        <v>103</v>
      </c>
      <c r="D388" s="1" t="s">
        <v>597</v>
      </c>
      <c r="E388" s="36">
        <v>19.78</v>
      </c>
      <c r="F388" s="46">
        <v>1</v>
      </c>
    </row>
    <row r="389" spans="1:6" ht="13.5">
      <c r="A389" s="16" t="s">
        <v>4052</v>
      </c>
      <c r="B389" s="7">
        <v>521</v>
      </c>
      <c r="C389" s="7">
        <v>103</v>
      </c>
      <c r="D389" s="1" t="s">
        <v>597</v>
      </c>
      <c r="E389" s="36">
        <v>14.68</v>
      </c>
      <c r="F389" s="46">
        <v>1</v>
      </c>
    </row>
    <row r="390" spans="1:6" ht="13.5">
      <c r="A390" s="16" t="s">
        <v>4053</v>
      </c>
      <c r="B390" s="7">
        <v>522</v>
      </c>
      <c r="C390" s="7">
        <v>103</v>
      </c>
      <c r="D390" s="1" t="s">
        <v>2664</v>
      </c>
      <c r="E390" s="36">
        <v>14.56</v>
      </c>
      <c r="F390" s="46">
        <v>1</v>
      </c>
    </row>
    <row r="391" spans="1:6" ht="13.5">
      <c r="A391" s="16" t="s">
        <v>4054</v>
      </c>
      <c r="B391" s="7">
        <v>523</v>
      </c>
      <c r="C391" s="7">
        <v>103</v>
      </c>
      <c r="D391" s="1" t="s">
        <v>2664</v>
      </c>
      <c r="E391" s="36">
        <v>14.84</v>
      </c>
      <c r="F391" s="46">
        <v>1</v>
      </c>
    </row>
    <row r="392" spans="1:6" ht="13.5">
      <c r="A392" s="16" t="s">
        <v>4055</v>
      </c>
      <c r="B392" s="7">
        <v>524</v>
      </c>
      <c r="C392" s="7">
        <v>103</v>
      </c>
      <c r="D392" s="1" t="s">
        <v>2664</v>
      </c>
      <c r="E392" s="36">
        <v>15.27</v>
      </c>
      <c r="F392" s="46">
        <v>1</v>
      </c>
    </row>
    <row r="393" spans="1:6" ht="13.5">
      <c r="A393" s="16" t="s">
        <v>4056</v>
      </c>
      <c r="B393" s="7">
        <v>525</v>
      </c>
      <c r="C393" s="7">
        <v>104</v>
      </c>
      <c r="D393" s="1" t="s">
        <v>597</v>
      </c>
      <c r="E393" s="36">
        <v>14.73</v>
      </c>
      <c r="F393" s="46">
        <v>1</v>
      </c>
    </row>
    <row r="394" spans="1:6" ht="13.5">
      <c r="A394" s="16" t="s">
        <v>4057</v>
      </c>
      <c r="B394" s="7">
        <v>526</v>
      </c>
      <c r="C394" s="7">
        <v>103</v>
      </c>
      <c r="D394" s="1" t="s">
        <v>597</v>
      </c>
      <c r="E394" s="36">
        <v>14.78</v>
      </c>
      <c r="F394" s="46">
        <v>1</v>
      </c>
    </row>
    <row r="395" spans="1:6" ht="13.5">
      <c r="A395" s="16" t="s">
        <v>4058</v>
      </c>
      <c r="B395" s="7">
        <v>527</v>
      </c>
      <c r="C395" s="7">
        <v>171</v>
      </c>
      <c r="D395" s="1" t="s">
        <v>597</v>
      </c>
      <c r="E395" s="36">
        <v>18.29</v>
      </c>
      <c r="F395" s="46">
        <v>1</v>
      </c>
    </row>
    <row r="396" spans="1:6" ht="13.5">
      <c r="A396" s="16" t="s">
        <v>4059</v>
      </c>
      <c r="B396" s="7">
        <v>528</v>
      </c>
      <c r="C396" s="7">
        <v>171</v>
      </c>
      <c r="D396" s="1" t="s">
        <v>2324</v>
      </c>
      <c r="E396" s="36">
        <v>22.14</v>
      </c>
      <c r="F396" s="46">
        <v>8</v>
      </c>
    </row>
    <row r="397" spans="1:6" ht="13.5">
      <c r="A397" s="16" t="s">
        <v>4060</v>
      </c>
      <c r="B397" s="7">
        <v>529</v>
      </c>
      <c r="C397" s="7">
        <v>110</v>
      </c>
      <c r="D397" s="1" t="s">
        <v>2324</v>
      </c>
      <c r="E397" s="36">
        <v>20.07</v>
      </c>
      <c r="F397" s="46">
        <v>8</v>
      </c>
    </row>
    <row r="398" spans="1:6" ht="13.5">
      <c r="A398" s="16" t="s">
        <v>4061</v>
      </c>
      <c r="B398" s="7">
        <v>530</v>
      </c>
      <c r="C398" s="7">
        <v>110</v>
      </c>
      <c r="D398" s="1" t="s">
        <v>2324</v>
      </c>
      <c r="E398" s="36">
        <v>14.96</v>
      </c>
      <c r="F398" s="46">
        <v>8</v>
      </c>
    </row>
    <row r="399" spans="1:6" ht="13.5">
      <c r="A399" s="16" t="s">
        <v>4635</v>
      </c>
      <c r="B399" s="7">
        <v>531</v>
      </c>
      <c r="C399" s="7">
        <v>110</v>
      </c>
      <c r="D399" s="1" t="s">
        <v>7640</v>
      </c>
      <c r="E399" s="36">
        <v>10.42</v>
      </c>
      <c r="F399" s="46">
        <v>8</v>
      </c>
    </row>
    <row r="400" spans="1:6" ht="13.5">
      <c r="A400" s="16" t="s">
        <v>4636</v>
      </c>
      <c r="B400" s="7">
        <v>532</v>
      </c>
      <c r="C400" s="7">
        <v>110</v>
      </c>
      <c r="D400" s="1" t="s">
        <v>2664</v>
      </c>
      <c r="E400" s="36">
        <v>5.87</v>
      </c>
      <c r="F400" s="46">
        <v>1</v>
      </c>
    </row>
    <row r="401" spans="1:6" ht="13.5">
      <c r="A401" s="16" t="s">
        <v>4637</v>
      </c>
      <c r="B401" s="7">
        <v>533</v>
      </c>
      <c r="C401" s="7">
        <v>103</v>
      </c>
      <c r="D401" s="1" t="s">
        <v>3792</v>
      </c>
      <c r="E401" s="36">
        <v>34.69</v>
      </c>
      <c r="F401" s="46">
        <v>1</v>
      </c>
    </row>
    <row r="402" spans="1:6" ht="13.5">
      <c r="A402" s="16" t="s">
        <v>4638</v>
      </c>
      <c r="B402" s="7">
        <v>534</v>
      </c>
      <c r="C402" s="7">
        <v>103</v>
      </c>
      <c r="D402" s="1" t="s">
        <v>3789</v>
      </c>
      <c r="E402" s="36">
        <v>17.26</v>
      </c>
      <c r="F402" s="46">
        <v>4</v>
      </c>
    </row>
    <row r="403" spans="1:6" ht="13.5">
      <c r="A403" s="16" t="s">
        <v>521</v>
      </c>
      <c r="B403" s="7">
        <v>535</v>
      </c>
      <c r="C403" s="7">
        <v>104</v>
      </c>
      <c r="D403" s="1" t="s">
        <v>2578</v>
      </c>
      <c r="E403" s="36">
        <v>50.25</v>
      </c>
      <c r="F403" s="46">
        <v>2</v>
      </c>
    </row>
    <row r="404" spans="1:6" ht="13.5">
      <c r="A404" s="16" t="s">
        <v>2609</v>
      </c>
      <c r="B404" s="7">
        <v>537</v>
      </c>
      <c r="C404" s="7">
        <v>104</v>
      </c>
      <c r="D404" s="1" t="s">
        <v>2823</v>
      </c>
      <c r="E404" s="36">
        <v>7.61</v>
      </c>
      <c r="F404" s="46">
        <v>3</v>
      </c>
    </row>
    <row r="405" spans="1:6" ht="14.25" thickBot="1">
      <c r="A405" s="16" t="s">
        <v>2610</v>
      </c>
      <c r="B405" s="7">
        <v>545</v>
      </c>
      <c r="C405" s="7">
        <v>217</v>
      </c>
      <c r="D405" s="1" t="s">
        <v>4639</v>
      </c>
      <c r="E405" s="36"/>
      <c r="F405" s="46">
        <v>0</v>
      </c>
    </row>
    <row r="406" spans="1:6" ht="17.25" thickBot="1" thickTop="1">
      <c r="A406" s="144" t="s">
        <v>7686</v>
      </c>
      <c r="B406" s="145"/>
      <c r="C406" s="145"/>
      <c r="D406" s="146"/>
      <c r="E406" s="37">
        <f>SUM(E364:E405)</f>
        <v>778.6899999999999</v>
      </c>
      <c r="F406" s="63">
        <f>SUMIF(F364:F405,"&gt;0",E364:E405)</f>
        <v>755.82</v>
      </c>
    </row>
    <row r="407" spans="2:6" ht="13.5" customHeight="1">
      <c r="B407" s="73"/>
      <c r="C407" s="73"/>
      <c r="D407" s="73"/>
      <c r="E407" s="74"/>
      <c r="F407" s="59"/>
    </row>
    <row r="408" spans="2:6" ht="13.5" customHeight="1">
      <c r="B408" s="73"/>
      <c r="C408" s="73"/>
      <c r="D408" s="73"/>
      <c r="E408" s="74"/>
      <c r="F408" s="59"/>
    </row>
    <row r="409" spans="2:6" ht="13.5" customHeight="1">
      <c r="B409" s="73"/>
      <c r="C409" s="73"/>
      <c r="D409" s="73"/>
      <c r="E409" s="74"/>
      <c r="F409" s="59"/>
    </row>
    <row r="410" spans="2:6" ht="13.5" customHeight="1">
      <c r="B410" s="73"/>
      <c r="C410" s="73"/>
      <c r="D410" s="73"/>
      <c r="E410" s="74"/>
      <c r="F410" s="59"/>
    </row>
    <row r="411" spans="2:6" ht="13.5" customHeight="1">
      <c r="B411" s="73"/>
      <c r="C411" s="73"/>
      <c r="D411" s="73"/>
      <c r="E411" s="74"/>
      <c r="F411" s="59"/>
    </row>
    <row r="412" ht="13.5" customHeight="1" thickBot="1"/>
    <row r="413" spans="1:6" ht="22.5" customHeight="1" thickBot="1">
      <c r="A413" s="141" t="s">
        <v>1575</v>
      </c>
      <c r="B413" s="142"/>
      <c r="C413" s="142"/>
      <c r="D413" s="142"/>
      <c r="E413" s="142"/>
      <c r="F413" s="143"/>
    </row>
    <row r="414" spans="1:6" ht="15" customHeight="1">
      <c r="A414" s="151" t="s">
        <v>1005</v>
      </c>
      <c r="B414" s="68" t="s">
        <v>603</v>
      </c>
      <c r="C414" s="69" t="s">
        <v>1860</v>
      </c>
      <c r="D414" s="147" t="s">
        <v>1859</v>
      </c>
      <c r="E414" s="149" t="s">
        <v>1861</v>
      </c>
      <c r="F414" s="70" t="s">
        <v>7616</v>
      </c>
    </row>
    <row r="415" spans="1:6" ht="15" customHeight="1" thickBot="1">
      <c r="A415" s="152"/>
      <c r="B415" s="71" t="s">
        <v>1858</v>
      </c>
      <c r="C415" s="71" t="s">
        <v>1858</v>
      </c>
      <c r="D415" s="148"/>
      <c r="E415" s="150"/>
      <c r="F415" s="72" t="s">
        <v>7615</v>
      </c>
    </row>
    <row r="416" spans="1:6" ht="14.25" thickTop="1">
      <c r="A416" s="16" t="s">
        <v>4640</v>
      </c>
      <c r="B416" s="7">
        <v>602</v>
      </c>
      <c r="C416" s="7">
        <v>203</v>
      </c>
      <c r="D416" s="1" t="s">
        <v>2656</v>
      </c>
      <c r="E416" s="36">
        <v>64.49</v>
      </c>
      <c r="F416" s="51">
        <v>5</v>
      </c>
    </row>
    <row r="417" spans="1:6" ht="13.5">
      <c r="A417" s="16" t="s">
        <v>4641</v>
      </c>
      <c r="B417" s="7">
        <v>603</v>
      </c>
      <c r="C417" s="7">
        <v>204</v>
      </c>
      <c r="D417" s="1" t="s">
        <v>2447</v>
      </c>
      <c r="E417" s="36">
        <v>5.04</v>
      </c>
      <c r="F417" s="46">
        <v>0</v>
      </c>
    </row>
    <row r="418" spans="1:6" ht="13.5">
      <c r="A418" s="16" t="s">
        <v>4642</v>
      </c>
      <c r="B418" s="7">
        <v>604</v>
      </c>
      <c r="C418" s="7">
        <v>167</v>
      </c>
      <c r="D418" s="1" t="s">
        <v>2449</v>
      </c>
      <c r="E418" s="36">
        <v>1.6</v>
      </c>
      <c r="F418" s="46">
        <v>0</v>
      </c>
    </row>
    <row r="419" spans="1:6" ht="13.5">
      <c r="A419" s="16" t="s">
        <v>4643</v>
      </c>
      <c r="B419" s="7">
        <v>605</v>
      </c>
      <c r="C419" s="7">
        <v>161</v>
      </c>
      <c r="D419" s="1" t="s">
        <v>2451</v>
      </c>
      <c r="E419" s="36">
        <v>6.95</v>
      </c>
      <c r="F419" s="46">
        <v>3</v>
      </c>
    </row>
    <row r="420" spans="1:6" ht="13.5">
      <c r="A420" s="16" t="s">
        <v>4644</v>
      </c>
      <c r="B420" s="7">
        <v>606</v>
      </c>
      <c r="C420" s="7">
        <v>161</v>
      </c>
      <c r="D420" s="1" t="s">
        <v>2453</v>
      </c>
      <c r="E420" s="36">
        <v>9.21</v>
      </c>
      <c r="F420" s="46">
        <v>3</v>
      </c>
    </row>
    <row r="421" spans="1:6" ht="13.5">
      <c r="A421" s="16" t="s">
        <v>4645</v>
      </c>
      <c r="B421" s="7">
        <v>607</v>
      </c>
      <c r="C421" s="7">
        <v>210</v>
      </c>
      <c r="D421" s="1" t="s">
        <v>356</v>
      </c>
      <c r="E421" s="36">
        <v>17.83</v>
      </c>
      <c r="F421" s="46">
        <v>0</v>
      </c>
    </row>
    <row r="422" spans="1:6" ht="13.5">
      <c r="A422" s="16" t="s">
        <v>4646</v>
      </c>
      <c r="B422" s="7">
        <v>608</v>
      </c>
      <c r="C422" s="7">
        <v>203</v>
      </c>
      <c r="D422" s="1" t="s">
        <v>2656</v>
      </c>
      <c r="E422" s="36">
        <v>63.1</v>
      </c>
      <c r="F422" s="46">
        <v>5</v>
      </c>
    </row>
    <row r="423" spans="1:6" ht="13.5">
      <c r="A423" s="16" t="s">
        <v>4647</v>
      </c>
      <c r="B423" s="7">
        <v>609</v>
      </c>
      <c r="C423" s="7">
        <v>101</v>
      </c>
      <c r="D423" s="1" t="s">
        <v>2133</v>
      </c>
      <c r="E423" s="36">
        <v>87.14</v>
      </c>
      <c r="F423" s="46">
        <v>2</v>
      </c>
    </row>
    <row r="424" spans="1:6" ht="13.5">
      <c r="A424" s="16" t="s">
        <v>4648</v>
      </c>
      <c r="B424" s="7">
        <v>610</v>
      </c>
      <c r="C424" s="7">
        <v>106</v>
      </c>
      <c r="D424" s="1" t="s">
        <v>2133</v>
      </c>
      <c r="E424" s="36">
        <v>33.77</v>
      </c>
      <c r="F424" s="46">
        <v>2</v>
      </c>
    </row>
    <row r="425" spans="1:6" ht="13.5">
      <c r="A425" s="16" t="s">
        <v>4649</v>
      </c>
      <c r="B425" s="7">
        <v>611</v>
      </c>
      <c r="C425" s="7">
        <v>170</v>
      </c>
      <c r="D425" s="1" t="s">
        <v>2664</v>
      </c>
      <c r="E425" s="36">
        <v>29.92</v>
      </c>
      <c r="F425" s="46">
        <v>1</v>
      </c>
    </row>
    <row r="426" spans="1:6" ht="13.5">
      <c r="A426" s="16" t="s">
        <v>4650</v>
      </c>
      <c r="B426" s="7">
        <v>612</v>
      </c>
      <c r="C426" s="7">
        <v>110</v>
      </c>
      <c r="D426" s="1" t="s">
        <v>2664</v>
      </c>
      <c r="E426" s="36">
        <v>14.82</v>
      </c>
      <c r="F426" s="46">
        <v>1</v>
      </c>
    </row>
    <row r="427" spans="1:6" ht="13.5">
      <c r="A427" s="16" t="s">
        <v>4651</v>
      </c>
      <c r="B427" s="7" t="s">
        <v>2134</v>
      </c>
      <c r="C427" s="7">
        <v>110</v>
      </c>
      <c r="D427" s="1" t="s">
        <v>2664</v>
      </c>
      <c r="E427" s="36">
        <v>14.49</v>
      </c>
      <c r="F427" s="46">
        <v>1</v>
      </c>
    </row>
    <row r="428" spans="1:6" ht="13.5">
      <c r="A428" s="16" t="s">
        <v>4652</v>
      </c>
      <c r="B428" s="7">
        <v>613</v>
      </c>
      <c r="C428" s="7">
        <v>110</v>
      </c>
      <c r="D428" s="1" t="s">
        <v>2664</v>
      </c>
      <c r="E428" s="36">
        <v>14.6</v>
      </c>
      <c r="F428" s="46">
        <v>1</v>
      </c>
    </row>
    <row r="429" spans="1:6" ht="13.5">
      <c r="A429" s="16" t="s">
        <v>4653</v>
      </c>
      <c r="B429" s="7" t="s">
        <v>2135</v>
      </c>
      <c r="C429" s="7">
        <v>110</v>
      </c>
      <c r="D429" s="1" t="s">
        <v>2664</v>
      </c>
      <c r="E429" s="36">
        <v>14.57</v>
      </c>
      <c r="F429" s="46">
        <v>1</v>
      </c>
    </row>
    <row r="430" spans="1:6" ht="13.5">
      <c r="A430" s="16" t="s">
        <v>1463</v>
      </c>
      <c r="B430" s="7">
        <v>614</v>
      </c>
      <c r="C430" s="7">
        <v>171</v>
      </c>
      <c r="D430" s="1" t="s">
        <v>2664</v>
      </c>
      <c r="E430" s="36">
        <v>19.65</v>
      </c>
      <c r="F430" s="46">
        <v>1</v>
      </c>
    </row>
    <row r="431" spans="1:6" ht="13.5">
      <c r="A431" s="16" t="s">
        <v>1464</v>
      </c>
      <c r="B431" s="7">
        <v>615</v>
      </c>
      <c r="C431" s="7">
        <v>110</v>
      </c>
      <c r="D431" s="1" t="s">
        <v>2282</v>
      </c>
      <c r="E431" s="36">
        <v>11.02</v>
      </c>
      <c r="F431" s="46">
        <v>4</v>
      </c>
    </row>
    <row r="432" spans="1:6" ht="13.5">
      <c r="A432" s="16" t="s">
        <v>1465</v>
      </c>
      <c r="B432" s="7">
        <v>616</v>
      </c>
      <c r="C432" s="7">
        <v>110</v>
      </c>
      <c r="D432" s="1" t="s">
        <v>2664</v>
      </c>
      <c r="E432" s="36">
        <v>12.97</v>
      </c>
      <c r="F432" s="46">
        <v>1</v>
      </c>
    </row>
    <row r="433" spans="1:6" ht="13.5">
      <c r="A433" s="16" t="s">
        <v>1466</v>
      </c>
      <c r="B433" s="7">
        <v>617</v>
      </c>
      <c r="C433" s="7">
        <v>110</v>
      </c>
      <c r="D433" s="1" t="s">
        <v>2664</v>
      </c>
      <c r="E433" s="36">
        <v>27.79</v>
      </c>
      <c r="F433" s="46">
        <v>1</v>
      </c>
    </row>
    <row r="434" spans="1:6" ht="14.25" thickBot="1">
      <c r="A434" s="16" t="s">
        <v>1467</v>
      </c>
      <c r="B434" s="7">
        <v>618</v>
      </c>
      <c r="C434" s="7">
        <v>210</v>
      </c>
      <c r="D434" s="1" t="s">
        <v>1468</v>
      </c>
      <c r="E434" s="36">
        <v>337.23</v>
      </c>
      <c r="F434" s="46">
        <v>0</v>
      </c>
    </row>
    <row r="435" spans="1:6" ht="17.25" thickBot="1" thickTop="1">
      <c r="A435" s="144" t="s">
        <v>7686</v>
      </c>
      <c r="B435" s="145"/>
      <c r="C435" s="145"/>
      <c r="D435" s="146"/>
      <c r="E435" s="37">
        <f>SUM(E416:E434)</f>
        <v>786.19</v>
      </c>
      <c r="F435" s="63">
        <f>SUMIF(F416:F434,"&gt;0",E416:E434)</f>
        <v>424.49</v>
      </c>
    </row>
    <row r="441" ht="13.5" thickBot="1"/>
    <row r="442" spans="1:6" ht="22.5" customHeight="1" thickBot="1">
      <c r="A442" s="141" t="s">
        <v>1576</v>
      </c>
      <c r="B442" s="142"/>
      <c r="C442" s="142"/>
      <c r="D442" s="142"/>
      <c r="E442" s="142"/>
      <c r="F442" s="143"/>
    </row>
    <row r="443" spans="1:6" ht="15" customHeight="1">
      <c r="A443" s="151" t="s">
        <v>1005</v>
      </c>
      <c r="B443" s="68" t="s">
        <v>603</v>
      </c>
      <c r="C443" s="69" t="s">
        <v>1860</v>
      </c>
      <c r="D443" s="147" t="s">
        <v>1859</v>
      </c>
      <c r="E443" s="149" t="s">
        <v>1861</v>
      </c>
      <c r="F443" s="70" t="s">
        <v>7616</v>
      </c>
    </row>
    <row r="444" spans="1:6" ht="15" customHeight="1" thickBot="1">
      <c r="A444" s="152"/>
      <c r="B444" s="71" t="s">
        <v>1858</v>
      </c>
      <c r="C444" s="71" t="s">
        <v>1858</v>
      </c>
      <c r="D444" s="148"/>
      <c r="E444" s="150"/>
      <c r="F444" s="72" t="s">
        <v>7615</v>
      </c>
    </row>
    <row r="445" spans="1:6" ht="14.25" thickTop="1">
      <c r="A445" s="16" t="s">
        <v>4003</v>
      </c>
      <c r="B445" s="7"/>
      <c r="C445" s="7">
        <v>302</v>
      </c>
      <c r="D445" s="1" t="s">
        <v>2136</v>
      </c>
      <c r="E445" s="36">
        <v>106.39</v>
      </c>
      <c r="F445" s="51">
        <v>0</v>
      </c>
    </row>
    <row r="446" spans="1:6" ht="13.5">
      <c r="A446" s="16" t="s">
        <v>4004</v>
      </c>
      <c r="B446" s="7"/>
      <c r="C446" s="7">
        <v>302</v>
      </c>
      <c r="D446" s="1" t="s">
        <v>2136</v>
      </c>
      <c r="E446" s="36">
        <v>21.08</v>
      </c>
      <c r="F446" s="46">
        <v>0</v>
      </c>
    </row>
    <row r="447" spans="1:6" ht="13.5">
      <c r="A447" s="16" t="s">
        <v>4005</v>
      </c>
      <c r="B447" s="7"/>
      <c r="C447" s="7">
        <v>302</v>
      </c>
      <c r="D447" s="1" t="s">
        <v>2136</v>
      </c>
      <c r="E447" s="36">
        <v>6.75</v>
      </c>
      <c r="F447" s="46">
        <v>0</v>
      </c>
    </row>
    <row r="448" spans="1:6" ht="13.5">
      <c r="A448" s="16" t="s">
        <v>7573</v>
      </c>
      <c r="B448" s="7"/>
      <c r="C448" s="7"/>
      <c r="D448" s="1" t="s">
        <v>7574</v>
      </c>
      <c r="E448" s="36"/>
      <c r="F448" s="46">
        <v>0</v>
      </c>
    </row>
    <row r="449" spans="1:6" ht="13.5">
      <c r="A449" s="16" t="s">
        <v>7575</v>
      </c>
      <c r="B449" s="7"/>
      <c r="C449" s="7"/>
      <c r="D449" s="1" t="s">
        <v>7576</v>
      </c>
      <c r="E449" s="36"/>
      <c r="F449" s="46">
        <v>0</v>
      </c>
    </row>
    <row r="450" spans="1:6" ht="14.25" thickBot="1">
      <c r="A450" s="16" t="s">
        <v>7577</v>
      </c>
      <c r="B450" s="7"/>
      <c r="C450" s="7"/>
      <c r="D450" s="1" t="s">
        <v>7578</v>
      </c>
      <c r="E450" s="36"/>
      <c r="F450" s="46">
        <v>0</v>
      </c>
    </row>
    <row r="451" spans="1:6" ht="17.25" thickBot="1" thickTop="1">
      <c r="A451" s="144" t="s">
        <v>7686</v>
      </c>
      <c r="B451" s="145"/>
      <c r="C451" s="145"/>
      <c r="D451" s="146"/>
      <c r="E451" s="37">
        <f>SUM(E445:E450)</f>
        <v>134.22</v>
      </c>
      <c r="F451" s="63">
        <f>SUMIF(F445:F450,"&gt;0",E445:E450)</f>
        <v>0</v>
      </c>
    </row>
  </sheetData>
  <mergeCells count="50">
    <mergeCell ref="A20:F20"/>
    <mergeCell ref="A21:A22"/>
    <mergeCell ref="D21:D22"/>
    <mergeCell ref="E21:E22"/>
    <mergeCell ref="A264:F264"/>
    <mergeCell ref="A67:D67"/>
    <mergeCell ref="A134:D134"/>
    <mergeCell ref="A172:D172"/>
    <mergeCell ref="A257:D257"/>
    <mergeCell ref="D75:D76"/>
    <mergeCell ref="A218:D218"/>
    <mergeCell ref="D226:D227"/>
    <mergeCell ref="A74:F74"/>
    <mergeCell ref="A75:A76"/>
    <mergeCell ref="E226:E227"/>
    <mergeCell ref="A141:F141"/>
    <mergeCell ref="E75:E76"/>
    <mergeCell ref="A142:A143"/>
    <mergeCell ref="D142:D143"/>
    <mergeCell ref="E142:E143"/>
    <mergeCell ref="A451:D451"/>
    <mergeCell ref="D362:D363"/>
    <mergeCell ref="E362:E363"/>
    <mergeCell ref="A406:D406"/>
    <mergeCell ref="D443:D444"/>
    <mergeCell ref="A414:A415"/>
    <mergeCell ref="A442:F442"/>
    <mergeCell ref="A443:A444"/>
    <mergeCell ref="E443:E444"/>
    <mergeCell ref="A435:D435"/>
    <mergeCell ref="D414:D415"/>
    <mergeCell ref="E414:E415"/>
    <mergeCell ref="A361:F361"/>
    <mergeCell ref="A362:A363"/>
    <mergeCell ref="A413:F413"/>
    <mergeCell ref="A265:A266"/>
    <mergeCell ref="A315:F315"/>
    <mergeCell ref="A316:A317"/>
    <mergeCell ref="A308:D308"/>
    <mergeCell ref="D316:D317"/>
    <mergeCell ref="E316:E317"/>
    <mergeCell ref="E265:E266"/>
    <mergeCell ref="D265:D266"/>
    <mergeCell ref="A354:D354"/>
    <mergeCell ref="A225:F225"/>
    <mergeCell ref="A226:A227"/>
    <mergeCell ref="A179:F179"/>
    <mergeCell ref="A180:A181"/>
    <mergeCell ref="D180:D181"/>
    <mergeCell ref="E180:E181"/>
  </mergeCells>
  <conditionalFormatting sqref="E4">
    <cfRule type="cellIs" priority="14" dxfId="116" operator="notEqual">
      <formula>SUM($E$5:$E$15)</formula>
    </cfRule>
  </conditionalFormatting>
  <printOptions horizontalCentered="1"/>
  <pageMargins left="0.1968503937007874" right="0.1968503937007874" top="0.7480314960629921" bottom="0.4724409448818898" header="0.11811023622047245" footer="0.2755905511811024"/>
  <pageSetup horizontalDpi="600" verticalDpi="600" orientation="portrait" paperSize="9" scale="70" r:id="rId1"/>
  <headerFooter scaleWithDoc="0" alignWithMargins="0">
    <oddHeader>&amp;L&amp;9Příloha č.1_UKB_plochy místností</oddHeader>
    <oddFooter>&amp;R&amp;9Strana &amp;P/&amp;N</oddFooter>
  </headerFooter>
  <rowBreaks count="8" manualBreakCount="8">
    <brk id="71" max="16383" man="1"/>
    <brk id="136" max="16383" man="1"/>
    <brk id="175" max="16383" man="1"/>
    <brk id="221" max="16383" man="1"/>
    <brk id="260" max="16383" man="1"/>
    <brk id="311" max="16383" man="1"/>
    <brk id="357" max="16383" man="1"/>
    <brk id="409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2:G171"/>
  <sheetViews>
    <sheetView zoomScaleSheetLayoutView="100" workbookViewId="0" topLeftCell="A1">
      <selection activeCell="G1" sqref="G1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4" width="40.7109375" style="0" customWidth="1"/>
    <col min="5" max="5" width="14.7109375" style="35" customWidth="1"/>
    <col min="6" max="6" width="14.7109375" style="44" customWidth="1"/>
  </cols>
  <sheetData>
    <row r="2" ht="13.5" thickBot="1">
      <c r="F2"/>
    </row>
    <row r="3" spans="4:6" ht="15.75" customHeight="1" thickBot="1">
      <c r="D3" s="65" t="s">
        <v>7618</v>
      </c>
      <c r="E3" s="66">
        <f>SUM(E171,E119,E73,E41)</f>
        <v>1932.93</v>
      </c>
      <c r="F3"/>
    </row>
    <row r="4" spans="4:7" ht="15.75" customHeight="1" thickBot="1">
      <c r="D4" s="65" t="s">
        <v>7619</v>
      </c>
      <c r="E4" s="66">
        <f>SUM(F171,F119,F73,F41)</f>
        <v>1748.9700000000003</v>
      </c>
      <c r="F4" s="92"/>
      <c r="G4" s="92"/>
    </row>
    <row r="5" spans="4:6" ht="15.75" customHeight="1" thickBot="1">
      <c r="D5" s="65" t="s">
        <v>7620</v>
      </c>
      <c r="E5" s="66">
        <f>SUMIF(F$23:F$553,"1",E$23:E$553)</f>
        <v>351.6600000000001</v>
      </c>
      <c r="F5"/>
    </row>
    <row r="6" spans="4:6" ht="15.75" customHeight="1" thickBot="1">
      <c r="D6" s="65" t="s">
        <v>7621</v>
      </c>
      <c r="E6" s="66">
        <f>SUMIF(F$23:F$553,"2",E$23:E$553)</f>
        <v>51.66</v>
      </c>
      <c r="F6"/>
    </row>
    <row r="7" spans="4:6" ht="15.75" customHeight="1" thickBot="1">
      <c r="D7" s="65" t="s">
        <v>7622</v>
      </c>
      <c r="E7" s="66">
        <f>SUMIF(F$23:F$553,"3",E$23:E$553)</f>
        <v>165.95999999999992</v>
      </c>
      <c r="F7"/>
    </row>
    <row r="8" spans="4:6" ht="15.75" customHeight="1" thickBot="1">
      <c r="D8" s="65" t="s">
        <v>7617</v>
      </c>
      <c r="E8" s="66">
        <f>SUMIF(F$23:F$553,"4",E$23:E$553)</f>
        <v>46.03</v>
      </c>
      <c r="F8"/>
    </row>
    <row r="9" spans="4:6" ht="15.75" customHeight="1" thickBot="1">
      <c r="D9" s="65" t="s">
        <v>7623</v>
      </c>
      <c r="E9" s="66">
        <f>SUMIF(F$23:F$553,"5",E$23:E$553)</f>
        <v>491.9</v>
      </c>
      <c r="F9"/>
    </row>
    <row r="10" spans="4:5" ht="15.75" customHeight="1" thickBot="1">
      <c r="D10" s="65" t="s">
        <v>7624</v>
      </c>
      <c r="E10" s="66">
        <f>SUMIF(F$23:F$553,"6",E$23:E$553)</f>
        <v>0</v>
      </c>
    </row>
    <row r="11" spans="4:5" ht="15.75" customHeight="1" thickBot="1">
      <c r="D11" s="65" t="s">
        <v>7625</v>
      </c>
      <c r="E11" s="66">
        <f>SUMIF(F$23:F$553,"7",E$23:E$553)</f>
        <v>0</v>
      </c>
    </row>
    <row r="12" spans="4:5" ht="15.75" customHeight="1" thickBot="1">
      <c r="D12" s="65" t="s">
        <v>7626</v>
      </c>
      <c r="E12" s="66">
        <f>SUMIF(F$23:F$553,"8",E$23:E$553)</f>
        <v>641.7600000000001</v>
      </c>
    </row>
    <row r="13" spans="4:5" ht="15.75" customHeight="1" thickBot="1">
      <c r="D13" s="65" t="s">
        <v>7687</v>
      </c>
      <c r="E13" s="66">
        <f>SUMIF(F$23:F$553,"9",E$23:E$553)</f>
        <v>0</v>
      </c>
    </row>
    <row r="14" spans="4:5" ht="15.75" customHeight="1" thickBot="1">
      <c r="D14" s="65" t="s">
        <v>7688</v>
      </c>
      <c r="E14" s="66">
        <f>SUMIF(F$23:F$553,"10",E$23:E$553)</f>
        <v>0</v>
      </c>
    </row>
    <row r="15" spans="4:5" ht="15.75" customHeight="1" thickBot="1">
      <c r="D15" s="65" t="s">
        <v>7714</v>
      </c>
      <c r="E15" s="66">
        <f>SUMIF(F$23:F$553,"11",E$23:E$553)</f>
        <v>0</v>
      </c>
    </row>
    <row r="19" ht="13.5" thickBot="1"/>
    <row r="20" spans="1:6" ht="22.5" customHeight="1" thickBot="1">
      <c r="A20" s="141" t="s">
        <v>1305</v>
      </c>
      <c r="B20" s="142"/>
      <c r="C20" s="142"/>
      <c r="D20" s="142"/>
      <c r="E20" s="142"/>
      <c r="F20" s="143"/>
    </row>
    <row r="21" spans="1:6" ht="15" customHeight="1">
      <c r="A21" s="151" t="s">
        <v>1005</v>
      </c>
      <c r="B21" s="68" t="s">
        <v>603</v>
      </c>
      <c r="C21" s="69" t="s">
        <v>1860</v>
      </c>
      <c r="D21" s="147" t="s">
        <v>1859</v>
      </c>
      <c r="E21" s="149" t="s">
        <v>1861</v>
      </c>
      <c r="F21" s="70" t="s">
        <v>7616</v>
      </c>
    </row>
    <row r="22" spans="1:6" ht="15" customHeight="1" thickBot="1">
      <c r="A22" s="152"/>
      <c r="B22" s="71" t="s">
        <v>1858</v>
      </c>
      <c r="C22" s="71" t="s">
        <v>1858</v>
      </c>
      <c r="D22" s="148"/>
      <c r="E22" s="150"/>
      <c r="F22" s="72" t="s">
        <v>7615</v>
      </c>
    </row>
    <row r="23" spans="1:7" ht="15" customHeight="1" thickTop="1">
      <c r="A23" s="14" t="s">
        <v>3603</v>
      </c>
      <c r="B23" s="7" t="s">
        <v>1863</v>
      </c>
      <c r="C23" s="11">
        <v>203</v>
      </c>
      <c r="D23" s="1" t="s">
        <v>2656</v>
      </c>
      <c r="E23" s="36">
        <v>17.89</v>
      </c>
      <c r="F23" s="45">
        <v>0</v>
      </c>
      <c r="G23" s="24"/>
    </row>
    <row r="24" spans="1:6" ht="15" customHeight="1">
      <c r="A24" s="14" t="s">
        <v>3604</v>
      </c>
      <c r="B24" s="7" t="s">
        <v>1864</v>
      </c>
      <c r="C24" s="11">
        <v>201</v>
      </c>
      <c r="D24" s="1" t="s">
        <v>641</v>
      </c>
      <c r="E24" s="36">
        <v>10.71</v>
      </c>
      <c r="F24" s="45">
        <v>5</v>
      </c>
    </row>
    <row r="25" spans="1:6" ht="15" customHeight="1">
      <c r="A25" s="14" t="s">
        <v>3605</v>
      </c>
      <c r="B25" s="7" t="s">
        <v>1865</v>
      </c>
      <c r="C25" s="11">
        <v>204</v>
      </c>
      <c r="D25" s="1" t="s">
        <v>642</v>
      </c>
      <c r="E25" s="36">
        <v>3.06</v>
      </c>
      <c r="F25" s="45">
        <v>5</v>
      </c>
    </row>
    <row r="26" spans="1:6" ht="15" customHeight="1">
      <c r="A26" s="14" t="s">
        <v>3606</v>
      </c>
      <c r="B26" s="7" t="s">
        <v>1866</v>
      </c>
      <c r="C26" s="11">
        <v>203</v>
      </c>
      <c r="D26" s="1" t="s">
        <v>2656</v>
      </c>
      <c r="E26" s="36">
        <v>52.23</v>
      </c>
      <c r="F26" s="45">
        <v>5</v>
      </c>
    </row>
    <row r="27" spans="1:6" ht="15" customHeight="1">
      <c r="A27" s="14" t="s">
        <v>3607</v>
      </c>
      <c r="B27" s="7" t="s">
        <v>1867</v>
      </c>
      <c r="C27" s="11">
        <v>302</v>
      </c>
      <c r="D27" s="1" t="s">
        <v>3608</v>
      </c>
      <c r="E27" s="36">
        <v>49.2</v>
      </c>
      <c r="F27" s="45">
        <v>0</v>
      </c>
    </row>
    <row r="28" spans="1:6" ht="15" customHeight="1">
      <c r="A28" s="14" t="s">
        <v>3609</v>
      </c>
      <c r="B28" s="7" t="s">
        <v>3610</v>
      </c>
      <c r="C28" s="11">
        <v>303</v>
      </c>
      <c r="D28" s="1" t="s">
        <v>3611</v>
      </c>
      <c r="E28" s="36">
        <v>10.5</v>
      </c>
      <c r="F28" s="45">
        <v>0</v>
      </c>
    </row>
    <row r="29" spans="1:6" ht="15" customHeight="1">
      <c r="A29" s="14" t="s">
        <v>3612</v>
      </c>
      <c r="B29" s="7" t="s">
        <v>3613</v>
      </c>
      <c r="C29" s="11">
        <v>303</v>
      </c>
      <c r="D29" s="1" t="s">
        <v>3614</v>
      </c>
      <c r="E29" s="36">
        <v>3.14</v>
      </c>
      <c r="F29" s="45">
        <v>0</v>
      </c>
    </row>
    <row r="30" spans="1:6" ht="15" customHeight="1">
      <c r="A30" s="14" t="s">
        <v>3615</v>
      </c>
      <c r="B30" s="7" t="s">
        <v>1869</v>
      </c>
      <c r="C30" s="11">
        <v>160</v>
      </c>
      <c r="D30" s="1" t="s">
        <v>1409</v>
      </c>
      <c r="E30" s="36">
        <v>16.96</v>
      </c>
      <c r="F30" s="45">
        <v>3</v>
      </c>
    </row>
    <row r="31" spans="1:6" ht="15" customHeight="1">
      <c r="A31" s="14" t="s">
        <v>3616</v>
      </c>
      <c r="B31" s="7" t="s">
        <v>1870</v>
      </c>
      <c r="C31" s="11">
        <v>163</v>
      </c>
      <c r="D31" s="1" t="s">
        <v>3617</v>
      </c>
      <c r="E31" s="36">
        <v>9.77</v>
      </c>
      <c r="F31" s="45">
        <v>3</v>
      </c>
    </row>
    <row r="32" spans="1:6" ht="15" customHeight="1">
      <c r="A32" s="14" t="s">
        <v>3618</v>
      </c>
      <c r="B32" s="7" t="s">
        <v>1871</v>
      </c>
      <c r="C32" s="11">
        <v>305</v>
      </c>
      <c r="D32" s="1" t="s">
        <v>3619</v>
      </c>
      <c r="E32" s="36">
        <v>26.33</v>
      </c>
      <c r="F32" s="45">
        <v>0</v>
      </c>
    </row>
    <row r="33" spans="1:6" ht="15" customHeight="1">
      <c r="A33" s="14" t="s">
        <v>3636</v>
      </c>
      <c r="B33" s="7" t="s">
        <v>1873</v>
      </c>
      <c r="C33" s="11">
        <v>184</v>
      </c>
      <c r="D33" s="1" t="s">
        <v>7360</v>
      </c>
      <c r="E33" s="36">
        <v>15.18</v>
      </c>
      <c r="F33" s="45">
        <v>2</v>
      </c>
    </row>
    <row r="34" spans="1:6" ht="15" customHeight="1">
      <c r="A34" s="14" t="s">
        <v>3637</v>
      </c>
      <c r="B34" s="7" t="s">
        <v>1874</v>
      </c>
      <c r="C34" s="11">
        <v>303</v>
      </c>
      <c r="D34" s="1" t="s">
        <v>3638</v>
      </c>
      <c r="E34" s="36">
        <v>15.07</v>
      </c>
      <c r="F34" s="45">
        <v>0</v>
      </c>
    </row>
    <row r="35" spans="1:6" ht="15" customHeight="1">
      <c r="A35" s="14" t="s">
        <v>3639</v>
      </c>
      <c r="B35" s="7" t="s">
        <v>1875</v>
      </c>
      <c r="C35" s="11">
        <v>171</v>
      </c>
      <c r="D35" s="1" t="s">
        <v>3640</v>
      </c>
      <c r="E35" s="36">
        <v>24.72</v>
      </c>
      <c r="F35" s="45">
        <v>8</v>
      </c>
    </row>
    <row r="36" spans="1:6" ht="15" customHeight="1">
      <c r="A36" s="14" t="s">
        <v>3641</v>
      </c>
      <c r="B36" s="7" t="s">
        <v>1876</v>
      </c>
      <c r="C36" s="11">
        <v>161</v>
      </c>
      <c r="D36" s="1" t="s">
        <v>2672</v>
      </c>
      <c r="E36" s="36">
        <v>10.56</v>
      </c>
      <c r="F36" s="45">
        <v>3</v>
      </c>
    </row>
    <row r="37" spans="1:6" ht="15" customHeight="1">
      <c r="A37" s="14" t="s">
        <v>3642</v>
      </c>
      <c r="B37" s="7" t="s">
        <v>1877</v>
      </c>
      <c r="C37" s="11">
        <v>160</v>
      </c>
      <c r="D37" s="1" t="s">
        <v>3890</v>
      </c>
      <c r="E37" s="36">
        <v>21.95</v>
      </c>
      <c r="F37" s="45">
        <v>3</v>
      </c>
    </row>
    <row r="38" spans="1:6" ht="15" customHeight="1">
      <c r="A38" s="14" t="s">
        <v>7246</v>
      </c>
      <c r="B38" s="7"/>
      <c r="C38" s="11">
        <v>317</v>
      </c>
      <c r="D38" s="1" t="s">
        <v>1430</v>
      </c>
      <c r="E38" s="36"/>
      <c r="F38" s="45">
        <v>0</v>
      </c>
    </row>
    <row r="39" spans="1:6" ht="15" customHeight="1">
      <c r="A39" s="14" t="s">
        <v>7247</v>
      </c>
      <c r="B39" s="7"/>
      <c r="C39" s="11">
        <v>317</v>
      </c>
      <c r="D39" s="1" t="s">
        <v>1430</v>
      </c>
      <c r="E39" s="36"/>
      <c r="F39" s="45">
        <v>0</v>
      </c>
    </row>
    <row r="40" spans="1:6" ht="15" customHeight="1" thickBot="1">
      <c r="A40" s="14" t="s">
        <v>7248</v>
      </c>
      <c r="B40" s="7"/>
      <c r="C40" s="11">
        <v>317</v>
      </c>
      <c r="D40" s="1" t="s">
        <v>1430</v>
      </c>
      <c r="E40" s="36"/>
      <c r="F40" s="45">
        <v>0</v>
      </c>
    </row>
    <row r="41" spans="1:6" ht="15" customHeight="1" thickBot="1" thickTop="1">
      <c r="A41" s="144" t="s">
        <v>7686</v>
      </c>
      <c r="B41" s="145"/>
      <c r="C41" s="145"/>
      <c r="D41" s="146"/>
      <c r="E41" s="37">
        <f>SUM(E23:E40)</f>
        <v>287.27</v>
      </c>
      <c r="F41" s="63">
        <f>SUMIF(F23:F40,"&gt;0",E23:E40)</f>
        <v>165.14</v>
      </c>
    </row>
    <row r="42" ht="15" customHeight="1"/>
    <row r="43" ht="15" customHeight="1"/>
    <row r="44" spans="1:6" ht="15" customHeight="1">
      <c r="A44" s="2"/>
      <c r="B44" s="2"/>
      <c r="C44" s="2"/>
      <c r="D44" s="2"/>
      <c r="E44" s="38"/>
      <c r="F44" s="47"/>
    </row>
    <row r="45" ht="15" customHeight="1"/>
    <row r="46" ht="15" customHeight="1"/>
    <row r="47" ht="15" customHeight="1" thickBot="1"/>
    <row r="48" spans="1:6" ht="22.5" customHeight="1" thickBot="1">
      <c r="A48" s="141" t="s">
        <v>1306</v>
      </c>
      <c r="B48" s="142"/>
      <c r="C48" s="142"/>
      <c r="D48" s="142"/>
      <c r="E48" s="142"/>
      <c r="F48" s="143"/>
    </row>
    <row r="49" spans="1:6" ht="15" customHeight="1">
      <c r="A49" s="151" t="s">
        <v>1005</v>
      </c>
      <c r="B49" s="68" t="s">
        <v>603</v>
      </c>
      <c r="C49" s="69" t="s">
        <v>1860</v>
      </c>
      <c r="D49" s="147" t="s">
        <v>1859</v>
      </c>
      <c r="E49" s="149" t="s">
        <v>1861</v>
      </c>
      <c r="F49" s="70" t="s">
        <v>7616</v>
      </c>
    </row>
    <row r="50" spans="1:6" ht="15" customHeight="1" thickBot="1">
      <c r="A50" s="152"/>
      <c r="B50" s="71" t="s">
        <v>1858</v>
      </c>
      <c r="C50" s="71" t="s">
        <v>1858</v>
      </c>
      <c r="D50" s="148"/>
      <c r="E50" s="150"/>
      <c r="F50" s="72" t="s">
        <v>7615</v>
      </c>
    </row>
    <row r="51" spans="1:6" ht="15" customHeight="1" thickTop="1">
      <c r="A51" s="14" t="s">
        <v>3643</v>
      </c>
      <c r="B51" s="7">
        <v>101</v>
      </c>
      <c r="C51" s="11">
        <v>203</v>
      </c>
      <c r="D51" s="1" t="s">
        <v>2656</v>
      </c>
      <c r="E51" s="36">
        <v>107.82</v>
      </c>
      <c r="F51" s="45">
        <v>5</v>
      </c>
    </row>
    <row r="52" spans="1:6" ht="15" customHeight="1">
      <c r="A52" s="14" t="s">
        <v>3644</v>
      </c>
      <c r="B52" s="7">
        <v>102</v>
      </c>
      <c r="C52" s="11">
        <v>201</v>
      </c>
      <c r="D52" s="1" t="s">
        <v>641</v>
      </c>
      <c r="E52" s="36">
        <v>11.09</v>
      </c>
      <c r="F52" s="45">
        <v>5</v>
      </c>
    </row>
    <row r="53" spans="1:6" ht="15" customHeight="1">
      <c r="A53" s="14" t="s">
        <v>3645</v>
      </c>
      <c r="B53" s="7">
        <v>103</v>
      </c>
      <c r="C53" s="11">
        <v>204</v>
      </c>
      <c r="D53" s="1" t="s">
        <v>642</v>
      </c>
      <c r="E53" s="36">
        <v>3.06</v>
      </c>
      <c r="F53" s="45">
        <v>0</v>
      </c>
    </row>
    <row r="54" spans="1:6" ht="15" customHeight="1">
      <c r="A54" s="14" t="s">
        <v>3646</v>
      </c>
      <c r="B54" s="7" t="s">
        <v>1681</v>
      </c>
      <c r="C54" s="11">
        <v>161</v>
      </c>
      <c r="D54" s="1" t="s">
        <v>3039</v>
      </c>
      <c r="E54" s="36">
        <v>4.72</v>
      </c>
      <c r="F54" s="45">
        <v>3</v>
      </c>
    </row>
    <row r="55" spans="1:6" ht="15" customHeight="1">
      <c r="A55" s="14" t="s">
        <v>3647</v>
      </c>
      <c r="B55" s="7" t="s">
        <v>4113</v>
      </c>
      <c r="C55" s="11">
        <v>161</v>
      </c>
      <c r="D55" s="1" t="s">
        <v>3040</v>
      </c>
      <c r="E55" s="36">
        <v>3.13</v>
      </c>
      <c r="F55" s="45">
        <v>3</v>
      </c>
    </row>
    <row r="56" spans="1:6" ht="15" customHeight="1">
      <c r="A56" s="14" t="s">
        <v>3648</v>
      </c>
      <c r="B56" s="7">
        <v>105</v>
      </c>
      <c r="C56" s="11">
        <v>161</v>
      </c>
      <c r="D56" s="1" t="s">
        <v>3041</v>
      </c>
      <c r="E56" s="36">
        <v>5</v>
      </c>
      <c r="F56" s="45">
        <v>3</v>
      </c>
    </row>
    <row r="57" spans="1:7" ht="15" customHeight="1">
      <c r="A57" s="14" t="s">
        <v>3649</v>
      </c>
      <c r="B57" s="7">
        <v>106</v>
      </c>
      <c r="C57" s="11">
        <v>164</v>
      </c>
      <c r="D57" s="1" t="s">
        <v>3650</v>
      </c>
      <c r="E57" s="36">
        <v>7.49</v>
      </c>
      <c r="F57" s="45">
        <v>4</v>
      </c>
      <c r="G57" s="24"/>
    </row>
    <row r="58" spans="1:6" ht="15" customHeight="1">
      <c r="A58" s="14" t="s">
        <v>3651</v>
      </c>
      <c r="B58" s="7">
        <v>107</v>
      </c>
      <c r="C58" s="11">
        <v>116</v>
      </c>
      <c r="D58" s="1" t="s">
        <v>864</v>
      </c>
      <c r="E58" s="36">
        <v>14.44</v>
      </c>
      <c r="F58" s="45">
        <v>1</v>
      </c>
    </row>
    <row r="59" spans="1:6" ht="15" customHeight="1">
      <c r="A59" s="14" t="s">
        <v>3652</v>
      </c>
      <c r="B59" s="7">
        <v>108</v>
      </c>
      <c r="C59" s="11">
        <v>116</v>
      </c>
      <c r="D59" s="1" t="s">
        <v>864</v>
      </c>
      <c r="E59" s="36">
        <v>19.59</v>
      </c>
      <c r="F59" s="45">
        <v>1</v>
      </c>
    </row>
    <row r="60" spans="1:7" ht="15" customHeight="1">
      <c r="A60" s="14" t="s">
        <v>3653</v>
      </c>
      <c r="B60" s="7">
        <v>109</v>
      </c>
      <c r="C60" s="11">
        <v>103</v>
      </c>
      <c r="D60" s="1" t="s">
        <v>3654</v>
      </c>
      <c r="E60" s="36">
        <v>28.32</v>
      </c>
      <c r="F60" s="45">
        <v>8</v>
      </c>
      <c r="G60" s="24"/>
    </row>
    <row r="61" spans="1:6" ht="15" customHeight="1">
      <c r="A61" s="14" t="s">
        <v>3655</v>
      </c>
      <c r="B61" s="7">
        <v>110</v>
      </c>
      <c r="C61" s="11">
        <v>201</v>
      </c>
      <c r="D61" s="1" t="s">
        <v>4639</v>
      </c>
      <c r="E61" s="36">
        <v>0</v>
      </c>
      <c r="F61" s="45">
        <v>0</v>
      </c>
    </row>
    <row r="62" spans="1:6" ht="15" customHeight="1">
      <c r="A62" s="14" t="s">
        <v>3656</v>
      </c>
      <c r="B62" s="7">
        <v>112</v>
      </c>
      <c r="C62" s="11">
        <v>115</v>
      </c>
      <c r="D62" s="1" t="s">
        <v>3657</v>
      </c>
      <c r="E62" s="36">
        <v>15.96</v>
      </c>
      <c r="F62" s="45">
        <v>1</v>
      </c>
    </row>
    <row r="63" spans="1:6" ht="15" customHeight="1">
      <c r="A63" s="14" t="s">
        <v>3658</v>
      </c>
      <c r="B63" s="7">
        <v>113</v>
      </c>
      <c r="C63" s="11">
        <v>171</v>
      </c>
      <c r="D63" s="1" t="s">
        <v>3659</v>
      </c>
      <c r="E63" s="36">
        <v>20.12</v>
      </c>
      <c r="F63" s="45">
        <v>8</v>
      </c>
    </row>
    <row r="64" spans="1:6" ht="15" customHeight="1">
      <c r="A64" s="14" t="s">
        <v>3660</v>
      </c>
      <c r="B64" s="7">
        <v>114</v>
      </c>
      <c r="C64" s="11">
        <v>171</v>
      </c>
      <c r="D64" s="1" t="s">
        <v>291</v>
      </c>
      <c r="E64" s="36">
        <v>11.84</v>
      </c>
      <c r="F64" s="45">
        <v>8</v>
      </c>
    </row>
    <row r="65" spans="1:6" ht="15" customHeight="1">
      <c r="A65" s="14" t="s">
        <v>3661</v>
      </c>
      <c r="B65" s="7">
        <v>115</v>
      </c>
      <c r="C65" s="11">
        <v>171</v>
      </c>
      <c r="D65" s="1" t="s">
        <v>3662</v>
      </c>
      <c r="E65" s="36">
        <v>11.89</v>
      </c>
      <c r="F65" s="45">
        <v>0</v>
      </c>
    </row>
    <row r="66" spans="1:6" ht="15" customHeight="1">
      <c r="A66" s="14" t="s">
        <v>3663</v>
      </c>
      <c r="B66" s="7">
        <v>116</v>
      </c>
      <c r="C66" s="11">
        <v>103</v>
      </c>
      <c r="D66" s="1" t="s">
        <v>3664</v>
      </c>
      <c r="E66" s="36">
        <v>40.76</v>
      </c>
      <c r="F66" s="45">
        <v>0</v>
      </c>
    </row>
    <row r="67" spans="1:6" ht="15" customHeight="1">
      <c r="A67" s="14" t="s">
        <v>3665</v>
      </c>
      <c r="B67" s="7">
        <v>117</v>
      </c>
      <c r="C67" s="11">
        <v>116</v>
      </c>
      <c r="D67" s="1" t="s">
        <v>3666</v>
      </c>
      <c r="E67" s="36">
        <v>15.98</v>
      </c>
      <c r="F67" s="45">
        <v>1</v>
      </c>
    </row>
    <row r="68" spans="1:6" ht="15" customHeight="1">
      <c r="A68" s="14" t="s">
        <v>3667</v>
      </c>
      <c r="B68" s="7">
        <v>118</v>
      </c>
      <c r="C68" s="11">
        <v>164</v>
      </c>
      <c r="D68" s="1" t="s">
        <v>2282</v>
      </c>
      <c r="E68" s="36">
        <v>11.62</v>
      </c>
      <c r="F68" s="45">
        <v>4</v>
      </c>
    </row>
    <row r="69" spans="1:6" ht="15" customHeight="1">
      <c r="A69" s="14" t="s">
        <v>3668</v>
      </c>
      <c r="B69" s="7" t="s">
        <v>798</v>
      </c>
      <c r="C69" s="11">
        <v>161</v>
      </c>
      <c r="D69" s="1" t="s">
        <v>3042</v>
      </c>
      <c r="E69" s="36">
        <v>4.69</v>
      </c>
      <c r="F69" s="45">
        <v>3</v>
      </c>
    </row>
    <row r="70" spans="1:6" ht="15" customHeight="1">
      <c r="A70" s="14" t="s">
        <v>3669</v>
      </c>
      <c r="B70" s="7" t="s">
        <v>3670</v>
      </c>
      <c r="C70" s="11">
        <v>161</v>
      </c>
      <c r="D70" s="1" t="s">
        <v>3043</v>
      </c>
      <c r="E70" s="36">
        <v>1.49</v>
      </c>
      <c r="F70" s="45">
        <v>3</v>
      </c>
    </row>
    <row r="71" spans="1:6" ht="15" customHeight="1">
      <c r="A71" s="14" t="s">
        <v>5001</v>
      </c>
      <c r="B71" s="7" t="s">
        <v>5000</v>
      </c>
      <c r="C71" s="11">
        <v>161</v>
      </c>
      <c r="D71" s="1" t="s">
        <v>3035</v>
      </c>
      <c r="E71" s="36">
        <v>1.1</v>
      </c>
      <c r="F71" s="45">
        <v>3</v>
      </c>
    </row>
    <row r="72" spans="1:6" ht="15" customHeight="1" thickBot="1">
      <c r="A72" s="14" t="s">
        <v>3671</v>
      </c>
      <c r="B72" s="7">
        <v>120</v>
      </c>
      <c r="C72" s="11">
        <v>161</v>
      </c>
      <c r="D72" s="1" t="s">
        <v>941</v>
      </c>
      <c r="E72" s="36">
        <v>4.8</v>
      </c>
      <c r="F72" s="45">
        <v>3</v>
      </c>
    </row>
    <row r="73" spans="1:6" ht="15" customHeight="1" thickBot="1" thickTop="1">
      <c r="A73" s="144" t="s">
        <v>7686</v>
      </c>
      <c r="B73" s="145"/>
      <c r="C73" s="145"/>
      <c r="D73" s="146"/>
      <c r="E73" s="37">
        <f>SUM(E51:E72)</f>
        <v>344.9100000000001</v>
      </c>
      <c r="F73" s="63">
        <f>SUMIF(F51:F72,"&gt;0",E51:E72)</f>
        <v>289.20000000000005</v>
      </c>
    </row>
    <row r="74" spans="2:6" ht="15" customHeight="1">
      <c r="B74" s="73"/>
      <c r="C74" s="73"/>
      <c r="D74" s="73"/>
      <c r="E74" s="74"/>
      <c r="F74" s="48"/>
    </row>
    <row r="75" ht="15" customHeight="1"/>
    <row r="76" ht="15" customHeight="1"/>
    <row r="77" ht="15" customHeight="1"/>
    <row r="78" ht="15" customHeight="1"/>
    <row r="79" ht="15" customHeight="1" thickBot="1"/>
    <row r="80" spans="1:6" ht="22.5" customHeight="1" thickBot="1">
      <c r="A80" s="141" t="s">
        <v>1307</v>
      </c>
      <c r="B80" s="142"/>
      <c r="C80" s="142"/>
      <c r="D80" s="142"/>
      <c r="E80" s="142"/>
      <c r="F80" s="143"/>
    </row>
    <row r="81" spans="1:6" ht="15" customHeight="1">
      <c r="A81" s="151" t="s">
        <v>1005</v>
      </c>
      <c r="B81" s="68" t="s">
        <v>603</v>
      </c>
      <c r="C81" s="69" t="s">
        <v>1860</v>
      </c>
      <c r="D81" s="147" t="s">
        <v>1859</v>
      </c>
      <c r="E81" s="149" t="s">
        <v>1861</v>
      </c>
      <c r="F81" s="70" t="s">
        <v>7616</v>
      </c>
    </row>
    <row r="82" spans="1:6" ht="15" customHeight="1" thickBot="1">
      <c r="A82" s="152"/>
      <c r="B82" s="71" t="s">
        <v>1858</v>
      </c>
      <c r="C82" s="71" t="s">
        <v>1858</v>
      </c>
      <c r="D82" s="148"/>
      <c r="E82" s="150"/>
      <c r="F82" s="72" t="s">
        <v>7615</v>
      </c>
    </row>
    <row r="83" spans="1:6" ht="15" customHeight="1" thickTop="1">
      <c r="A83" s="14" t="s">
        <v>3672</v>
      </c>
      <c r="B83" s="7">
        <v>201</v>
      </c>
      <c r="C83" s="11">
        <v>203</v>
      </c>
      <c r="D83" s="1" t="s">
        <v>2656</v>
      </c>
      <c r="E83" s="36">
        <v>83.52</v>
      </c>
      <c r="F83" s="45">
        <v>5</v>
      </c>
    </row>
    <row r="84" spans="1:6" ht="15" customHeight="1">
      <c r="A84" s="14" t="s">
        <v>3673</v>
      </c>
      <c r="B84" s="7">
        <v>202</v>
      </c>
      <c r="C84" s="11">
        <v>201</v>
      </c>
      <c r="D84" s="1" t="s">
        <v>641</v>
      </c>
      <c r="E84" s="36">
        <v>10.74</v>
      </c>
      <c r="F84" s="45">
        <v>5</v>
      </c>
    </row>
    <row r="85" spans="1:6" ht="15" customHeight="1">
      <c r="A85" s="14" t="s">
        <v>3674</v>
      </c>
      <c r="B85" s="7">
        <v>203</v>
      </c>
      <c r="C85" s="11">
        <v>204</v>
      </c>
      <c r="D85" s="1" t="s">
        <v>642</v>
      </c>
      <c r="E85" s="36">
        <v>3.06</v>
      </c>
      <c r="F85" s="45">
        <v>0</v>
      </c>
    </row>
    <row r="86" spans="1:6" ht="15" customHeight="1">
      <c r="A86" s="14" t="s">
        <v>3675</v>
      </c>
      <c r="B86" s="7" t="s">
        <v>4116</v>
      </c>
      <c r="C86" s="11">
        <v>161</v>
      </c>
      <c r="D86" s="1" t="s">
        <v>3039</v>
      </c>
      <c r="E86" s="36">
        <v>6</v>
      </c>
      <c r="F86" s="45">
        <v>3</v>
      </c>
    </row>
    <row r="87" spans="1:6" ht="15" customHeight="1">
      <c r="A87" s="14" t="s">
        <v>3676</v>
      </c>
      <c r="B87" s="7" t="s">
        <v>4117</v>
      </c>
      <c r="C87" s="11">
        <v>161</v>
      </c>
      <c r="D87" s="1" t="s">
        <v>942</v>
      </c>
      <c r="E87" s="36">
        <v>3.95</v>
      </c>
      <c r="F87" s="45">
        <v>3</v>
      </c>
    </row>
    <row r="88" spans="1:6" ht="15" customHeight="1">
      <c r="A88" s="14" t="s">
        <v>3677</v>
      </c>
      <c r="B88" s="7">
        <v>205</v>
      </c>
      <c r="C88" s="11">
        <v>161</v>
      </c>
      <c r="D88" s="1" t="s">
        <v>943</v>
      </c>
      <c r="E88" s="36">
        <v>4.91</v>
      </c>
      <c r="F88" s="45">
        <v>3</v>
      </c>
    </row>
    <row r="89" spans="1:6" ht="15" customHeight="1">
      <c r="A89" s="14" t="s">
        <v>3678</v>
      </c>
      <c r="B89" s="7">
        <v>206</v>
      </c>
      <c r="C89" s="11">
        <v>166</v>
      </c>
      <c r="D89" s="1" t="s">
        <v>2344</v>
      </c>
      <c r="E89" s="36">
        <v>13.45</v>
      </c>
      <c r="F89" s="45">
        <v>4</v>
      </c>
    </row>
    <row r="90" spans="1:6" ht="15" customHeight="1">
      <c r="A90" s="14" t="s">
        <v>3679</v>
      </c>
      <c r="B90" s="7">
        <v>207</v>
      </c>
      <c r="C90" s="11">
        <v>101</v>
      </c>
      <c r="D90" s="1" t="s">
        <v>4795</v>
      </c>
      <c r="E90" s="36">
        <v>36.48</v>
      </c>
      <c r="F90" s="45">
        <v>2</v>
      </c>
    </row>
    <row r="91" spans="1:6" ht="15" customHeight="1">
      <c r="A91" s="14" t="s">
        <v>3681</v>
      </c>
      <c r="B91" s="7">
        <v>208</v>
      </c>
      <c r="C91" s="11">
        <v>115</v>
      </c>
      <c r="D91" s="1" t="s">
        <v>2664</v>
      </c>
      <c r="E91" s="36">
        <v>13.77</v>
      </c>
      <c r="F91" s="45">
        <v>1</v>
      </c>
    </row>
    <row r="92" spans="1:6" ht="15" customHeight="1">
      <c r="A92" s="14" t="s">
        <v>3682</v>
      </c>
      <c r="B92" s="7">
        <v>209</v>
      </c>
      <c r="C92" s="11">
        <v>115</v>
      </c>
      <c r="D92" s="1" t="s">
        <v>2664</v>
      </c>
      <c r="E92" s="36">
        <v>18.6</v>
      </c>
      <c r="F92" s="45">
        <v>1</v>
      </c>
    </row>
    <row r="93" spans="1:6" ht="15" customHeight="1">
      <c r="A93" s="14" t="s">
        <v>3683</v>
      </c>
      <c r="B93" s="7">
        <v>210</v>
      </c>
      <c r="C93" s="11">
        <v>201</v>
      </c>
      <c r="D93" s="1" t="s">
        <v>4639</v>
      </c>
      <c r="E93" s="36"/>
      <c r="F93" s="45">
        <v>0</v>
      </c>
    </row>
    <row r="94" spans="1:6" ht="15" customHeight="1">
      <c r="A94" s="14" t="s">
        <v>3684</v>
      </c>
      <c r="B94" s="7">
        <v>211</v>
      </c>
      <c r="C94" s="11">
        <v>115</v>
      </c>
      <c r="D94" s="1" t="s">
        <v>2664</v>
      </c>
      <c r="E94" s="36">
        <v>20.52</v>
      </c>
      <c r="F94" s="45">
        <v>1</v>
      </c>
    </row>
    <row r="95" spans="1:6" ht="15" customHeight="1">
      <c r="A95" s="14" t="s">
        <v>3685</v>
      </c>
      <c r="B95" s="7">
        <v>212</v>
      </c>
      <c r="C95" s="11">
        <v>103</v>
      </c>
      <c r="D95" s="1" t="s">
        <v>3686</v>
      </c>
      <c r="E95" s="36">
        <v>21.55</v>
      </c>
      <c r="F95" s="45">
        <v>8</v>
      </c>
    </row>
    <row r="96" spans="1:6" ht="15" customHeight="1">
      <c r="A96" s="14" t="s">
        <v>3687</v>
      </c>
      <c r="B96" s="7" t="s">
        <v>3500</v>
      </c>
      <c r="C96" s="29">
        <v>160</v>
      </c>
      <c r="D96" s="1" t="s">
        <v>3688</v>
      </c>
      <c r="E96" s="36">
        <v>2.54</v>
      </c>
      <c r="F96" s="45">
        <v>3</v>
      </c>
    </row>
    <row r="97" spans="1:6" ht="15" customHeight="1">
      <c r="A97" s="14" t="s">
        <v>3689</v>
      </c>
      <c r="B97" s="7" t="s">
        <v>3690</v>
      </c>
      <c r="C97" s="29">
        <v>163</v>
      </c>
      <c r="D97" s="1" t="s">
        <v>3691</v>
      </c>
      <c r="E97" s="36">
        <v>2</v>
      </c>
      <c r="F97" s="45">
        <v>3</v>
      </c>
    </row>
    <row r="98" spans="1:6" ht="15" customHeight="1">
      <c r="A98" s="14" t="s">
        <v>3692</v>
      </c>
      <c r="B98" s="7" t="s">
        <v>3693</v>
      </c>
      <c r="C98" s="29">
        <v>203</v>
      </c>
      <c r="D98" s="1" t="s">
        <v>3694</v>
      </c>
      <c r="E98" s="36">
        <v>6.01</v>
      </c>
      <c r="F98" s="45">
        <v>3</v>
      </c>
    </row>
    <row r="99" spans="1:6" ht="15" customHeight="1">
      <c r="A99" s="14" t="s">
        <v>3695</v>
      </c>
      <c r="B99" s="7" t="s">
        <v>3696</v>
      </c>
      <c r="C99" s="29">
        <v>161</v>
      </c>
      <c r="D99" s="1" t="s">
        <v>944</v>
      </c>
      <c r="E99" s="36">
        <v>2.35</v>
      </c>
      <c r="F99" s="45">
        <v>3</v>
      </c>
    </row>
    <row r="100" spans="1:6" ht="15" customHeight="1">
      <c r="A100" s="14" t="s">
        <v>3697</v>
      </c>
      <c r="B100" s="7">
        <v>214</v>
      </c>
      <c r="C100" s="11">
        <v>103</v>
      </c>
      <c r="D100" s="1" t="s">
        <v>3698</v>
      </c>
      <c r="E100" s="36">
        <v>27.94</v>
      </c>
      <c r="F100" s="45">
        <v>8</v>
      </c>
    </row>
    <row r="101" spans="1:6" ht="15" customHeight="1">
      <c r="A101" s="14" t="s">
        <v>3699</v>
      </c>
      <c r="B101" s="7">
        <v>216</v>
      </c>
      <c r="C101" s="11">
        <v>103</v>
      </c>
      <c r="D101" s="1" t="s">
        <v>3700</v>
      </c>
      <c r="E101" s="36">
        <v>59.67</v>
      </c>
      <c r="F101" s="45">
        <v>8</v>
      </c>
    </row>
    <row r="102" spans="1:6" ht="15" customHeight="1">
      <c r="A102" s="14" t="s">
        <v>3701</v>
      </c>
      <c r="B102" s="7">
        <v>217</v>
      </c>
      <c r="C102" s="11">
        <v>203</v>
      </c>
      <c r="D102" s="1" t="s">
        <v>2656</v>
      </c>
      <c r="E102" s="36">
        <v>61.37</v>
      </c>
      <c r="F102" s="45">
        <v>5</v>
      </c>
    </row>
    <row r="103" spans="1:6" ht="15" customHeight="1">
      <c r="A103" s="14" t="s">
        <v>3702</v>
      </c>
      <c r="B103" s="7">
        <v>218</v>
      </c>
      <c r="C103" s="11">
        <v>103</v>
      </c>
      <c r="D103" s="1" t="s">
        <v>3703</v>
      </c>
      <c r="E103" s="36">
        <v>24.04</v>
      </c>
      <c r="F103" s="45">
        <v>8</v>
      </c>
    </row>
    <row r="104" spans="1:6" ht="15" customHeight="1">
      <c r="A104" s="14" t="s">
        <v>3704</v>
      </c>
      <c r="B104" s="7">
        <v>219</v>
      </c>
      <c r="C104" s="11">
        <v>103</v>
      </c>
      <c r="D104" s="1" t="s">
        <v>3705</v>
      </c>
      <c r="E104" s="36">
        <v>37.82</v>
      </c>
      <c r="F104" s="45">
        <v>8</v>
      </c>
    </row>
    <row r="105" spans="1:6" ht="15" customHeight="1">
      <c r="A105" s="14" t="s">
        <v>3706</v>
      </c>
      <c r="B105" s="7">
        <v>221</v>
      </c>
      <c r="C105" s="11">
        <v>103</v>
      </c>
      <c r="D105" s="1" t="s">
        <v>3707</v>
      </c>
      <c r="E105" s="36">
        <v>34.08</v>
      </c>
      <c r="F105" s="45">
        <v>8</v>
      </c>
    </row>
    <row r="106" spans="1:6" ht="15" customHeight="1">
      <c r="A106" s="14" t="s">
        <v>3708</v>
      </c>
      <c r="B106" s="7">
        <v>222</v>
      </c>
      <c r="C106" s="11">
        <v>103</v>
      </c>
      <c r="D106" s="1" t="s">
        <v>3709</v>
      </c>
      <c r="E106" s="36">
        <v>16.6</v>
      </c>
      <c r="F106" s="45">
        <v>8</v>
      </c>
    </row>
    <row r="107" spans="1:6" ht="15" customHeight="1">
      <c r="A107" s="14" t="s">
        <v>3710</v>
      </c>
      <c r="B107" s="7">
        <v>224</v>
      </c>
      <c r="C107" s="11">
        <v>171</v>
      </c>
      <c r="D107" s="1" t="s">
        <v>461</v>
      </c>
      <c r="E107" s="36">
        <v>9.87</v>
      </c>
      <c r="F107" s="45">
        <v>8</v>
      </c>
    </row>
    <row r="108" spans="1:6" ht="15" customHeight="1">
      <c r="A108" s="14" t="s">
        <v>2187</v>
      </c>
      <c r="B108" s="7">
        <v>225</v>
      </c>
      <c r="C108" s="11">
        <v>171</v>
      </c>
      <c r="D108" s="1" t="s">
        <v>2188</v>
      </c>
      <c r="E108" s="36">
        <v>16.82</v>
      </c>
      <c r="F108" s="45">
        <v>8</v>
      </c>
    </row>
    <row r="109" spans="1:6" ht="15" customHeight="1">
      <c r="A109" s="14" t="s">
        <v>2189</v>
      </c>
      <c r="B109" s="7">
        <v>226</v>
      </c>
      <c r="C109" s="11">
        <v>116</v>
      </c>
      <c r="D109" s="1" t="s">
        <v>2190</v>
      </c>
      <c r="E109" s="36">
        <v>18.6</v>
      </c>
      <c r="F109" s="45">
        <v>1</v>
      </c>
    </row>
    <row r="110" spans="1:6" ht="15" customHeight="1">
      <c r="A110" s="14" t="s">
        <v>2191</v>
      </c>
      <c r="B110" s="7">
        <v>227</v>
      </c>
      <c r="C110" s="11">
        <v>110</v>
      </c>
      <c r="D110" s="1" t="s">
        <v>2192</v>
      </c>
      <c r="E110" s="36">
        <v>13.77</v>
      </c>
      <c r="F110" s="45">
        <v>1</v>
      </c>
    </row>
    <row r="111" spans="1:6" ht="15" customHeight="1">
      <c r="A111" s="14" t="s">
        <v>2193</v>
      </c>
      <c r="B111" s="7">
        <v>228</v>
      </c>
      <c r="C111" s="11">
        <v>110</v>
      </c>
      <c r="D111" s="1" t="s">
        <v>2192</v>
      </c>
      <c r="E111" s="36">
        <v>13.77</v>
      </c>
      <c r="F111" s="45">
        <v>1</v>
      </c>
    </row>
    <row r="112" spans="1:6" ht="15" customHeight="1">
      <c r="A112" s="14" t="s">
        <v>2194</v>
      </c>
      <c r="B112" s="7">
        <v>229</v>
      </c>
      <c r="C112" s="11">
        <v>103</v>
      </c>
      <c r="D112" s="1" t="s">
        <v>2324</v>
      </c>
      <c r="E112" s="36">
        <v>16.67</v>
      </c>
      <c r="F112" s="45">
        <v>8</v>
      </c>
    </row>
    <row r="113" spans="1:6" ht="15" customHeight="1">
      <c r="A113" s="14" t="s">
        <v>2195</v>
      </c>
      <c r="B113" s="7">
        <v>231</v>
      </c>
      <c r="C113" s="11">
        <v>110</v>
      </c>
      <c r="D113" s="1" t="s">
        <v>2196</v>
      </c>
      <c r="E113" s="36">
        <v>18.61</v>
      </c>
      <c r="F113" s="45">
        <v>1</v>
      </c>
    </row>
    <row r="114" spans="1:6" ht="15" customHeight="1">
      <c r="A114" s="14" t="s">
        <v>2197</v>
      </c>
      <c r="B114" s="7">
        <v>232</v>
      </c>
      <c r="C114" s="11">
        <v>116</v>
      </c>
      <c r="D114" s="1" t="s">
        <v>362</v>
      </c>
      <c r="E114" s="36">
        <v>18.35</v>
      </c>
      <c r="F114" s="45">
        <v>1</v>
      </c>
    </row>
    <row r="115" spans="1:6" ht="15" customHeight="1">
      <c r="A115" s="14" t="s">
        <v>2198</v>
      </c>
      <c r="B115" s="7" t="s">
        <v>4120</v>
      </c>
      <c r="C115" s="11">
        <v>161</v>
      </c>
      <c r="D115" s="1" t="s">
        <v>3042</v>
      </c>
      <c r="E115" s="36">
        <v>6</v>
      </c>
      <c r="F115" s="45">
        <v>3</v>
      </c>
    </row>
    <row r="116" spans="1:6" ht="15" customHeight="1">
      <c r="A116" s="14" t="s">
        <v>2199</v>
      </c>
      <c r="B116" s="7" t="s">
        <v>4121</v>
      </c>
      <c r="C116" s="11">
        <v>161</v>
      </c>
      <c r="D116" s="1" t="s">
        <v>2672</v>
      </c>
      <c r="E116" s="36">
        <v>2.24</v>
      </c>
      <c r="F116" s="45">
        <v>3</v>
      </c>
    </row>
    <row r="117" spans="1:6" ht="15" customHeight="1">
      <c r="A117" s="14" t="s">
        <v>5002</v>
      </c>
      <c r="B117" s="7" t="s">
        <v>5003</v>
      </c>
      <c r="C117" s="11">
        <v>161</v>
      </c>
      <c r="D117" s="1" t="s">
        <v>187</v>
      </c>
      <c r="E117" s="36">
        <v>1.18</v>
      </c>
      <c r="F117" s="45">
        <v>3</v>
      </c>
    </row>
    <row r="118" spans="1:6" ht="15" customHeight="1" thickBot="1">
      <c r="A118" s="14" t="s">
        <v>2200</v>
      </c>
      <c r="B118" s="7">
        <v>235</v>
      </c>
      <c r="C118" s="11">
        <v>161</v>
      </c>
      <c r="D118" s="1" t="s">
        <v>941</v>
      </c>
      <c r="E118" s="36">
        <v>4.87</v>
      </c>
      <c r="F118" s="45">
        <v>3</v>
      </c>
    </row>
    <row r="119" spans="1:6" ht="15" customHeight="1" thickBot="1" thickTop="1">
      <c r="A119" s="144" t="s">
        <v>7686</v>
      </c>
      <c r="B119" s="145"/>
      <c r="C119" s="145"/>
      <c r="D119" s="146"/>
      <c r="E119" s="37">
        <f>SUM(E83:E118)</f>
        <v>651.72</v>
      </c>
      <c r="F119" s="63">
        <f>SUMIF(F83:F118,"&gt;0",E83:E118)</f>
        <v>648.66</v>
      </c>
    </row>
    <row r="120" ht="15" customHeight="1"/>
    <row r="121" ht="15" customHeight="1"/>
    <row r="122" ht="15" customHeight="1"/>
    <row r="123" ht="15" customHeight="1"/>
    <row r="124" ht="15" customHeight="1"/>
    <row r="125" ht="15" customHeight="1" thickBot="1"/>
    <row r="126" spans="1:6" ht="22.5" customHeight="1" thickBot="1">
      <c r="A126" s="141" t="s">
        <v>1308</v>
      </c>
      <c r="B126" s="142"/>
      <c r="C126" s="142"/>
      <c r="D126" s="142"/>
      <c r="E126" s="142"/>
      <c r="F126" s="143"/>
    </row>
    <row r="127" spans="1:6" ht="15" customHeight="1">
      <c r="A127" s="151" t="s">
        <v>1005</v>
      </c>
      <c r="B127" s="68" t="s">
        <v>603</v>
      </c>
      <c r="C127" s="69" t="s">
        <v>1860</v>
      </c>
      <c r="D127" s="147" t="s">
        <v>1859</v>
      </c>
      <c r="E127" s="149" t="s">
        <v>1861</v>
      </c>
      <c r="F127" s="70" t="s">
        <v>7616</v>
      </c>
    </row>
    <row r="128" spans="1:6" ht="15" customHeight="1" thickBot="1">
      <c r="A128" s="152"/>
      <c r="B128" s="71" t="s">
        <v>1858</v>
      </c>
      <c r="C128" s="71" t="s">
        <v>1858</v>
      </c>
      <c r="D128" s="148"/>
      <c r="E128" s="150"/>
      <c r="F128" s="72" t="s">
        <v>7615</v>
      </c>
    </row>
    <row r="129" spans="1:6" ht="15" customHeight="1" thickTop="1">
      <c r="A129" s="14" t="s">
        <v>2201</v>
      </c>
      <c r="B129" s="7">
        <v>301</v>
      </c>
      <c r="C129" s="11">
        <v>203</v>
      </c>
      <c r="D129" s="1" t="s">
        <v>2656</v>
      </c>
      <c r="E129" s="36">
        <v>73.72</v>
      </c>
      <c r="F129" s="45">
        <v>5</v>
      </c>
    </row>
    <row r="130" spans="1:6" ht="15" customHeight="1">
      <c r="A130" s="14" t="s">
        <v>2202</v>
      </c>
      <c r="B130" s="7">
        <v>302</v>
      </c>
      <c r="C130" s="11">
        <v>201</v>
      </c>
      <c r="D130" s="1" t="s">
        <v>641</v>
      </c>
      <c r="E130" s="36">
        <v>12.06</v>
      </c>
      <c r="F130" s="45">
        <v>5</v>
      </c>
    </row>
    <row r="131" spans="1:6" ht="15" customHeight="1">
      <c r="A131" s="14" t="s">
        <v>2203</v>
      </c>
      <c r="B131" s="7">
        <v>303</v>
      </c>
      <c r="C131" s="11">
        <v>204</v>
      </c>
      <c r="D131" s="1" t="s">
        <v>642</v>
      </c>
      <c r="E131" s="36">
        <v>3.06</v>
      </c>
      <c r="F131" s="45">
        <v>0</v>
      </c>
    </row>
    <row r="132" spans="1:6" ht="15" customHeight="1">
      <c r="A132" s="14" t="s">
        <v>2204</v>
      </c>
      <c r="B132" s="7" t="s">
        <v>4125</v>
      </c>
      <c r="C132" s="11">
        <v>161</v>
      </c>
      <c r="D132" s="1" t="s">
        <v>3039</v>
      </c>
      <c r="E132" s="36">
        <v>6.03</v>
      </c>
      <c r="F132" s="45">
        <v>3</v>
      </c>
    </row>
    <row r="133" spans="1:6" ht="15" customHeight="1">
      <c r="A133" s="14" t="s">
        <v>2205</v>
      </c>
      <c r="B133" s="7" t="s">
        <v>4126</v>
      </c>
      <c r="C133" s="11">
        <v>161</v>
      </c>
      <c r="D133" s="1" t="s">
        <v>1163</v>
      </c>
      <c r="E133" s="36">
        <v>3.95</v>
      </c>
      <c r="F133" s="45">
        <v>3</v>
      </c>
    </row>
    <row r="134" spans="1:6" ht="15" customHeight="1">
      <c r="A134" s="14" t="s">
        <v>2206</v>
      </c>
      <c r="B134" s="7">
        <v>305</v>
      </c>
      <c r="C134" s="11">
        <v>161</v>
      </c>
      <c r="D134" s="1" t="s">
        <v>943</v>
      </c>
      <c r="E134" s="36">
        <v>4.95</v>
      </c>
      <c r="F134" s="45">
        <v>3</v>
      </c>
    </row>
    <row r="135" spans="1:6" ht="15" customHeight="1">
      <c r="A135" s="14" t="s">
        <v>2207</v>
      </c>
      <c r="B135" s="7">
        <v>306</v>
      </c>
      <c r="C135" s="11">
        <v>166</v>
      </c>
      <c r="D135" s="1" t="s">
        <v>2344</v>
      </c>
      <c r="E135" s="36">
        <v>13.47</v>
      </c>
      <c r="F135" s="45">
        <v>4</v>
      </c>
    </row>
    <row r="136" spans="1:6" ht="15" customHeight="1">
      <c r="A136" s="14" t="s">
        <v>2208</v>
      </c>
      <c r="B136" s="7">
        <v>307</v>
      </c>
      <c r="C136" s="11">
        <v>115</v>
      </c>
      <c r="D136" s="1" t="s">
        <v>2664</v>
      </c>
      <c r="E136" s="36">
        <v>12.97</v>
      </c>
      <c r="F136" s="45">
        <v>1</v>
      </c>
    </row>
    <row r="137" spans="1:6" ht="15" customHeight="1">
      <c r="A137" s="14" t="s">
        <v>2209</v>
      </c>
      <c r="B137" s="7">
        <v>308</v>
      </c>
      <c r="C137" s="11">
        <v>115</v>
      </c>
      <c r="D137" s="1" t="s">
        <v>2664</v>
      </c>
      <c r="E137" s="36">
        <v>13.68</v>
      </c>
      <c r="F137" s="45">
        <v>1</v>
      </c>
    </row>
    <row r="138" spans="1:6" ht="15" customHeight="1">
      <c r="A138" s="14" t="s">
        <v>2210</v>
      </c>
      <c r="B138" s="7">
        <v>309</v>
      </c>
      <c r="C138" s="11">
        <v>115</v>
      </c>
      <c r="D138" s="1" t="s">
        <v>2664</v>
      </c>
      <c r="E138" s="36">
        <v>13.35</v>
      </c>
      <c r="F138" s="45">
        <v>1</v>
      </c>
    </row>
    <row r="139" spans="1:6" ht="15" customHeight="1">
      <c r="A139" s="14" t="s">
        <v>2211</v>
      </c>
      <c r="B139" s="7">
        <v>310</v>
      </c>
      <c r="C139" s="11">
        <v>201</v>
      </c>
      <c r="D139" s="1" t="s">
        <v>4639</v>
      </c>
      <c r="E139" s="36"/>
      <c r="F139" s="45">
        <v>0</v>
      </c>
    </row>
    <row r="140" spans="1:6" ht="15" customHeight="1">
      <c r="A140" s="14" t="s">
        <v>2212</v>
      </c>
      <c r="B140" s="7">
        <v>311</v>
      </c>
      <c r="C140" s="11">
        <v>115</v>
      </c>
      <c r="D140" s="1" t="s">
        <v>2664</v>
      </c>
      <c r="E140" s="36">
        <v>13.68</v>
      </c>
      <c r="F140" s="45">
        <v>1</v>
      </c>
    </row>
    <row r="141" spans="1:6" ht="15" customHeight="1">
      <c r="A141" s="14" t="s">
        <v>2213</v>
      </c>
      <c r="B141" s="7">
        <v>312</v>
      </c>
      <c r="C141" s="11">
        <v>115</v>
      </c>
      <c r="D141" s="1" t="s">
        <v>2664</v>
      </c>
      <c r="E141" s="36">
        <v>13.78</v>
      </c>
      <c r="F141" s="45">
        <v>1</v>
      </c>
    </row>
    <row r="142" spans="1:6" ht="15" customHeight="1">
      <c r="A142" s="14" t="s">
        <v>2214</v>
      </c>
      <c r="B142" s="7">
        <v>313</v>
      </c>
      <c r="C142" s="11">
        <v>103</v>
      </c>
      <c r="D142" s="1" t="s">
        <v>2215</v>
      </c>
      <c r="E142" s="36">
        <v>22.45</v>
      </c>
      <c r="F142" s="45">
        <v>8</v>
      </c>
    </row>
    <row r="143" spans="1:6" ht="15" customHeight="1">
      <c r="A143" s="14" t="s">
        <v>2216</v>
      </c>
      <c r="B143" s="7">
        <v>314</v>
      </c>
      <c r="C143" s="11">
        <v>104</v>
      </c>
      <c r="D143" s="1" t="s">
        <v>2107</v>
      </c>
      <c r="E143" s="36">
        <v>16.74</v>
      </c>
      <c r="F143" s="45">
        <v>8</v>
      </c>
    </row>
    <row r="144" spans="1:6" ht="15" customHeight="1">
      <c r="A144" s="14" t="s">
        <v>2217</v>
      </c>
      <c r="B144" s="7">
        <v>315</v>
      </c>
      <c r="C144" s="11">
        <v>171</v>
      </c>
      <c r="D144" s="1" t="s">
        <v>461</v>
      </c>
      <c r="E144" s="36">
        <v>11.02</v>
      </c>
      <c r="F144" s="45">
        <v>8</v>
      </c>
    </row>
    <row r="145" spans="1:6" ht="15" customHeight="1">
      <c r="A145" s="14" t="s">
        <v>2218</v>
      </c>
      <c r="B145" s="7">
        <v>316</v>
      </c>
      <c r="C145" s="11">
        <v>171</v>
      </c>
      <c r="D145" s="1" t="s">
        <v>291</v>
      </c>
      <c r="E145" s="36">
        <v>16.19</v>
      </c>
      <c r="F145" s="45">
        <v>8</v>
      </c>
    </row>
    <row r="146" spans="1:6" ht="15" customHeight="1">
      <c r="A146" s="14" t="s">
        <v>2219</v>
      </c>
      <c r="B146" s="7">
        <v>317</v>
      </c>
      <c r="C146" s="11">
        <v>103</v>
      </c>
      <c r="D146" s="1" t="s">
        <v>2220</v>
      </c>
      <c r="E146" s="36">
        <v>28.57</v>
      </c>
      <c r="F146" s="45">
        <v>8</v>
      </c>
    </row>
    <row r="147" spans="1:6" ht="15" customHeight="1">
      <c r="A147" s="14" t="s">
        <v>2221</v>
      </c>
      <c r="B147" s="7">
        <v>318</v>
      </c>
      <c r="C147" s="11">
        <v>104</v>
      </c>
      <c r="D147" s="1" t="s">
        <v>2107</v>
      </c>
      <c r="E147" s="36">
        <v>22.62</v>
      </c>
      <c r="F147" s="45">
        <v>8</v>
      </c>
    </row>
    <row r="148" spans="1:6" ht="15" customHeight="1">
      <c r="A148" s="14" t="s">
        <v>2222</v>
      </c>
      <c r="B148" s="7">
        <v>319</v>
      </c>
      <c r="C148" s="11">
        <v>103</v>
      </c>
      <c r="D148" s="1" t="s">
        <v>2223</v>
      </c>
      <c r="E148" s="36">
        <v>21.68</v>
      </c>
      <c r="F148" s="45">
        <v>8</v>
      </c>
    </row>
    <row r="149" spans="1:6" ht="15" customHeight="1">
      <c r="A149" s="14" t="s">
        <v>2224</v>
      </c>
      <c r="B149" s="7">
        <v>321</v>
      </c>
      <c r="C149" s="11">
        <v>203</v>
      </c>
      <c r="D149" s="1" t="s">
        <v>2656</v>
      </c>
      <c r="E149" s="36">
        <v>65.58</v>
      </c>
      <c r="F149" s="45">
        <v>5</v>
      </c>
    </row>
    <row r="150" spans="1:6" ht="15" customHeight="1">
      <c r="A150" s="14" t="s">
        <v>2225</v>
      </c>
      <c r="B150" s="7">
        <v>322</v>
      </c>
      <c r="C150" s="11">
        <v>103</v>
      </c>
      <c r="D150" s="1" t="s">
        <v>2226</v>
      </c>
      <c r="E150" s="36">
        <v>24.09</v>
      </c>
      <c r="F150" s="45">
        <v>8</v>
      </c>
    </row>
    <row r="151" spans="1:6" ht="15" customHeight="1">
      <c r="A151" s="14" t="s">
        <v>2227</v>
      </c>
      <c r="B151" s="7">
        <v>323</v>
      </c>
      <c r="C151" s="11">
        <v>103</v>
      </c>
      <c r="D151" s="1" t="s">
        <v>2228</v>
      </c>
      <c r="E151" s="36">
        <v>50.83</v>
      </c>
      <c r="F151" s="45">
        <v>8</v>
      </c>
    </row>
    <row r="152" spans="1:6" ht="15" customHeight="1">
      <c r="A152" s="14" t="s">
        <v>2229</v>
      </c>
      <c r="B152" s="7">
        <v>324</v>
      </c>
      <c r="C152" s="11">
        <v>104</v>
      </c>
      <c r="D152" s="1" t="s">
        <v>2107</v>
      </c>
      <c r="E152" s="36">
        <v>22.5</v>
      </c>
      <c r="F152" s="45">
        <v>8</v>
      </c>
    </row>
    <row r="153" spans="1:6" ht="15" customHeight="1">
      <c r="A153" s="14" t="s">
        <v>2230</v>
      </c>
      <c r="B153" s="7" t="s">
        <v>2231</v>
      </c>
      <c r="C153" s="29">
        <v>160</v>
      </c>
      <c r="D153" s="1" t="s">
        <v>5468</v>
      </c>
      <c r="E153" s="36">
        <v>4.17</v>
      </c>
      <c r="F153" s="45">
        <v>3</v>
      </c>
    </row>
    <row r="154" spans="1:6" ht="15" customHeight="1">
      <c r="A154" s="14" t="s">
        <v>2232</v>
      </c>
      <c r="B154" s="7" t="s">
        <v>2233</v>
      </c>
      <c r="C154" s="29">
        <v>163</v>
      </c>
      <c r="D154" s="1" t="s">
        <v>3691</v>
      </c>
      <c r="E154" s="36">
        <v>1.69</v>
      </c>
      <c r="F154" s="45">
        <v>3</v>
      </c>
    </row>
    <row r="155" spans="1:6" ht="15" customHeight="1">
      <c r="A155" s="14" t="s">
        <v>2234</v>
      </c>
      <c r="B155" s="7" t="s">
        <v>2235</v>
      </c>
      <c r="C155" s="29">
        <v>203</v>
      </c>
      <c r="D155" s="1" t="s">
        <v>5469</v>
      </c>
      <c r="E155" s="36">
        <v>4.69</v>
      </c>
      <c r="F155" s="45">
        <v>3</v>
      </c>
    </row>
    <row r="156" spans="1:6" ht="15" customHeight="1">
      <c r="A156" s="14" t="s">
        <v>2236</v>
      </c>
      <c r="B156" s="7">
        <v>326</v>
      </c>
      <c r="C156" s="11">
        <v>103</v>
      </c>
      <c r="D156" s="1" t="s">
        <v>2237</v>
      </c>
      <c r="E156" s="36">
        <v>15.54</v>
      </c>
      <c r="F156" s="45">
        <v>8</v>
      </c>
    </row>
    <row r="157" spans="1:6" ht="15" customHeight="1">
      <c r="A157" s="14" t="s">
        <v>2238</v>
      </c>
      <c r="B157" s="7">
        <v>327</v>
      </c>
      <c r="C157" s="11">
        <v>103</v>
      </c>
      <c r="D157" s="1" t="s">
        <v>2239</v>
      </c>
      <c r="E157" s="36">
        <v>39.47</v>
      </c>
      <c r="F157" s="45">
        <v>8</v>
      </c>
    </row>
    <row r="158" spans="1:6" ht="15" customHeight="1">
      <c r="A158" s="14" t="s">
        <v>2240</v>
      </c>
      <c r="B158" s="7">
        <v>328</v>
      </c>
      <c r="C158" s="11">
        <v>115</v>
      </c>
      <c r="D158" s="1" t="s">
        <v>2664</v>
      </c>
      <c r="E158" s="36">
        <v>13.79</v>
      </c>
      <c r="F158" s="45">
        <v>1</v>
      </c>
    </row>
    <row r="159" spans="1:6" ht="15" customHeight="1">
      <c r="A159" s="14" t="s">
        <v>2241</v>
      </c>
      <c r="B159" s="7">
        <v>329</v>
      </c>
      <c r="C159" s="11">
        <v>115</v>
      </c>
      <c r="D159" s="1" t="s">
        <v>2664</v>
      </c>
      <c r="E159" s="36">
        <v>13.68</v>
      </c>
      <c r="F159" s="45">
        <v>1</v>
      </c>
    </row>
    <row r="160" spans="1:6" ht="15" customHeight="1">
      <c r="A160" s="14" t="s">
        <v>2242</v>
      </c>
      <c r="B160" s="7">
        <v>331</v>
      </c>
      <c r="C160" s="11">
        <v>115</v>
      </c>
      <c r="D160" s="1" t="s">
        <v>2664</v>
      </c>
      <c r="E160" s="36">
        <v>13.79</v>
      </c>
      <c r="F160" s="45">
        <v>1</v>
      </c>
    </row>
    <row r="161" spans="1:6" ht="15" customHeight="1">
      <c r="A161" s="14" t="s">
        <v>2243</v>
      </c>
      <c r="B161" s="7">
        <v>332</v>
      </c>
      <c r="C161" s="11">
        <v>115</v>
      </c>
      <c r="D161" s="1" t="s">
        <v>2664</v>
      </c>
      <c r="E161" s="36">
        <v>13.68</v>
      </c>
      <c r="F161" s="45">
        <v>1</v>
      </c>
    </row>
    <row r="162" spans="1:6" ht="15" customHeight="1">
      <c r="A162" s="14" t="s">
        <v>2244</v>
      </c>
      <c r="B162" s="7">
        <v>333</v>
      </c>
      <c r="C162" s="11">
        <v>115</v>
      </c>
      <c r="D162" s="1" t="s">
        <v>2664</v>
      </c>
      <c r="E162" s="36">
        <v>13.85</v>
      </c>
      <c r="F162" s="45">
        <v>1</v>
      </c>
    </row>
    <row r="163" spans="1:6" ht="15" customHeight="1">
      <c r="A163" s="14" t="s">
        <v>2245</v>
      </c>
      <c r="B163" s="7">
        <v>334</v>
      </c>
      <c r="C163" s="11">
        <v>115</v>
      </c>
      <c r="D163" s="1" t="s">
        <v>2664</v>
      </c>
      <c r="E163" s="36">
        <v>13.45</v>
      </c>
      <c r="F163" s="45">
        <v>1</v>
      </c>
    </row>
    <row r="164" spans="1:6" ht="15" customHeight="1">
      <c r="A164" s="14" t="s">
        <v>2246</v>
      </c>
      <c r="B164" s="7" t="s">
        <v>2247</v>
      </c>
      <c r="C164" s="11">
        <v>161</v>
      </c>
      <c r="D164" s="1" t="s">
        <v>3042</v>
      </c>
      <c r="E164" s="36">
        <v>6.03</v>
      </c>
      <c r="F164" s="45">
        <v>3</v>
      </c>
    </row>
    <row r="165" spans="1:6" ht="15" customHeight="1">
      <c r="A165" s="14" t="s">
        <v>2248</v>
      </c>
      <c r="B165" s="7" t="s">
        <v>2249</v>
      </c>
      <c r="C165" s="11">
        <v>161</v>
      </c>
      <c r="D165" s="1" t="s">
        <v>2672</v>
      </c>
      <c r="E165" s="36">
        <v>2.09</v>
      </c>
      <c r="F165" s="45">
        <v>3</v>
      </c>
    </row>
    <row r="166" spans="1:6" ht="15" customHeight="1">
      <c r="A166" s="14" t="s">
        <v>5004</v>
      </c>
      <c r="B166" s="7" t="s">
        <v>5005</v>
      </c>
      <c r="C166" s="11">
        <v>161</v>
      </c>
      <c r="D166" s="1" t="s">
        <v>945</v>
      </c>
      <c r="E166" s="36">
        <v>1.19</v>
      </c>
      <c r="F166" s="45">
        <v>3</v>
      </c>
    </row>
    <row r="167" spans="1:6" ht="15" customHeight="1">
      <c r="A167" s="14" t="s">
        <v>2250</v>
      </c>
      <c r="B167" s="7">
        <v>336</v>
      </c>
      <c r="C167" s="11">
        <v>161</v>
      </c>
      <c r="D167" s="1" t="s">
        <v>941</v>
      </c>
      <c r="E167" s="36">
        <v>4.95</v>
      </c>
      <c r="F167" s="45">
        <v>3</v>
      </c>
    </row>
    <row r="168" spans="1:6" ht="15" customHeight="1">
      <c r="A168" s="14" t="s">
        <v>7249</v>
      </c>
      <c r="B168" s="7"/>
      <c r="C168" s="11"/>
      <c r="D168" s="1" t="s">
        <v>7241</v>
      </c>
      <c r="E168" s="36"/>
      <c r="F168" s="45">
        <v>0</v>
      </c>
    </row>
    <row r="169" spans="1:6" ht="15" customHeight="1">
      <c r="A169" s="14" t="s">
        <v>7250</v>
      </c>
      <c r="B169" s="7"/>
      <c r="C169" s="11">
        <v>201</v>
      </c>
      <c r="D169" s="1" t="s">
        <v>3368</v>
      </c>
      <c r="E169" s="36"/>
      <c r="F169" s="45">
        <v>0</v>
      </c>
    </row>
    <row r="170" spans="1:6" ht="15" customHeight="1" thickBot="1">
      <c r="A170" s="14" t="s">
        <v>7251</v>
      </c>
      <c r="B170" s="7"/>
      <c r="C170" s="11">
        <v>201</v>
      </c>
      <c r="D170" s="1" t="s">
        <v>5450</v>
      </c>
      <c r="E170" s="36"/>
      <c r="F170" s="45">
        <v>0</v>
      </c>
    </row>
    <row r="171" spans="1:6" ht="15" customHeight="1" thickBot="1" thickTop="1">
      <c r="A171" s="144" t="s">
        <v>7686</v>
      </c>
      <c r="B171" s="145"/>
      <c r="C171" s="145"/>
      <c r="D171" s="146"/>
      <c r="E171" s="37">
        <f>SUM(E129:E170)</f>
        <v>649.03</v>
      </c>
      <c r="F171" s="63">
        <f>SUMIF(F129:F170,"&gt;0",E129:E170)</f>
        <v>645.97</v>
      </c>
    </row>
    <row r="172" ht="15" customHeight="1"/>
  </sheetData>
  <mergeCells count="20">
    <mergeCell ref="A171:D171"/>
    <mergeCell ref="E127:E128"/>
    <mergeCell ref="D127:D128"/>
    <mergeCell ref="A126:F126"/>
    <mergeCell ref="A127:A128"/>
    <mergeCell ref="A119:D119"/>
    <mergeCell ref="D81:D82"/>
    <mergeCell ref="E81:E82"/>
    <mergeCell ref="A81:A82"/>
    <mergeCell ref="A73:D73"/>
    <mergeCell ref="A80:F80"/>
    <mergeCell ref="D21:D22"/>
    <mergeCell ref="E21:E22"/>
    <mergeCell ref="A20:F20"/>
    <mergeCell ref="A21:A22"/>
    <mergeCell ref="E49:E50"/>
    <mergeCell ref="A48:F48"/>
    <mergeCell ref="A49:A50"/>
    <mergeCell ref="D49:D50"/>
    <mergeCell ref="A41:D41"/>
  </mergeCells>
  <conditionalFormatting sqref="E4">
    <cfRule type="cellIs" priority="11" dxfId="116" operator="notEqual">
      <formula>SUM($E$5:$E$15)</formula>
    </cfRule>
  </conditionalFormatting>
  <printOptions horizontalCentered="1"/>
  <pageMargins left="0.1968503937007874" right="0.1968503937007874" top="0.7480314960629921" bottom="0.4724409448818898" header="0.11811023622047245" footer="0.2755905511811024"/>
  <pageSetup horizontalDpi="600" verticalDpi="600" orientation="portrait" paperSize="9" scale="70" r:id="rId1"/>
  <headerFooter scaleWithDoc="0" alignWithMargins="0">
    <oddHeader>&amp;L&amp;9Příloha č.1_UKB_plochy místností</oddHeader>
    <oddFooter>&amp;R&amp;9Strana &amp;P/&amp;N</oddFooter>
  </headerFooter>
  <rowBreaks count="3" manualBreakCount="3">
    <brk id="44" max="16383" man="1"/>
    <brk id="76" max="16383" man="1"/>
    <brk id="122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2:G158"/>
  <sheetViews>
    <sheetView zoomScaleSheetLayoutView="100" workbookViewId="0" topLeftCell="A1">
      <selection activeCell="G1" sqref="G1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4" width="40.7109375" style="0" customWidth="1"/>
    <col min="5" max="5" width="14.7109375" style="35" customWidth="1"/>
    <col min="6" max="6" width="14.7109375" style="44" customWidth="1"/>
  </cols>
  <sheetData>
    <row r="2" ht="13.5" thickBot="1">
      <c r="F2"/>
    </row>
    <row r="3" spans="4:6" ht="15.75" customHeight="1" thickBot="1">
      <c r="D3" s="65" t="s">
        <v>7618</v>
      </c>
      <c r="E3" s="66">
        <f>SUM(E158,E111,E68,E33)</f>
        <v>1805.76</v>
      </c>
      <c r="F3"/>
    </row>
    <row r="4" spans="4:7" ht="15.75" customHeight="1" thickBot="1">
      <c r="D4" s="65" t="s">
        <v>7619</v>
      </c>
      <c r="E4" s="66">
        <f>SUM(F158,F111,F68,F33)</f>
        <v>1442.9299999999996</v>
      </c>
      <c r="F4" s="92"/>
      <c r="G4" s="92"/>
    </row>
    <row r="5" spans="4:6" ht="15.75" customHeight="1" thickBot="1">
      <c r="D5" s="65" t="s">
        <v>7620</v>
      </c>
      <c r="E5" s="66">
        <f>SUMIF(F$23:F$553,"1",E$23:E$553)</f>
        <v>392.2099999999999</v>
      </c>
      <c r="F5"/>
    </row>
    <row r="6" spans="4:6" ht="15.75" customHeight="1" thickBot="1">
      <c r="D6" s="65" t="s">
        <v>7621</v>
      </c>
      <c r="E6" s="66">
        <f>SUMIF(F$23:F$553,"2",E$23:E$553)</f>
        <v>422.06</v>
      </c>
      <c r="F6"/>
    </row>
    <row r="7" spans="4:6" ht="15.75" customHeight="1" thickBot="1">
      <c r="D7" s="65" t="s">
        <v>7622</v>
      </c>
      <c r="E7" s="66">
        <f>SUMIF(F$23:F$553,"3",E$23:E$553)</f>
        <v>78.00000000000001</v>
      </c>
      <c r="F7"/>
    </row>
    <row r="8" spans="4:6" ht="15.75" customHeight="1" thickBot="1">
      <c r="D8" s="65" t="s">
        <v>7617</v>
      </c>
      <c r="E8" s="66">
        <f>SUMIF(F$23:F$553,"4",E$23:E$553)</f>
        <v>27.36</v>
      </c>
      <c r="F8"/>
    </row>
    <row r="9" spans="4:6" ht="15.75" customHeight="1" thickBot="1">
      <c r="D9" s="65" t="s">
        <v>7623</v>
      </c>
      <c r="E9" s="66">
        <f>SUMIF(F$23:F$553,"5",E$23:E$553)</f>
        <v>329.23</v>
      </c>
      <c r="F9"/>
    </row>
    <row r="10" spans="4:5" ht="15.75" customHeight="1" thickBot="1">
      <c r="D10" s="65" t="s">
        <v>7624</v>
      </c>
      <c r="E10" s="66">
        <f>SUMIF(F$23:F$553,"6",E$23:E$553)</f>
        <v>0</v>
      </c>
    </row>
    <row r="11" spans="4:5" ht="15.75" customHeight="1" thickBot="1">
      <c r="D11" s="65" t="s">
        <v>7625</v>
      </c>
      <c r="E11" s="66">
        <f>SUMIF(F$23:F$553,"7",E$23:E$553)</f>
        <v>0</v>
      </c>
    </row>
    <row r="12" spans="4:5" ht="15.75" customHeight="1" thickBot="1">
      <c r="D12" s="65" t="s">
        <v>7626</v>
      </c>
      <c r="E12" s="66">
        <f>SUMIF(F$23:F$553,"8",E$23:E$553)</f>
        <v>194.07</v>
      </c>
    </row>
    <row r="13" spans="4:5" ht="15.75" customHeight="1" thickBot="1">
      <c r="D13" s="65" t="s">
        <v>7687</v>
      </c>
      <c r="E13" s="66">
        <f>SUMIF(F$23:F$553,"9",E$23:E$553)</f>
        <v>0</v>
      </c>
    </row>
    <row r="14" spans="4:5" ht="15.75" customHeight="1" thickBot="1">
      <c r="D14" s="65" t="s">
        <v>7688</v>
      </c>
      <c r="E14" s="66">
        <f>SUMIF(F$23:F$553,"10",E$23:E$553)</f>
        <v>0</v>
      </c>
    </row>
    <row r="15" spans="4:5" ht="15.75" customHeight="1" thickBot="1">
      <c r="D15" s="65" t="s">
        <v>7714</v>
      </c>
      <c r="E15" s="66">
        <f>SUMIF(F$23:F$553,"11",E$23:E$553)</f>
        <v>0</v>
      </c>
    </row>
    <row r="19" ht="13.5" thickBot="1"/>
    <row r="20" spans="1:6" ht="22.5" customHeight="1" thickBot="1">
      <c r="A20" s="141" t="s">
        <v>1309</v>
      </c>
      <c r="B20" s="142"/>
      <c r="C20" s="142"/>
      <c r="D20" s="142"/>
      <c r="E20" s="142"/>
      <c r="F20" s="143"/>
    </row>
    <row r="21" spans="1:6" ht="15" customHeight="1">
      <c r="A21" s="151" t="s">
        <v>1005</v>
      </c>
      <c r="B21" s="68" t="s">
        <v>603</v>
      </c>
      <c r="C21" s="69" t="s">
        <v>1860</v>
      </c>
      <c r="D21" s="147" t="s">
        <v>1859</v>
      </c>
      <c r="E21" s="149" t="s">
        <v>1861</v>
      </c>
      <c r="F21" s="70" t="s">
        <v>7616</v>
      </c>
    </row>
    <row r="22" spans="1:6" ht="15" customHeight="1" thickBot="1">
      <c r="A22" s="152"/>
      <c r="B22" s="71" t="s">
        <v>1858</v>
      </c>
      <c r="C22" s="71" t="s">
        <v>1858</v>
      </c>
      <c r="D22" s="148"/>
      <c r="E22" s="150"/>
      <c r="F22" s="72" t="s">
        <v>7615</v>
      </c>
    </row>
    <row r="23" spans="1:6" ht="15" customHeight="1" thickTop="1">
      <c r="A23" s="14" t="s">
        <v>2251</v>
      </c>
      <c r="B23" s="7" t="s">
        <v>1863</v>
      </c>
      <c r="C23" s="11">
        <v>203</v>
      </c>
      <c r="D23" s="1" t="s">
        <v>2656</v>
      </c>
      <c r="E23" s="36">
        <v>16.83</v>
      </c>
      <c r="F23" s="45">
        <v>0</v>
      </c>
    </row>
    <row r="24" spans="1:6" ht="15" customHeight="1">
      <c r="A24" s="14" t="s">
        <v>2252</v>
      </c>
      <c r="B24" s="7" t="s">
        <v>1864</v>
      </c>
      <c r="C24" s="11">
        <v>305</v>
      </c>
      <c r="D24" s="1" t="s">
        <v>3715</v>
      </c>
      <c r="E24" s="36">
        <v>56.85</v>
      </c>
      <c r="F24" s="45">
        <v>0</v>
      </c>
    </row>
    <row r="25" spans="1:6" ht="15" customHeight="1">
      <c r="A25" s="14" t="s">
        <v>2253</v>
      </c>
      <c r="B25" s="7" t="s">
        <v>1865</v>
      </c>
      <c r="C25" s="11">
        <v>204</v>
      </c>
      <c r="D25" s="1" t="s">
        <v>642</v>
      </c>
      <c r="E25" s="36">
        <v>4.25</v>
      </c>
      <c r="F25" s="45">
        <v>5</v>
      </c>
    </row>
    <row r="26" spans="1:6" ht="15" customHeight="1">
      <c r="A26" s="14" t="s">
        <v>2254</v>
      </c>
      <c r="B26" s="7" t="s">
        <v>1866</v>
      </c>
      <c r="C26" s="11">
        <v>303</v>
      </c>
      <c r="D26" s="1" t="s">
        <v>1195</v>
      </c>
      <c r="E26" s="36">
        <v>12.61</v>
      </c>
      <c r="F26" s="45">
        <v>0</v>
      </c>
    </row>
    <row r="27" spans="1:6" ht="15" customHeight="1">
      <c r="A27" s="14" t="s">
        <v>2255</v>
      </c>
      <c r="B27" s="7" t="s">
        <v>2256</v>
      </c>
      <c r="C27" s="11">
        <v>303</v>
      </c>
      <c r="D27" s="1" t="s">
        <v>2459</v>
      </c>
      <c r="E27" s="36">
        <v>9.54</v>
      </c>
      <c r="F27" s="45">
        <v>0</v>
      </c>
    </row>
    <row r="28" spans="1:6" ht="15" customHeight="1">
      <c r="A28" s="14" t="s">
        <v>2257</v>
      </c>
      <c r="B28" s="7" t="s">
        <v>2258</v>
      </c>
      <c r="C28" s="11">
        <v>303</v>
      </c>
      <c r="D28" s="1" t="s">
        <v>692</v>
      </c>
      <c r="E28" s="36">
        <v>3.06</v>
      </c>
      <c r="F28" s="45">
        <v>0</v>
      </c>
    </row>
    <row r="29" spans="1:6" ht="15" customHeight="1">
      <c r="A29" s="14" t="s">
        <v>2259</v>
      </c>
      <c r="B29" s="7" t="s">
        <v>1868</v>
      </c>
      <c r="C29" s="11">
        <v>302</v>
      </c>
      <c r="D29" s="1" t="s">
        <v>868</v>
      </c>
      <c r="E29" s="36">
        <v>47.8</v>
      </c>
      <c r="F29" s="45">
        <v>0</v>
      </c>
    </row>
    <row r="30" spans="1:6" ht="15" customHeight="1">
      <c r="A30" s="14" t="s">
        <v>7252</v>
      </c>
      <c r="B30" s="7"/>
      <c r="C30" s="11">
        <v>317</v>
      </c>
      <c r="D30" s="1" t="s">
        <v>7255</v>
      </c>
      <c r="E30" s="36"/>
      <c r="F30" s="45">
        <v>0</v>
      </c>
    </row>
    <row r="31" spans="1:6" ht="15" customHeight="1">
      <c r="A31" s="14" t="s">
        <v>7253</v>
      </c>
      <c r="B31" s="7"/>
      <c r="C31" s="11">
        <v>317</v>
      </c>
      <c r="D31" s="1" t="s">
        <v>7255</v>
      </c>
      <c r="E31" s="36"/>
      <c r="F31" s="45">
        <v>0</v>
      </c>
    </row>
    <row r="32" spans="1:6" ht="15" customHeight="1" thickBot="1">
      <c r="A32" s="14" t="s">
        <v>7254</v>
      </c>
      <c r="B32" s="7"/>
      <c r="C32" s="11">
        <v>317</v>
      </c>
      <c r="D32" s="1" t="s">
        <v>7255</v>
      </c>
      <c r="E32" s="36"/>
      <c r="F32" s="45">
        <v>0</v>
      </c>
    </row>
    <row r="33" spans="1:6" ht="15" customHeight="1" thickBot="1" thickTop="1">
      <c r="A33" s="144" t="s">
        <v>7686</v>
      </c>
      <c r="B33" s="145"/>
      <c r="C33" s="145"/>
      <c r="D33" s="146"/>
      <c r="E33" s="37">
        <f>SUM(E23:E32)</f>
        <v>150.94</v>
      </c>
      <c r="F33" s="63">
        <f>SUMIF(F23:F32,"&gt;0",E23:E32)</f>
        <v>4.25</v>
      </c>
    </row>
    <row r="34" ht="15" customHeight="1"/>
    <row r="35" ht="15" customHeight="1"/>
    <row r="36" spans="1:6" ht="15" customHeight="1">
      <c r="A36" s="2"/>
      <c r="B36" s="2"/>
      <c r="C36" s="2"/>
      <c r="D36" s="2"/>
      <c r="E36" s="38"/>
      <c r="F36" s="47"/>
    </row>
    <row r="37" ht="15" customHeight="1"/>
    <row r="38" ht="15" customHeight="1"/>
    <row r="39" ht="15" customHeight="1" thickBot="1"/>
    <row r="40" spans="1:6" ht="22.5" customHeight="1" thickBot="1">
      <c r="A40" s="141" t="s">
        <v>3095</v>
      </c>
      <c r="B40" s="142"/>
      <c r="C40" s="142"/>
      <c r="D40" s="142"/>
      <c r="E40" s="142"/>
      <c r="F40" s="143"/>
    </row>
    <row r="41" spans="1:6" ht="15" customHeight="1">
      <c r="A41" s="151" t="s">
        <v>1005</v>
      </c>
      <c r="B41" s="68" t="s">
        <v>603</v>
      </c>
      <c r="C41" s="69" t="s">
        <v>1860</v>
      </c>
      <c r="D41" s="147" t="s">
        <v>1859</v>
      </c>
      <c r="E41" s="149" t="s">
        <v>1861</v>
      </c>
      <c r="F41" s="70" t="s">
        <v>7616</v>
      </c>
    </row>
    <row r="42" spans="1:6" ht="15" customHeight="1" thickBot="1">
      <c r="A42" s="152"/>
      <c r="B42" s="71" t="s">
        <v>1858</v>
      </c>
      <c r="C42" s="71" t="s">
        <v>1858</v>
      </c>
      <c r="D42" s="148"/>
      <c r="E42" s="150"/>
      <c r="F42" s="72" t="s">
        <v>7615</v>
      </c>
    </row>
    <row r="43" spans="1:6" ht="15" customHeight="1" thickTop="1">
      <c r="A43" s="14" t="s">
        <v>2260</v>
      </c>
      <c r="B43" s="7">
        <v>101</v>
      </c>
      <c r="C43" s="11">
        <v>203</v>
      </c>
      <c r="D43" s="1" t="s">
        <v>2656</v>
      </c>
      <c r="E43" s="36">
        <v>80.3</v>
      </c>
      <c r="F43" s="45">
        <v>5</v>
      </c>
    </row>
    <row r="44" spans="1:6" ht="15" customHeight="1">
      <c r="A44" s="14" t="s">
        <v>2261</v>
      </c>
      <c r="B44" s="7">
        <v>102</v>
      </c>
      <c r="C44" s="11">
        <v>201</v>
      </c>
      <c r="D44" s="1" t="s">
        <v>641</v>
      </c>
      <c r="E44" s="36">
        <v>11.2</v>
      </c>
      <c r="F44" s="45">
        <v>5</v>
      </c>
    </row>
    <row r="45" spans="1:6" ht="15" customHeight="1">
      <c r="A45" s="14" t="s">
        <v>2262</v>
      </c>
      <c r="B45" s="7">
        <v>103</v>
      </c>
      <c r="C45" s="11">
        <v>204</v>
      </c>
      <c r="D45" s="1" t="s">
        <v>642</v>
      </c>
      <c r="E45" s="36">
        <v>4.04</v>
      </c>
      <c r="F45" s="45">
        <v>0</v>
      </c>
    </row>
    <row r="46" spans="1:6" ht="15" customHeight="1">
      <c r="A46" s="14" t="s">
        <v>2263</v>
      </c>
      <c r="B46" s="7" t="s">
        <v>1681</v>
      </c>
      <c r="C46" s="11">
        <v>161</v>
      </c>
      <c r="D46" s="1" t="s">
        <v>3039</v>
      </c>
      <c r="E46" s="36">
        <v>4.57</v>
      </c>
      <c r="F46" s="45">
        <v>3</v>
      </c>
    </row>
    <row r="47" spans="1:6" ht="15" customHeight="1">
      <c r="A47" s="14" t="s">
        <v>2264</v>
      </c>
      <c r="B47" s="7" t="s">
        <v>4113</v>
      </c>
      <c r="C47" s="11">
        <v>161</v>
      </c>
      <c r="D47" s="1" t="s">
        <v>1163</v>
      </c>
      <c r="E47" s="36">
        <v>3.15</v>
      </c>
      <c r="F47" s="45">
        <v>3</v>
      </c>
    </row>
    <row r="48" spans="1:7" ht="15" customHeight="1">
      <c r="A48" s="14" t="s">
        <v>2265</v>
      </c>
      <c r="B48" s="7">
        <v>105</v>
      </c>
      <c r="C48" s="11">
        <v>161</v>
      </c>
      <c r="D48" s="1" t="s">
        <v>943</v>
      </c>
      <c r="E48" s="36">
        <v>4.82</v>
      </c>
      <c r="F48" s="45">
        <v>3</v>
      </c>
      <c r="G48" s="24"/>
    </row>
    <row r="49" spans="1:6" ht="15" customHeight="1">
      <c r="A49" s="14" t="s">
        <v>2266</v>
      </c>
      <c r="B49" s="7">
        <v>106</v>
      </c>
      <c r="C49" s="11">
        <v>166</v>
      </c>
      <c r="D49" s="1" t="s">
        <v>2344</v>
      </c>
      <c r="E49" s="36">
        <v>7.7</v>
      </c>
      <c r="F49" s="45">
        <v>4</v>
      </c>
    </row>
    <row r="50" spans="1:6" ht="15" customHeight="1">
      <c r="A50" s="14" t="s">
        <v>2267</v>
      </c>
      <c r="B50" s="7">
        <v>107</v>
      </c>
      <c r="C50" s="11">
        <v>115</v>
      </c>
      <c r="D50" s="1" t="s">
        <v>2664</v>
      </c>
      <c r="E50" s="36">
        <v>11.59</v>
      </c>
      <c r="F50" s="45">
        <v>1</v>
      </c>
    </row>
    <row r="51" spans="1:6" ht="15" customHeight="1">
      <c r="A51" s="14" t="s">
        <v>2268</v>
      </c>
      <c r="B51" s="7">
        <v>108</v>
      </c>
      <c r="C51" s="11">
        <v>115</v>
      </c>
      <c r="D51" s="1" t="s">
        <v>2664</v>
      </c>
      <c r="E51" s="36">
        <v>11.08</v>
      </c>
      <c r="F51" s="45">
        <v>1</v>
      </c>
    </row>
    <row r="52" spans="1:6" ht="15" customHeight="1">
      <c r="A52" s="14" t="s">
        <v>2269</v>
      </c>
      <c r="B52" s="7">
        <v>109</v>
      </c>
      <c r="C52" s="11">
        <v>115</v>
      </c>
      <c r="D52" s="1" t="s">
        <v>2664</v>
      </c>
      <c r="E52" s="36">
        <v>11.76</v>
      </c>
      <c r="F52" s="45">
        <v>1</v>
      </c>
    </row>
    <row r="53" spans="1:6" ht="15" customHeight="1">
      <c r="A53" s="14" t="s">
        <v>2270</v>
      </c>
      <c r="B53" s="7">
        <v>110</v>
      </c>
      <c r="C53" s="11">
        <v>201</v>
      </c>
      <c r="D53" s="1" t="s">
        <v>4639</v>
      </c>
      <c r="E53" s="36"/>
      <c r="F53" s="45">
        <v>0</v>
      </c>
    </row>
    <row r="54" spans="1:6" ht="15" customHeight="1">
      <c r="A54" s="14" t="s">
        <v>2271</v>
      </c>
      <c r="B54" s="7">
        <v>111</v>
      </c>
      <c r="C54" s="11">
        <v>115</v>
      </c>
      <c r="D54" s="1" t="s">
        <v>2664</v>
      </c>
      <c r="E54" s="36">
        <v>11.76</v>
      </c>
      <c r="F54" s="45">
        <v>1</v>
      </c>
    </row>
    <row r="55" spans="1:6" ht="15" customHeight="1">
      <c r="A55" s="14" t="s">
        <v>2272</v>
      </c>
      <c r="B55" s="7">
        <v>112</v>
      </c>
      <c r="C55" s="11">
        <v>115</v>
      </c>
      <c r="D55" s="1" t="s">
        <v>2664</v>
      </c>
      <c r="E55" s="36">
        <v>11.81</v>
      </c>
      <c r="F55" s="45">
        <v>1</v>
      </c>
    </row>
    <row r="56" spans="1:7" ht="15" customHeight="1">
      <c r="A56" s="14" t="s">
        <v>2273</v>
      </c>
      <c r="B56" s="7">
        <v>113</v>
      </c>
      <c r="C56" s="11">
        <v>106</v>
      </c>
      <c r="D56" s="1" t="s">
        <v>2274</v>
      </c>
      <c r="E56" s="36">
        <v>51.84</v>
      </c>
      <c r="F56" s="45">
        <v>2</v>
      </c>
      <c r="G56" s="24"/>
    </row>
    <row r="57" spans="1:7" ht="15" customHeight="1">
      <c r="A57" s="14" t="s">
        <v>2275</v>
      </c>
      <c r="B57" s="7">
        <v>114</v>
      </c>
      <c r="C57" s="11">
        <v>106</v>
      </c>
      <c r="D57" s="1" t="s">
        <v>2274</v>
      </c>
      <c r="E57" s="36">
        <v>51.68</v>
      </c>
      <c r="F57" s="45">
        <v>2</v>
      </c>
      <c r="G57" s="24"/>
    </row>
    <row r="58" spans="1:6" ht="15" customHeight="1">
      <c r="A58" s="14" t="s">
        <v>2276</v>
      </c>
      <c r="B58" s="7">
        <v>115</v>
      </c>
      <c r="C58" s="11">
        <v>110</v>
      </c>
      <c r="D58" s="1" t="s">
        <v>869</v>
      </c>
      <c r="E58" s="36">
        <v>11.81</v>
      </c>
      <c r="F58" s="45">
        <v>1</v>
      </c>
    </row>
    <row r="59" spans="1:6" ht="15" customHeight="1">
      <c r="A59" s="14" t="s">
        <v>2277</v>
      </c>
      <c r="B59" s="7">
        <v>116</v>
      </c>
      <c r="C59" s="11">
        <v>116</v>
      </c>
      <c r="D59" s="1" t="s">
        <v>362</v>
      </c>
      <c r="E59" s="36">
        <v>11.75</v>
      </c>
      <c r="F59" s="45">
        <v>1</v>
      </c>
    </row>
    <row r="60" spans="1:6" ht="15" customHeight="1">
      <c r="A60" s="14" t="s">
        <v>2012</v>
      </c>
      <c r="B60" s="7">
        <v>117</v>
      </c>
      <c r="C60" s="11">
        <v>115</v>
      </c>
      <c r="D60" s="1" t="s">
        <v>2664</v>
      </c>
      <c r="E60" s="36">
        <v>11.75</v>
      </c>
      <c r="F60" s="45">
        <v>1</v>
      </c>
    </row>
    <row r="61" spans="1:6" ht="15" customHeight="1">
      <c r="A61" s="14" t="s">
        <v>2013</v>
      </c>
      <c r="B61" s="7">
        <v>118</v>
      </c>
      <c r="C61" s="11">
        <v>115</v>
      </c>
      <c r="D61" s="1" t="s">
        <v>2664</v>
      </c>
      <c r="E61" s="36">
        <v>11.76</v>
      </c>
      <c r="F61" s="45">
        <v>1</v>
      </c>
    </row>
    <row r="62" spans="1:6" ht="15" customHeight="1">
      <c r="A62" s="14" t="s">
        <v>2014</v>
      </c>
      <c r="B62" s="7">
        <v>119</v>
      </c>
      <c r="C62" s="11">
        <v>115</v>
      </c>
      <c r="D62" s="1" t="s">
        <v>2664</v>
      </c>
      <c r="E62" s="36">
        <v>11.75</v>
      </c>
      <c r="F62" s="45">
        <v>1</v>
      </c>
    </row>
    <row r="63" spans="1:6" ht="15" customHeight="1">
      <c r="A63" s="14" t="s">
        <v>2015</v>
      </c>
      <c r="B63" s="7">
        <v>121</v>
      </c>
      <c r="C63" s="11">
        <v>176</v>
      </c>
      <c r="D63" s="1" t="s">
        <v>2016</v>
      </c>
      <c r="E63" s="36">
        <v>7.46</v>
      </c>
      <c r="F63" s="45">
        <v>1</v>
      </c>
    </row>
    <row r="64" spans="1:6" ht="15" customHeight="1">
      <c r="A64" s="14" t="s">
        <v>2017</v>
      </c>
      <c r="B64" s="7" t="s">
        <v>807</v>
      </c>
      <c r="C64" s="11">
        <v>161</v>
      </c>
      <c r="D64" s="1" t="s">
        <v>3042</v>
      </c>
      <c r="E64" s="36">
        <v>4.57</v>
      </c>
      <c r="F64" s="45">
        <v>3</v>
      </c>
    </row>
    <row r="65" spans="1:6" ht="15" customHeight="1">
      <c r="A65" s="14" t="s">
        <v>2018</v>
      </c>
      <c r="B65" s="7" t="s">
        <v>4114</v>
      </c>
      <c r="C65" s="11">
        <v>161</v>
      </c>
      <c r="D65" s="1" t="s">
        <v>3043</v>
      </c>
      <c r="E65" s="36">
        <v>1.09</v>
      </c>
      <c r="F65" s="45">
        <v>0</v>
      </c>
    </row>
    <row r="66" spans="1:6" ht="15" customHeight="1">
      <c r="A66" s="14" t="s">
        <v>7261</v>
      </c>
      <c r="B66" s="7" t="s">
        <v>4115</v>
      </c>
      <c r="C66" s="11">
        <v>167</v>
      </c>
      <c r="D66" s="1" t="s">
        <v>5011</v>
      </c>
      <c r="E66" s="36">
        <v>1.43</v>
      </c>
      <c r="F66" s="45">
        <v>3</v>
      </c>
    </row>
    <row r="67" spans="1:7" ht="15" customHeight="1" thickBot="1">
      <c r="A67" s="14" t="s">
        <v>2019</v>
      </c>
      <c r="B67" s="7">
        <v>123</v>
      </c>
      <c r="C67" s="11">
        <v>161</v>
      </c>
      <c r="D67" s="1" t="s">
        <v>941</v>
      </c>
      <c r="E67" s="36">
        <v>4.8</v>
      </c>
      <c r="F67" s="45">
        <v>3</v>
      </c>
      <c r="G67" s="24"/>
    </row>
    <row r="68" spans="1:6" ht="15" customHeight="1" thickBot="1" thickTop="1">
      <c r="A68" s="144" t="s">
        <v>7686</v>
      </c>
      <c r="B68" s="145"/>
      <c r="C68" s="145"/>
      <c r="D68" s="146"/>
      <c r="E68" s="37">
        <f>SUM(E43:E67)</f>
        <v>355.46999999999997</v>
      </c>
      <c r="F68" s="63">
        <f>SUMIF(F43:F67,"&gt;0",E43:E67)</f>
        <v>350.34</v>
      </c>
    </row>
    <row r="69" spans="2:6" ht="15" customHeight="1">
      <c r="B69" s="73"/>
      <c r="C69" s="73"/>
      <c r="D69" s="73"/>
      <c r="E69" s="74"/>
      <c r="F69" s="48"/>
    </row>
    <row r="70" ht="15" customHeight="1"/>
    <row r="71" ht="15" customHeight="1"/>
    <row r="72" ht="15" customHeight="1"/>
    <row r="73" ht="15" customHeight="1"/>
    <row r="74" ht="15" customHeight="1" thickBot="1"/>
    <row r="75" spans="1:6" ht="22.5" customHeight="1" thickBot="1">
      <c r="A75" s="141" t="s">
        <v>3096</v>
      </c>
      <c r="B75" s="142"/>
      <c r="C75" s="142"/>
      <c r="D75" s="142"/>
      <c r="E75" s="142"/>
      <c r="F75" s="143"/>
    </row>
    <row r="76" spans="1:6" ht="15" customHeight="1">
      <c r="A76" s="151" t="s">
        <v>1005</v>
      </c>
      <c r="B76" s="68" t="s">
        <v>603</v>
      </c>
      <c r="C76" s="69" t="s">
        <v>1860</v>
      </c>
      <c r="D76" s="147" t="s">
        <v>1859</v>
      </c>
      <c r="E76" s="149" t="s">
        <v>1861</v>
      </c>
      <c r="F76" s="70" t="s">
        <v>7616</v>
      </c>
    </row>
    <row r="77" spans="1:6" ht="15" customHeight="1" thickBot="1">
      <c r="A77" s="152"/>
      <c r="B77" s="71" t="s">
        <v>1858</v>
      </c>
      <c r="C77" s="71" t="s">
        <v>1858</v>
      </c>
      <c r="D77" s="148"/>
      <c r="E77" s="150"/>
      <c r="F77" s="72" t="s">
        <v>7615</v>
      </c>
    </row>
    <row r="78" spans="1:6" ht="15" customHeight="1" thickTop="1">
      <c r="A78" s="14" t="s">
        <v>2020</v>
      </c>
      <c r="B78" s="7">
        <v>201</v>
      </c>
      <c r="C78" s="11">
        <v>203</v>
      </c>
      <c r="D78" s="1" t="s">
        <v>2656</v>
      </c>
      <c r="E78" s="36">
        <v>56.32</v>
      </c>
      <c r="F78" s="45">
        <v>5</v>
      </c>
    </row>
    <row r="79" spans="1:6" ht="15" customHeight="1">
      <c r="A79" s="14" t="s">
        <v>2021</v>
      </c>
      <c r="B79" s="7">
        <v>202</v>
      </c>
      <c r="C79" s="11">
        <v>201</v>
      </c>
      <c r="D79" s="1" t="s">
        <v>641</v>
      </c>
      <c r="E79" s="36">
        <v>11.19</v>
      </c>
      <c r="F79" s="45">
        <v>5</v>
      </c>
    </row>
    <row r="80" spans="1:6" ht="15" customHeight="1">
      <c r="A80" s="14" t="s">
        <v>2022</v>
      </c>
      <c r="B80" s="7">
        <v>203</v>
      </c>
      <c r="C80" s="11">
        <v>204</v>
      </c>
      <c r="D80" s="1" t="s">
        <v>642</v>
      </c>
      <c r="E80" s="36">
        <v>4.04</v>
      </c>
      <c r="F80" s="45">
        <v>0</v>
      </c>
    </row>
    <row r="81" spans="1:6" ht="15" customHeight="1">
      <c r="A81" s="14" t="s">
        <v>2023</v>
      </c>
      <c r="B81" s="7" t="s">
        <v>4116</v>
      </c>
      <c r="C81" s="11">
        <v>161</v>
      </c>
      <c r="D81" s="1" t="s">
        <v>4967</v>
      </c>
      <c r="E81" s="36">
        <v>5.93</v>
      </c>
      <c r="F81" s="45">
        <v>3</v>
      </c>
    </row>
    <row r="82" spans="1:6" ht="15" customHeight="1">
      <c r="A82" s="14" t="s">
        <v>2024</v>
      </c>
      <c r="B82" s="7" t="s">
        <v>4117</v>
      </c>
      <c r="C82" s="11">
        <v>161</v>
      </c>
      <c r="D82" s="1" t="s">
        <v>1163</v>
      </c>
      <c r="E82" s="36">
        <v>3.84</v>
      </c>
      <c r="F82" s="45">
        <v>3</v>
      </c>
    </row>
    <row r="83" spans="1:6" ht="15" customHeight="1">
      <c r="A83" s="14" t="s">
        <v>2025</v>
      </c>
      <c r="B83" s="7">
        <v>205</v>
      </c>
      <c r="C83" s="11">
        <v>161</v>
      </c>
      <c r="D83" s="1" t="s">
        <v>4913</v>
      </c>
      <c r="E83" s="36">
        <v>4.96</v>
      </c>
      <c r="F83" s="45">
        <v>3</v>
      </c>
    </row>
    <row r="84" spans="1:6" ht="15" customHeight="1">
      <c r="A84" s="14" t="s">
        <v>2026</v>
      </c>
      <c r="B84" s="7" t="s">
        <v>2027</v>
      </c>
      <c r="C84" s="11">
        <v>203</v>
      </c>
      <c r="D84" s="1" t="s">
        <v>2656</v>
      </c>
      <c r="E84" s="36">
        <v>20.21</v>
      </c>
      <c r="F84" s="45">
        <v>5</v>
      </c>
    </row>
    <row r="85" spans="1:6" ht="15" customHeight="1">
      <c r="A85" s="14" t="s">
        <v>2028</v>
      </c>
      <c r="B85" s="7" t="s">
        <v>2029</v>
      </c>
      <c r="C85" s="11">
        <v>203</v>
      </c>
      <c r="D85" s="1" t="s">
        <v>2656</v>
      </c>
      <c r="E85" s="36">
        <v>23.65</v>
      </c>
      <c r="F85" s="45">
        <v>0</v>
      </c>
    </row>
    <row r="86" spans="1:6" ht="15" customHeight="1">
      <c r="A86" s="14" t="s">
        <v>2030</v>
      </c>
      <c r="B86" s="7" t="s">
        <v>2031</v>
      </c>
      <c r="C86" s="11">
        <v>203</v>
      </c>
      <c r="D86" s="1" t="s">
        <v>2656</v>
      </c>
      <c r="E86" s="36">
        <v>29.69</v>
      </c>
      <c r="F86" s="45">
        <v>0</v>
      </c>
    </row>
    <row r="87" spans="1:6" ht="15" customHeight="1">
      <c r="A87" s="14" t="s">
        <v>2032</v>
      </c>
      <c r="B87" s="7">
        <v>207</v>
      </c>
      <c r="C87" s="11">
        <v>102</v>
      </c>
      <c r="D87" s="1" t="s">
        <v>4968</v>
      </c>
      <c r="E87" s="36">
        <v>41.39</v>
      </c>
      <c r="F87" s="45">
        <v>2</v>
      </c>
    </row>
    <row r="88" spans="1:6" ht="15" customHeight="1">
      <c r="A88" s="14" t="s">
        <v>2033</v>
      </c>
      <c r="B88" s="7">
        <v>208</v>
      </c>
      <c r="C88" s="11">
        <v>171</v>
      </c>
      <c r="D88" s="1" t="s">
        <v>2441</v>
      </c>
      <c r="E88" s="36">
        <v>8.93</v>
      </c>
      <c r="F88" s="45">
        <v>0</v>
      </c>
    </row>
    <row r="89" spans="1:7" ht="15" customHeight="1">
      <c r="A89" s="14" t="s">
        <v>2034</v>
      </c>
      <c r="B89" s="7">
        <v>209</v>
      </c>
      <c r="C89" s="11">
        <v>160</v>
      </c>
      <c r="D89" s="1" t="s">
        <v>2035</v>
      </c>
      <c r="E89" s="36">
        <v>13.73</v>
      </c>
      <c r="F89" s="45">
        <v>2</v>
      </c>
      <c r="G89" s="24"/>
    </row>
    <row r="90" spans="1:6" ht="15" customHeight="1">
      <c r="A90" s="14" t="s">
        <v>2036</v>
      </c>
      <c r="B90" s="7">
        <v>210</v>
      </c>
      <c r="C90" s="11">
        <v>201</v>
      </c>
      <c r="D90" s="1" t="s">
        <v>4639</v>
      </c>
      <c r="E90" s="36"/>
      <c r="F90" s="45">
        <v>0</v>
      </c>
    </row>
    <row r="91" spans="1:6" ht="15" customHeight="1">
      <c r="A91" s="14" t="s">
        <v>2037</v>
      </c>
      <c r="B91" s="7">
        <v>211</v>
      </c>
      <c r="C91" s="11">
        <v>103</v>
      </c>
      <c r="D91" s="1" t="s">
        <v>4969</v>
      </c>
      <c r="E91" s="36">
        <v>63.71</v>
      </c>
      <c r="F91" s="45">
        <v>8</v>
      </c>
    </row>
    <row r="92" spans="1:6" ht="15" customHeight="1">
      <c r="A92" s="14" t="s">
        <v>2038</v>
      </c>
      <c r="B92" s="7">
        <v>212</v>
      </c>
      <c r="C92" s="11">
        <v>103</v>
      </c>
      <c r="D92" s="1" t="s">
        <v>4970</v>
      </c>
      <c r="E92" s="36">
        <v>86.63</v>
      </c>
      <c r="F92" s="45">
        <v>8</v>
      </c>
    </row>
    <row r="93" spans="1:6" ht="15" customHeight="1">
      <c r="A93" s="14" t="s">
        <v>2039</v>
      </c>
      <c r="B93" s="7">
        <v>213</v>
      </c>
      <c r="C93" s="11">
        <v>103</v>
      </c>
      <c r="D93" s="1" t="s">
        <v>4971</v>
      </c>
      <c r="E93" s="36">
        <v>15.81</v>
      </c>
      <c r="F93" s="45">
        <v>0</v>
      </c>
    </row>
    <row r="94" spans="1:6" ht="15" customHeight="1">
      <c r="A94" s="14" t="s">
        <v>2040</v>
      </c>
      <c r="B94" s="7">
        <v>214</v>
      </c>
      <c r="C94" s="11">
        <v>103</v>
      </c>
      <c r="D94" s="1" t="s">
        <v>4972</v>
      </c>
      <c r="E94" s="36">
        <v>24.2</v>
      </c>
      <c r="F94" s="45">
        <v>0</v>
      </c>
    </row>
    <row r="95" spans="1:6" ht="15" customHeight="1">
      <c r="A95" s="14" t="s">
        <v>2041</v>
      </c>
      <c r="B95" s="7">
        <v>215</v>
      </c>
      <c r="C95" s="11">
        <v>103</v>
      </c>
      <c r="D95" s="1" t="s">
        <v>4973</v>
      </c>
      <c r="E95" s="36">
        <v>27.22</v>
      </c>
      <c r="F95" s="45">
        <v>0</v>
      </c>
    </row>
    <row r="96" spans="1:6" ht="15" customHeight="1">
      <c r="A96" s="14" t="s">
        <v>2042</v>
      </c>
      <c r="B96" s="7">
        <v>216</v>
      </c>
      <c r="C96" s="11" t="s">
        <v>5470</v>
      </c>
      <c r="D96" s="1" t="s">
        <v>1161</v>
      </c>
      <c r="E96" s="36">
        <v>15.4</v>
      </c>
      <c r="F96" s="45">
        <v>0</v>
      </c>
    </row>
    <row r="97" spans="1:6" ht="15" customHeight="1">
      <c r="A97" s="14" t="s">
        <v>2043</v>
      </c>
      <c r="B97" s="7">
        <v>217</v>
      </c>
      <c r="C97" s="11">
        <v>115</v>
      </c>
      <c r="D97" s="1" t="s">
        <v>2664</v>
      </c>
      <c r="E97" s="36">
        <v>16.53</v>
      </c>
      <c r="F97" s="45">
        <v>0</v>
      </c>
    </row>
    <row r="98" spans="1:6" ht="15" customHeight="1">
      <c r="A98" s="14" t="s">
        <v>2044</v>
      </c>
      <c r="B98" s="7">
        <v>218</v>
      </c>
      <c r="C98" s="11">
        <v>115</v>
      </c>
      <c r="D98" s="1" t="s">
        <v>2664</v>
      </c>
      <c r="E98" s="36">
        <v>16.53</v>
      </c>
      <c r="F98" s="45">
        <v>0</v>
      </c>
    </row>
    <row r="99" spans="1:6" ht="15" customHeight="1">
      <c r="A99" s="14" t="s">
        <v>2045</v>
      </c>
      <c r="B99" s="7">
        <v>219</v>
      </c>
      <c r="C99" s="11">
        <v>115</v>
      </c>
      <c r="D99" s="1" t="s">
        <v>2664</v>
      </c>
      <c r="E99" s="36">
        <v>21.59</v>
      </c>
      <c r="F99" s="45">
        <v>0</v>
      </c>
    </row>
    <row r="100" spans="1:6" ht="15" customHeight="1">
      <c r="A100" s="14" t="s">
        <v>2046</v>
      </c>
      <c r="B100" s="7">
        <v>221</v>
      </c>
      <c r="C100" s="11">
        <v>104</v>
      </c>
      <c r="D100" s="1" t="s">
        <v>2107</v>
      </c>
      <c r="E100" s="36">
        <v>16.53</v>
      </c>
      <c r="F100" s="45">
        <v>8</v>
      </c>
    </row>
    <row r="101" spans="1:6" ht="15" customHeight="1">
      <c r="A101" s="14" t="s">
        <v>2047</v>
      </c>
      <c r="B101" s="7">
        <v>222</v>
      </c>
      <c r="C101" s="11">
        <v>103</v>
      </c>
      <c r="D101" s="1" t="s">
        <v>4974</v>
      </c>
      <c r="E101" s="36">
        <v>10.7</v>
      </c>
      <c r="F101" s="45">
        <v>8</v>
      </c>
    </row>
    <row r="102" spans="1:6" ht="15" customHeight="1">
      <c r="A102" s="14" t="s">
        <v>2048</v>
      </c>
      <c r="B102" s="7">
        <v>223</v>
      </c>
      <c r="C102" s="11">
        <v>103</v>
      </c>
      <c r="D102" s="1" t="s">
        <v>2703</v>
      </c>
      <c r="E102" s="36">
        <v>16.5</v>
      </c>
      <c r="F102" s="45">
        <v>8</v>
      </c>
    </row>
    <row r="103" spans="1:6" ht="15" customHeight="1">
      <c r="A103" s="14" t="s">
        <v>2049</v>
      </c>
      <c r="B103" s="7">
        <v>224</v>
      </c>
      <c r="C103" s="11">
        <v>115</v>
      </c>
      <c r="D103" s="1" t="s">
        <v>4975</v>
      </c>
      <c r="E103" s="36">
        <v>16.49</v>
      </c>
      <c r="F103" s="45">
        <v>1</v>
      </c>
    </row>
    <row r="104" spans="1:7" ht="15" customHeight="1">
      <c r="A104" s="14" t="s">
        <v>2050</v>
      </c>
      <c r="B104" s="7">
        <v>225</v>
      </c>
      <c r="C104" s="11">
        <v>160</v>
      </c>
      <c r="D104" s="1" t="s">
        <v>2051</v>
      </c>
      <c r="E104" s="36">
        <v>13.73</v>
      </c>
      <c r="F104" s="45">
        <v>2</v>
      </c>
      <c r="G104" s="24"/>
    </row>
    <row r="105" spans="1:6" ht="15" customHeight="1">
      <c r="A105" s="14" t="s">
        <v>2052</v>
      </c>
      <c r="B105" s="7">
        <v>226</v>
      </c>
      <c r="C105" s="11">
        <v>164</v>
      </c>
      <c r="D105" s="1" t="s">
        <v>2282</v>
      </c>
      <c r="E105" s="36">
        <v>8.93</v>
      </c>
      <c r="F105" s="45">
        <v>4</v>
      </c>
    </row>
    <row r="106" spans="1:6" ht="15" customHeight="1">
      <c r="A106" s="14" t="s">
        <v>2053</v>
      </c>
      <c r="B106" s="7">
        <v>227</v>
      </c>
      <c r="C106" s="11">
        <v>102</v>
      </c>
      <c r="D106" s="1" t="s">
        <v>4976</v>
      </c>
      <c r="E106" s="36">
        <v>41.99</v>
      </c>
      <c r="F106" s="45">
        <v>2</v>
      </c>
    </row>
    <row r="107" spans="1:6" ht="15" customHeight="1">
      <c r="A107" s="14" t="s">
        <v>2054</v>
      </c>
      <c r="B107" s="7" t="s">
        <v>2055</v>
      </c>
      <c r="C107" s="11">
        <v>161</v>
      </c>
      <c r="D107" s="1" t="s">
        <v>4977</v>
      </c>
      <c r="E107" s="36">
        <v>5.93</v>
      </c>
      <c r="F107" s="45">
        <v>3</v>
      </c>
    </row>
    <row r="108" spans="1:6" ht="15" customHeight="1">
      <c r="A108" s="14" t="s">
        <v>2056</v>
      </c>
      <c r="B108" s="7" t="s">
        <v>2057</v>
      </c>
      <c r="C108" s="11">
        <v>161</v>
      </c>
      <c r="D108" s="1" t="s">
        <v>187</v>
      </c>
      <c r="E108" s="36">
        <v>2.24</v>
      </c>
      <c r="F108" s="45">
        <v>0</v>
      </c>
    </row>
    <row r="109" spans="1:6" ht="15" customHeight="1">
      <c r="A109" s="14" t="s">
        <v>7259</v>
      </c>
      <c r="B109" s="7" t="s">
        <v>7260</v>
      </c>
      <c r="C109" s="11">
        <v>167</v>
      </c>
      <c r="D109" s="1" t="s">
        <v>5011</v>
      </c>
      <c r="E109" s="36">
        <v>1.12</v>
      </c>
      <c r="F109" s="45">
        <v>3</v>
      </c>
    </row>
    <row r="110" spans="1:6" ht="15" customHeight="1" thickBot="1">
      <c r="A110" s="14" t="s">
        <v>2058</v>
      </c>
      <c r="B110" s="7">
        <v>229</v>
      </c>
      <c r="C110" s="11">
        <v>161</v>
      </c>
      <c r="D110" s="1" t="s">
        <v>4915</v>
      </c>
      <c r="E110" s="36">
        <v>4.99</v>
      </c>
      <c r="F110" s="45">
        <v>3</v>
      </c>
    </row>
    <row r="111" spans="1:6" ht="15" customHeight="1" thickBot="1" thickTop="1">
      <c r="A111" s="144" t="s">
        <v>7686</v>
      </c>
      <c r="B111" s="145"/>
      <c r="C111" s="145"/>
      <c r="D111" s="146"/>
      <c r="E111" s="37">
        <f>SUM(E78:E110)</f>
        <v>650.65</v>
      </c>
      <c r="F111" s="63">
        <f>SUMIF(F78:F110,"&gt;0",E78:E110)</f>
        <v>444.82</v>
      </c>
    </row>
    <row r="112" ht="15" customHeight="1"/>
    <row r="113" ht="15" customHeight="1"/>
    <row r="114" ht="15" customHeight="1"/>
    <row r="115" ht="15" customHeight="1"/>
    <row r="116" ht="15" customHeight="1"/>
    <row r="117" ht="15" customHeight="1" thickBot="1"/>
    <row r="118" spans="1:6" ht="22.5" customHeight="1" thickBot="1">
      <c r="A118" s="141" t="s">
        <v>3097</v>
      </c>
      <c r="B118" s="142"/>
      <c r="C118" s="142"/>
      <c r="D118" s="142"/>
      <c r="E118" s="142"/>
      <c r="F118" s="143"/>
    </row>
    <row r="119" spans="1:6" ht="15" customHeight="1">
      <c r="A119" s="151" t="s">
        <v>1005</v>
      </c>
      <c r="B119" s="68" t="s">
        <v>603</v>
      </c>
      <c r="C119" s="69" t="s">
        <v>1860</v>
      </c>
      <c r="D119" s="147" t="s">
        <v>1859</v>
      </c>
      <c r="E119" s="149" t="s">
        <v>1861</v>
      </c>
      <c r="F119" s="70" t="s">
        <v>7616</v>
      </c>
    </row>
    <row r="120" spans="1:6" ht="15" customHeight="1" thickBot="1">
      <c r="A120" s="152"/>
      <c r="B120" s="71" t="s">
        <v>1858</v>
      </c>
      <c r="C120" s="71" t="s">
        <v>1858</v>
      </c>
      <c r="D120" s="148"/>
      <c r="E120" s="150"/>
      <c r="F120" s="72" t="s">
        <v>7615</v>
      </c>
    </row>
    <row r="121" spans="1:6" ht="15" customHeight="1" thickTop="1">
      <c r="A121" s="14" t="s">
        <v>2059</v>
      </c>
      <c r="B121" s="7">
        <v>301</v>
      </c>
      <c r="C121" s="11">
        <v>203</v>
      </c>
      <c r="D121" s="1" t="s">
        <v>2656</v>
      </c>
      <c r="E121" s="36">
        <v>64.71</v>
      </c>
      <c r="F121" s="45">
        <v>5</v>
      </c>
    </row>
    <row r="122" spans="1:6" ht="15" customHeight="1">
      <c r="A122" s="14" t="s">
        <v>2060</v>
      </c>
      <c r="B122" s="7">
        <v>302</v>
      </c>
      <c r="C122" s="11">
        <v>201</v>
      </c>
      <c r="D122" s="1" t="s">
        <v>641</v>
      </c>
      <c r="E122" s="36">
        <v>11.2</v>
      </c>
      <c r="F122" s="45">
        <v>5</v>
      </c>
    </row>
    <row r="123" spans="1:6" ht="15" customHeight="1">
      <c r="A123" s="14" t="s">
        <v>2061</v>
      </c>
      <c r="B123" s="7">
        <v>303</v>
      </c>
      <c r="C123" s="11">
        <v>204</v>
      </c>
      <c r="D123" s="1" t="s">
        <v>642</v>
      </c>
      <c r="E123" s="36">
        <v>4.04</v>
      </c>
      <c r="F123" s="45">
        <v>0</v>
      </c>
    </row>
    <row r="124" spans="1:6" ht="15" customHeight="1">
      <c r="A124" s="14" t="s">
        <v>2062</v>
      </c>
      <c r="B124" s="7" t="s">
        <v>4125</v>
      </c>
      <c r="C124" s="11">
        <v>161</v>
      </c>
      <c r="D124" s="1" t="s">
        <v>4967</v>
      </c>
      <c r="E124" s="36">
        <v>5.96</v>
      </c>
      <c r="F124" s="45">
        <v>3</v>
      </c>
    </row>
    <row r="125" spans="1:6" ht="15" customHeight="1">
      <c r="A125" s="14" t="s">
        <v>2063</v>
      </c>
      <c r="B125" s="7" t="s">
        <v>4126</v>
      </c>
      <c r="C125" s="11">
        <v>161</v>
      </c>
      <c r="D125" s="1" t="s">
        <v>4278</v>
      </c>
      <c r="E125" s="36">
        <v>3.99</v>
      </c>
      <c r="F125" s="45">
        <v>3</v>
      </c>
    </row>
    <row r="126" spans="1:6" ht="15" customHeight="1">
      <c r="A126" s="14" t="s">
        <v>2064</v>
      </c>
      <c r="B126" s="7">
        <v>305</v>
      </c>
      <c r="C126" s="11">
        <v>161</v>
      </c>
      <c r="D126" s="1" t="s">
        <v>4913</v>
      </c>
      <c r="E126" s="36">
        <v>4.9</v>
      </c>
      <c r="F126" s="45">
        <v>3</v>
      </c>
    </row>
    <row r="127" spans="1:6" ht="15" customHeight="1">
      <c r="A127" s="14" t="s">
        <v>2065</v>
      </c>
      <c r="B127" s="7">
        <v>308</v>
      </c>
      <c r="C127" s="11">
        <v>101</v>
      </c>
      <c r="D127" s="1" t="s">
        <v>4795</v>
      </c>
      <c r="E127" s="36">
        <v>46.2</v>
      </c>
      <c r="F127" s="45">
        <v>2</v>
      </c>
    </row>
    <row r="128" spans="1:6" ht="15" customHeight="1">
      <c r="A128" s="14" t="s">
        <v>2066</v>
      </c>
      <c r="B128" s="7">
        <v>309</v>
      </c>
      <c r="C128" s="11">
        <v>102</v>
      </c>
      <c r="D128" s="1" t="s">
        <v>3892</v>
      </c>
      <c r="E128" s="36">
        <v>28.13</v>
      </c>
      <c r="F128" s="45">
        <v>2</v>
      </c>
    </row>
    <row r="129" spans="1:6" ht="15" customHeight="1">
      <c r="A129" s="14" t="s">
        <v>2067</v>
      </c>
      <c r="B129" s="7">
        <v>310</v>
      </c>
      <c r="C129" s="11">
        <v>201</v>
      </c>
      <c r="D129" s="1" t="s">
        <v>4639</v>
      </c>
      <c r="E129" s="36"/>
      <c r="F129" s="45">
        <v>0</v>
      </c>
    </row>
    <row r="130" spans="1:6" ht="15" customHeight="1">
      <c r="A130" s="14" t="s">
        <v>2068</v>
      </c>
      <c r="B130" s="7">
        <v>311</v>
      </c>
      <c r="C130" s="11">
        <v>134</v>
      </c>
      <c r="D130" s="1" t="s">
        <v>2481</v>
      </c>
      <c r="E130" s="36">
        <v>40.11</v>
      </c>
      <c r="F130" s="45">
        <v>2</v>
      </c>
    </row>
    <row r="131" spans="1:6" ht="15" customHeight="1">
      <c r="A131" s="14" t="s">
        <v>2069</v>
      </c>
      <c r="B131" s="7">
        <v>312</v>
      </c>
      <c r="C131" s="11">
        <v>176</v>
      </c>
      <c r="D131" s="1" t="s">
        <v>4978</v>
      </c>
      <c r="E131" s="36">
        <v>10.88</v>
      </c>
      <c r="F131" s="45">
        <v>2</v>
      </c>
    </row>
    <row r="132" spans="1:6" ht="15" customHeight="1">
      <c r="A132" s="14" t="s">
        <v>2070</v>
      </c>
      <c r="B132" s="7">
        <v>313</v>
      </c>
      <c r="C132" s="11">
        <v>115</v>
      </c>
      <c r="D132" s="1" t="s">
        <v>4979</v>
      </c>
      <c r="E132" s="36">
        <v>15.4</v>
      </c>
      <c r="F132" s="45">
        <v>1</v>
      </c>
    </row>
    <row r="133" spans="1:6" ht="15" customHeight="1">
      <c r="A133" s="14" t="s">
        <v>2071</v>
      </c>
      <c r="B133" s="7">
        <v>314</v>
      </c>
      <c r="C133" s="11">
        <v>115</v>
      </c>
      <c r="D133" s="1" t="s">
        <v>4979</v>
      </c>
      <c r="E133" s="36">
        <v>16.76</v>
      </c>
      <c r="F133" s="45">
        <v>1</v>
      </c>
    </row>
    <row r="134" spans="1:6" ht="15" customHeight="1">
      <c r="A134" s="14" t="s">
        <v>2072</v>
      </c>
      <c r="B134" s="7">
        <v>315</v>
      </c>
      <c r="C134" s="11">
        <v>115</v>
      </c>
      <c r="D134" s="1" t="s">
        <v>4979</v>
      </c>
      <c r="E134" s="36">
        <v>16.76</v>
      </c>
      <c r="F134" s="45">
        <v>1</v>
      </c>
    </row>
    <row r="135" spans="1:6" ht="15" customHeight="1">
      <c r="A135" s="14" t="s">
        <v>2073</v>
      </c>
      <c r="B135" s="7">
        <v>316</v>
      </c>
      <c r="C135" s="11">
        <v>115</v>
      </c>
      <c r="D135" s="1" t="s">
        <v>4979</v>
      </c>
      <c r="E135" s="36">
        <v>16.76</v>
      </c>
      <c r="F135" s="45">
        <v>1</v>
      </c>
    </row>
    <row r="136" spans="1:6" ht="15" customHeight="1">
      <c r="A136" s="14" t="s">
        <v>2074</v>
      </c>
      <c r="B136" s="7">
        <v>317</v>
      </c>
      <c r="C136" s="11">
        <v>134</v>
      </c>
      <c r="D136" s="1" t="s">
        <v>3680</v>
      </c>
      <c r="E136" s="36">
        <v>33.43</v>
      </c>
      <c r="F136" s="45">
        <v>1</v>
      </c>
    </row>
    <row r="137" spans="1:6" ht="15" customHeight="1">
      <c r="A137" s="14" t="s">
        <v>2075</v>
      </c>
      <c r="B137" s="7">
        <v>318</v>
      </c>
      <c r="C137" s="11">
        <v>203</v>
      </c>
      <c r="D137" s="1" t="s">
        <v>2656</v>
      </c>
      <c r="E137" s="36">
        <v>69.85</v>
      </c>
      <c r="F137" s="45">
        <v>5</v>
      </c>
    </row>
    <row r="138" spans="1:6" ht="15" customHeight="1">
      <c r="A138" s="14" t="s">
        <v>2076</v>
      </c>
      <c r="B138" s="7">
        <v>319</v>
      </c>
      <c r="C138" s="11">
        <v>171</v>
      </c>
      <c r="D138" s="1" t="s">
        <v>2441</v>
      </c>
      <c r="E138" s="36">
        <v>7.48</v>
      </c>
      <c r="F138" s="45">
        <v>2</v>
      </c>
    </row>
    <row r="139" spans="1:6" ht="15" customHeight="1">
      <c r="A139" s="14" t="s">
        <v>2077</v>
      </c>
      <c r="B139" s="7">
        <v>321</v>
      </c>
      <c r="C139" s="11">
        <v>115</v>
      </c>
      <c r="D139" s="1" t="s">
        <v>3886</v>
      </c>
      <c r="E139" s="36">
        <v>15.89</v>
      </c>
      <c r="F139" s="45">
        <v>1</v>
      </c>
    </row>
    <row r="140" spans="1:6" ht="15" customHeight="1">
      <c r="A140" s="14" t="s">
        <v>2078</v>
      </c>
      <c r="B140" s="7">
        <v>322</v>
      </c>
      <c r="C140" s="11">
        <v>115</v>
      </c>
      <c r="D140" s="1" t="s">
        <v>3886</v>
      </c>
      <c r="E140" s="36">
        <v>15.63</v>
      </c>
      <c r="F140" s="45">
        <v>1</v>
      </c>
    </row>
    <row r="141" spans="1:6" ht="15" customHeight="1">
      <c r="A141" s="14" t="s">
        <v>2079</v>
      </c>
      <c r="B141" s="7">
        <v>323</v>
      </c>
      <c r="C141" s="11">
        <v>115</v>
      </c>
      <c r="D141" s="1" t="s">
        <v>4979</v>
      </c>
      <c r="E141" s="36">
        <v>16.53</v>
      </c>
      <c r="F141" s="45">
        <v>1</v>
      </c>
    </row>
    <row r="142" spans="1:6" ht="15" customHeight="1">
      <c r="A142" s="14" t="s">
        <v>2080</v>
      </c>
      <c r="B142" s="7">
        <v>324</v>
      </c>
      <c r="C142" s="11">
        <v>115</v>
      </c>
      <c r="D142" s="1" t="s">
        <v>4979</v>
      </c>
      <c r="E142" s="36">
        <v>16.53</v>
      </c>
      <c r="F142" s="45">
        <v>1</v>
      </c>
    </row>
    <row r="143" spans="1:6" ht="15" customHeight="1">
      <c r="A143" s="14" t="s">
        <v>2081</v>
      </c>
      <c r="B143" s="7">
        <v>325</v>
      </c>
      <c r="C143" s="11">
        <v>115</v>
      </c>
      <c r="D143" s="1" t="s">
        <v>4979</v>
      </c>
      <c r="E143" s="36">
        <v>16.53</v>
      </c>
      <c r="F143" s="45">
        <v>1</v>
      </c>
    </row>
    <row r="144" spans="1:6" ht="15" customHeight="1">
      <c r="A144" s="14" t="s">
        <v>2082</v>
      </c>
      <c r="B144" s="7">
        <v>326</v>
      </c>
      <c r="C144" s="11">
        <v>115</v>
      </c>
      <c r="D144" s="1" t="s">
        <v>4979</v>
      </c>
      <c r="E144" s="36">
        <v>16.53</v>
      </c>
      <c r="F144" s="45">
        <v>1</v>
      </c>
    </row>
    <row r="145" spans="1:6" ht="15" customHeight="1">
      <c r="A145" s="14" t="s">
        <v>2083</v>
      </c>
      <c r="B145" s="7">
        <v>327</v>
      </c>
      <c r="C145" s="11">
        <v>115</v>
      </c>
      <c r="D145" s="1" t="s">
        <v>4979</v>
      </c>
      <c r="E145" s="36">
        <v>15.91</v>
      </c>
      <c r="F145" s="45">
        <v>1</v>
      </c>
    </row>
    <row r="146" spans="1:6" ht="15" customHeight="1">
      <c r="A146" s="14" t="s">
        <v>2084</v>
      </c>
      <c r="B146" s="7">
        <v>328</v>
      </c>
      <c r="C146" s="11">
        <v>166</v>
      </c>
      <c r="D146" s="1" t="s">
        <v>3789</v>
      </c>
      <c r="E146" s="36">
        <v>10.73</v>
      </c>
      <c r="F146" s="45">
        <v>4</v>
      </c>
    </row>
    <row r="147" spans="1:6" ht="15" customHeight="1">
      <c r="A147" s="14" t="s">
        <v>2085</v>
      </c>
      <c r="B147" s="7">
        <v>329</v>
      </c>
      <c r="C147" s="29">
        <v>116</v>
      </c>
      <c r="D147" s="1" t="s">
        <v>362</v>
      </c>
      <c r="E147" s="36">
        <v>16.49</v>
      </c>
      <c r="F147" s="45">
        <v>1</v>
      </c>
    </row>
    <row r="148" spans="1:6" ht="15" customHeight="1">
      <c r="A148" s="14" t="s">
        <v>2086</v>
      </c>
      <c r="B148" s="7">
        <v>331</v>
      </c>
      <c r="C148" s="11">
        <v>110</v>
      </c>
      <c r="D148" s="1" t="s">
        <v>2498</v>
      </c>
      <c r="E148" s="36">
        <v>22.29</v>
      </c>
      <c r="F148" s="45">
        <v>1</v>
      </c>
    </row>
    <row r="149" spans="1:6" ht="15" customHeight="1">
      <c r="A149" s="14" t="s">
        <v>2087</v>
      </c>
      <c r="B149" s="7">
        <v>332</v>
      </c>
      <c r="C149" s="11">
        <v>102</v>
      </c>
      <c r="D149" s="1" t="s">
        <v>3892</v>
      </c>
      <c r="E149" s="36">
        <v>28.13</v>
      </c>
      <c r="F149" s="45">
        <v>2</v>
      </c>
    </row>
    <row r="150" spans="1:6" ht="15" customHeight="1">
      <c r="A150" s="14" t="s">
        <v>2088</v>
      </c>
      <c r="B150" s="7">
        <v>333</v>
      </c>
      <c r="C150" s="11">
        <v>101</v>
      </c>
      <c r="D150" s="1" t="s">
        <v>4795</v>
      </c>
      <c r="E150" s="36">
        <v>46.77</v>
      </c>
      <c r="F150" s="45">
        <v>2</v>
      </c>
    </row>
    <row r="151" spans="1:6" ht="15" customHeight="1">
      <c r="A151" s="14" t="s">
        <v>5006</v>
      </c>
      <c r="B151" s="7" t="s">
        <v>2247</v>
      </c>
      <c r="C151" s="11">
        <v>161</v>
      </c>
      <c r="D151" s="1" t="s">
        <v>5007</v>
      </c>
      <c r="E151" s="36">
        <v>5.93</v>
      </c>
      <c r="F151" s="45">
        <v>3</v>
      </c>
    </row>
    <row r="152" spans="1:6" ht="15" customHeight="1">
      <c r="A152" s="14" t="s">
        <v>5008</v>
      </c>
      <c r="B152" s="7" t="s">
        <v>2249</v>
      </c>
      <c r="C152" s="11">
        <v>161</v>
      </c>
      <c r="D152" s="1" t="s">
        <v>5009</v>
      </c>
      <c r="E152" s="36">
        <v>2.28</v>
      </c>
      <c r="F152" s="45">
        <v>3</v>
      </c>
    </row>
    <row r="153" spans="1:6" ht="15" customHeight="1">
      <c r="A153" s="14" t="s">
        <v>5010</v>
      </c>
      <c r="B153" s="7" t="s">
        <v>5005</v>
      </c>
      <c r="C153" s="11">
        <v>161</v>
      </c>
      <c r="D153" s="1" t="s">
        <v>5011</v>
      </c>
      <c r="E153" s="36">
        <v>1.14</v>
      </c>
      <c r="F153" s="45">
        <v>0</v>
      </c>
    </row>
    <row r="154" spans="1:6" ht="15" customHeight="1">
      <c r="A154" s="14" t="s">
        <v>2089</v>
      </c>
      <c r="B154" s="7">
        <v>336</v>
      </c>
      <c r="C154" s="11">
        <v>161</v>
      </c>
      <c r="D154" s="1" t="s">
        <v>4915</v>
      </c>
      <c r="E154" s="36">
        <v>4.83</v>
      </c>
      <c r="F154" s="45">
        <v>3</v>
      </c>
    </row>
    <row r="155" spans="1:6" ht="15" customHeight="1">
      <c r="A155" s="14" t="s">
        <v>7257</v>
      </c>
      <c r="B155" s="7"/>
      <c r="C155" s="11">
        <v>201</v>
      </c>
      <c r="D155" s="1" t="s">
        <v>5450</v>
      </c>
      <c r="E155" s="36"/>
      <c r="F155" s="45">
        <v>0</v>
      </c>
    </row>
    <row r="156" spans="1:6" ht="15" customHeight="1">
      <c r="A156" s="14" t="s">
        <v>7256</v>
      </c>
      <c r="B156" s="7"/>
      <c r="C156" s="11">
        <v>203</v>
      </c>
      <c r="D156" s="1" t="s">
        <v>7258</v>
      </c>
      <c r="E156" s="36"/>
      <c r="F156" s="45">
        <v>0</v>
      </c>
    </row>
    <row r="157" spans="1:6" ht="15" customHeight="1" thickBot="1">
      <c r="A157" s="14" t="s">
        <v>7549</v>
      </c>
      <c r="B157" s="7"/>
      <c r="C157" s="11">
        <v>317</v>
      </c>
      <c r="D157" s="1" t="s">
        <v>7550</v>
      </c>
      <c r="E157" s="36"/>
      <c r="F157" s="45">
        <v>0</v>
      </c>
    </row>
    <row r="158" spans="1:6" ht="15" customHeight="1" thickBot="1" thickTop="1">
      <c r="A158" s="144" t="s">
        <v>7686</v>
      </c>
      <c r="B158" s="145"/>
      <c r="C158" s="145"/>
      <c r="D158" s="146"/>
      <c r="E158" s="37">
        <f>SUM(E121:E157)</f>
        <v>648.6999999999998</v>
      </c>
      <c r="F158" s="63">
        <f>SUMIF(F121:F157,"&gt;0",E121:E157)</f>
        <v>643.5199999999998</v>
      </c>
    </row>
    <row r="159" ht="15" customHeight="1"/>
  </sheetData>
  <mergeCells count="20">
    <mergeCell ref="A158:D158"/>
    <mergeCell ref="E119:E120"/>
    <mergeCell ref="D119:D120"/>
    <mergeCell ref="A118:F118"/>
    <mergeCell ref="A119:A120"/>
    <mergeCell ref="A111:D111"/>
    <mergeCell ref="D76:D77"/>
    <mergeCell ref="E76:E77"/>
    <mergeCell ref="A76:A77"/>
    <mergeCell ref="A68:D68"/>
    <mergeCell ref="A75:F75"/>
    <mergeCell ref="D21:D22"/>
    <mergeCell ref="E21:E22"/>
    <mergeCell ref="A20:F20"/>
    <mergeCell ref="A21:A22"/>
    <mergeCell ref="E41:E42"/>
    <mergeCell ref="A40:F40"/>
    <mergeCell ref="A41:A42"/>
    <mergeCell ref="D41:D42"/>
    <mergeCell ref="A33:D33"/>
  </mergeCells>
  <conditionalFormatting sqref="E4">
    <cfRule type="cellIs" priority="11" dxfId="116" operator="notEqual">
      <formula>SUM($E$5:$E$15)</formula>
    </cfRule>
  </conditionalFormatting>
  <printOptions horizontalCentered="1"/>
  <pageMargins left="0.1968503937007874" right="0.1968503937007874" top="0.7480314960629921" bottom="0.4724409448818898" header="0.11811023622047245" footer="0.2755905511811024"/>
  <pageSetup horizontalDpi="600" verticalDpi="600" orientation="portrait" paperSize="9" scale="70" r:id="rId1"/>
  <headerFooter scaleWithDoc="0" alignWithMargins="0">
    <oddHeader>&amp;L&amp;9Příloha č.1_UKB_plochy místností</oddHeader>
    <oddFooter>&amp;R&amp;9Strana &amp;P/&amp;N</oddFooter>
  </headerFooter>
  <rowBreaks count="3" manualBreakCount="3">
    <brk id="36" max="16383" man="1"/>
    <brk id="71" max="16383" man="1"/>
    <brk id="114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2:G177"/>
  <sheetViews>
    <sheetView zoomScaleSheetLayoutView="100" workbookViewId="0" topLeftCell="A1">
      <selection activeCell="G1" sqref="G1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4" width="40.7109375" style="0" customWidth="1"/>
    <col min="5" max="5" width="14.7109375" style="35" customWidth="1"/>
    <col min="6" max="6" width="14.7109375" style="44" customWidth="1"/>
  </cols>
  <sheetData>
    <row r="2" ht="13.5" thickBot="1">
      <c r="F2"/>
    </row>
    <row r="3" spans="4:6" ht="15.75" customHeight="1" thickBot="1">
      <c r="D3" s="65" t="s">
        <v>7618</v>
      </c>
      <c r="E3" s="66">
        <f>SUM(E177,E140,E100,E66,E35)</f>
        <v>2204.55</v>
      </c>
      <c r="F3"/>
    </row>
    <row r="4" spans="4:7" ht="15.75" customHeight="1" thickBot="1">
      <c r="D4" s="65" t="s">
        <v>7619</v>
      </c>
      <c r="E4" s="66">
        <f>SUM(F177,F140,F100,F66,F35)</f>
        <v>1769.9900000000002</v>
      </c>
      <c r="F4" s="92"/>
      <c r="G4" s="92"/>
    </row>
    <row r="5" spans="4:6" ht="15.75" customHeight="1" thickBot="1">
      <c r="D5" s="65" t="s">
        <v>7620</v>
      </c>
      <c r="E5" s="66">
        <f>SUMIF(F$23:F$552,"1",E$23:E$552)</f>
        <v>944.9000000000001</v>
      </c>
      <c r="F5"/>
    </row>
    <row r="6" spans="4:6" ht="15.75" customHeight="1" thickBot="1">
      <c r="D6" s="65" t="s">
        <v>7621</v>
      </c>
      <c r="E6" s="66">
        <f>SUMIF(F$23:F$552,"2",E$23:E$552)</f>
        <v>9.84</v>
      </c>
      <c r="F6"/>
    </row>
    <row r="7" spans="4:6" ht="15.75" customHeight="1" thickBot="1">
      <c r="D7" s="65" t="s">
        <v>7622</v>
      </c>
      <c r="E7" s="66">
        <f>SUMIF(F$23:F$552,"3",E$23:E$552)</f>
        <v>107.17</v>
      </c>
      <c r="F7"/>
    </row>
    <row r="8" spans="4:6" ht="15.75" customHeight="1" thickBot="1">
      <c r="D8" s="65" t="s">
        <v>7617</v>
      </c>
      <c r="E8" s="66">
        <f>SUMIF(F$23:F$552,"4",E$23:E$552)</f>
        <v>46.959999999999994</v>
      </c>
      <c r="F8"/>
    </row>
    <row r="9" spans="4:6" ht="15.75" customHeight="1" thickBot="1">
      <c r="D9" s="65" t="s">
        <v>7623</v>
      </c>
      <c r="E9" s="66">
        <f>SUMIF(F$23:F$552,"5",E$23:E$552)</f>
        <v>617.83</v>
      </c>
      <c r="F9"/>
    </row>
    <row r="10" spans="4:5" ht="15.75" customHeight="1" thickBot="1">
      <c r="D10" s="65" t="s">
        <v>7624</v>
      </c>
      <c r="E10" s="66">
        <f>SUMIF(F$23:F$552,"6",E$23:E$552)</f>
        <v>0</v>
      </c>
    </row>
    <row r="11" spans="4:5" ht="15.75" customHeight="1" thickBot="1">
      <c r="D11" s="65" t="s">
        <v>7625</v>
      </c>
      <c r="E11" s="66">
        <f>SUMIF(F$23:F$552,"7",E$23:E$552)</f>
        <v>0</v>
      </c>
    </row>
    <row r="12" spans="4:5" ht="15.75" customHeight="1" thickBot="1">
      <c r="D12" s="65" t="s">
        <v>7626</v>
      </c>
      <c r="E12" s="66">
        <f>SUMIF(F$23:F$552,"8",E$23:E$552)</f>
        <v>0</v>
      </c>
    </row>
    <row r="13" spans="4:5" ht="15.75" customHeight="1" thickBot="1">
      <c r="D13" s="65" t="s">
        <v>7687</v>
      </c>
      <c r="E13" s="66">
        <f>SUMIF(F$23:F$553,"9",E$23:E$553)</f>
        <v>0</v>
      </c>
    </row>
    <row r="14" spans="4:5" ht="15.75" customHeight="1" thickBot="1">
      <c r="D14" s="65" t="s">
        <v>7688</v>
      </c>
      <c r="E14" s="66">
        <f>SUMIF(F$23:F$553,"10",E$23:E$553)</f>
        <v>43.29</v>
      </c>
    </row>
    <row r="15" spans="4:5" ht="15.75" customHeight="1" thickBot="1">
      <c r="D15" s="65" t="s">
        <v>7714</v>
      </c>
      <c r="E15" s="66">
        <f>SUMIF(F$23:F$553,"11",E$23:E$553)</f>
        <v>0</v>
      </c>
    </row>
    <row r="19" ht="13.5" thickBot="1"/>
    <row r="20" spans="1:6" ht="22.5" customHeight="1" thickBot="1">
      <c r="A20" s="141" t="s">
        <v>3098</v>
      </c>
      <c r="B20" s="142"/>
      <c r="C20" s="142"/>
      <c r="D20" s="142"/>
      <c r="E20" s="142"/>
      <c r="F20" s="143"/>
    </row>
    <row r="21" spans="1:6" ht="15" customHeight="1">
      <c r="A21" s="151" t="s">
        <v>1005</v>
      </c>
      <c r="B21" s="68" t="s">
        <v>603</v>
      </c>
      <c r="C21" s="69" t="s">
        <v>1860</v>
      </c>
      <c r="D21" s="147" t="s">
        <v>1859</v>
      </c>
      <c r="E21" s="149" t="s">
        <v>1861</v>
      </c>
      <c r="F21" s="70" t="s">
        <v>7616</v>
      </c>
    </row>
    <row r="22" spans="1:6" ht="15" customHeight="1" thickBot="1">
      <c r="A22" s="152"/>
      <c r="B22" s="71" t="s">
        <v>1858</v>
      </c>
      <c r="C22" s="71" t="s">
        <v>1858</v>
      </c>
      <c r="D22" s="148"/>
      <c r="E22" s="150"/>
      <c r="F22" s="72" t="s">
        <v>7615</v>
      </c>
    </row>
    <row r="23" spans="1:6" ht="15" customHeight="1" thickTop="1">
      <c r="A23" s="14" t="s">
        <v>2090</v>
      </c>
      <c r="B23" s="7" t="s">
        <v>1863</v>
      </c>
      <c r="C23" s="11">
        <v>203</v>
      </c>
      <c r="D23" s="1" t="s">
        <v>2656</v>
      </c>
      <c r="E23" s="36">
        <v>43.29</v>
      </c>
      <c r="F23" s="45">
        <v>10</v>
      </c>
    </row>
    <row r="24" spans="1:6" ht="15" customHeight="1">
      <c r="A24" s="14" t="s">
        <v>2091</v>
      </c>
      <c r="B24" s="7" t="s">
        <v>1864</v>
      </c>
      <c r="C24" s="11">
        <v>201</v>
      </c>
      <c r="D24" s="1" t="s">
        <v>641</v>
      </c>
      <c r="E24" s="36">
        <v>13.81</v>
      </c>
      <c r="F24" s="45">
        <v>5</v>
      </c>
    </row>
    <row r="25" spans="1:6" ht="15" customHeight="1">
      <c r="A25" s="14" t="s">
        <v>2092</v>
      </c>
      <c r="B25" s="7" t="s">
        <v>1865</v>
      </c>
      <c r="C25" s="11">
        <v>204</v>
      </c>
      <c r="D25" s="1" t="s">
        <v>2093</v>
      </c>
      <c r="E25" s="36">
        <v>3.94</v>
      </c>
      <c r="F25" s="45">
        <v>5</v>
      </c>
    </row>
    <row r="26" spans="1:6" ht="15" customHeight="1">
      <c r="A26" s="14" t="s">
        <v>2094</v>
      </c>
      <c r="B26" s="7" t="s">
        <v>1866</v>
      </c>
      <c r="C26" s="11">
        <v>184</v>
      </c>
      <c r="D26" s="1" t="s">
        <v>3843</v>
      </c>
      <c r="E26" s="36">
        <v>44.06</v>
      </c>
      <c r="F26" s="45">
        <v>0</v>
      </c>
    </row>
    <row r="27" spans="1:6" ht="15" customHeight="1">
      <c r="A27" s="14" t="s">
        <v>2095</v>
      </c>
      <c r="B27" s="7" t="s">
        <v>1867</v>
      </c>
      <c r="C27" s="11">
        <v>184</v>
      </c>
      <c r="D27" s="1" t="s">
        <v>3843</v>
      </c>
      <c r="E27" s="36">
        <v>67.09</v>
      </c>
      <c r="F27" s="45">
        <v>0</v>
      </c>
    </row>
    <row r="28" spans="1:6" ht="15" customHeight="1">
      <c r="A28" s="14" t="s">
        <v>2096</v>
      </c>
      <c r="B28" s="7" t="s">
        <v>1868</v>
      </c>
      <c r="C28" s="11">
        <v>303</v>
      </c>
      <c r="D28" s="1" t="s">
        <v>3957</v>
      </c>
      <c r="E28" s="36">
        <v>9.25</v>
      </c>
      <c r="F28" s="45">
        <v>0</v>
      </c>
    </row>
    <row r="29" spans="1:6" ht="15" customHeight="1">
      <c r="A29" s="14" t="s">
        <v>3814</v>
      </c>
      <c r="B29" s="7" t="s">
        <v>1869</v>
      </c>
      <c r="C29" s="11">
        <v>303</v>
      </c>
      <c r="D29" s="1" t="s">
        <v>3958</v>
      </c>
      <c r="E29" s="36">
        <v>15.15</v>
      </c>
      <c r="F29" s="45">
        <v>0</v>
      </c>
    </row>
    <row r="30" spans="1:6" ht="15" customHeight="1">
      <c r="A30" s="14" t="s">
        <v>3815</v>
      </c>
      <c r="B30" s="7" t="s">
        <v>1870</v>
      </c>
      <c r="C30" s="11">
        <v>171</v>
      </c>
      <c r="D30" s="1" t="s">
        <v>3816</v>
      </c>
      <c r="E30" s="36">
        <v>23.78</v>
      </c>
      <c r="F30" s="45">
        <v>0</v>
      </c>
    </row>
    <row r="31" spans="1:6" ht="15" customHeight="1">
      <c r="A31" s="14" t="s">
        <v>3817</v>
      </c>
      <c r="B31" s="7" t="s">
        <v>1871</v>
      </c>
      <c r="C31" s="11">
        <v>303</v>
      </c>
      <c r="D31" s="1" t="s">
        <v>1195</v>
      </c>
      <c r="E31" s="36">
        <v>14.3</v>
      </c>
      <c r="F31" s="45">
        <v>0</v>
      </c>
    </row>
    <row r="32" spans="1:6" ht="15" customHeight="1">
      <c r="A32" s="14" t="s">
        <v>3818</v>
      </c>
      <c r="B32" s="7" t="s">
        <v>1873</v>
      </c>
      <c r="C32" s="11">
        <v>305</v>
      </c>
      <c r="D32" s="1" t="s">
        <v>3715</v>
      </c>
      <c r="E32" s="36">
        <v>34.61</v>
      </c>
      <c r="F32" s="45">
        <v>0</v>
      </c>
    </row>
    <row r="33" spans="1:6" ht="15" customHeight="1">
      <c r="A33" s="14" t="s">
        <v>3819</v>
      </c>
      <c r="B33" s="7" t="s">
        <v>1874</v>
      </c>
      <c r="C33" s="11">
        <v>172</v>
      </c>
      <c r="D33" s="1" t="s">
        <v>3820</v>
      </c>
      <c r="E33" s="36">
        <v>26.43</v>
      </c>
      <c r="F33" s="45">
        <v>0</v>
      </c>
    </row>
    <row r="34" spans="1:6" ht="15" customHeight="1" thickBot="1">
      <c r="A34" s="14" t="s">
        <v>3821</v>
      </c>
      <c r="B34" s="7" t="s">
        <v>1875</v>
      </c>
      <c r="C34" s="11">
        <v>184</v>
      </c>
      <c r="D34" s="1" t="s">
        <v>3843</v>
      </c>
      <c r="E34" s="36">
        <v>78</v>
      </c>
      <c r="F34" s="45">
        <v>0</v>
      </c>
    </row>
    <row r="35" spans="1:6" ht="15" customHeight="1" thickBot="1" thickTop="1">
      <c r="A35" s="144" t="s">
        <v>7686</v>
      </c>
      <c r="B35" s="145"/>
      <c r="C35" s="145"/>
      <c r="D35" s="146"/>
      <c r="E35" s="37">
        <f>SUM(E23:E34)</f>
        <v>373.71000000000004</v>
      </c>
      <c r="F35" s="63">
        <f>SUMIF(F23:F34,"&gt;0",E23:E34)</f>
        <v>61.04</v>
      </c>
    </row>
    <row r="36" ht="15" customHeight="1"/>
    <row r="37" ht="15" customHeight="1"/>
    <row r="38" spans="1:6" ht="15" customHeight="1">
      <c r="A38" s="2"/>
      <c r="B38" s="2"/>
      <c r="C38" s="2"/>
      <c r="D38" s="2"/>
      <c r="E38" s="38"/>
      <c r="F38" s="47"/>
    </row>
    <row r="39" ht="15" customHeight="1"/>
    <row r="40" ht="15" customHeight="1"/>
    <row r="41" ht="15" customHeight="1" thickBot="1"/>
    <row r="42" spans="1:6" ht="22.5" customHeight="1" thickBot="1">
      <c r="A42" s="141" t="s">
        <v>3099</v>
      </c>
      <c r="B42" s="142"/>
      <c r="C42" s="142"/>
      <c r="D42" s="142"/>
      <c r="E42" s="142"/>
      <c r="F42" s="143"/>
    </row>
    <row r="43" spans="1:6" ht="15" customHeight="1">
      <c r="A43" s="151" t="s">
        <v>1005</v>
      </c>
      <c r="B43" s="68" t="s">
        <v>603</v>
      </c>
      <c r="C43" s="69" t="s">
        <v>1860</v>
      </c>
      <c r="D43" s="147" t="s">
        <v>1859</v>
      </c>
      <c r="E43" s="149" t="s">
        <v>1861</v>
      </c>
      <c r="F43" s="70" t="s">
        <v>7616</v>
      </c>
    </row>
    <row r="44" spans="1:6" ht="15" customHeight="1" thickBot="1">
      <c r="A44" s="152"/>
      <c r="B44" s="71" t="s">
        <v>1858</v>
      </c>
      <c r="C44" s="71" t="s">
        <v>1858</v>
      </c>
      <c r="D44" s="148"/>
      <c r="E44" s="150"/>
      <c r="F44" s="72" t="s">
        <v>7615</v>
      </c>
    </row>
    <row r="45" spans="1:6" ht="15" customHeight="1" thickTop="1">
      <c r="A45" s="14" t="s">
        <v>3822</v>
      </c>
      <c r="B45" s="7">
        <v>101</v>
      </c>
      <c r="C45" s="11">
        <v>203</v>
      </c>
      <c r="D45" s="1" t="s">
        <v>2656</v>
      </c>
      <c r="E45" s="36">
        <v>95.4</v>
      </c>
      <c r="F45" s="45">
        <v>5</v>
      </c>
    </row>
    <row r="46" spans="1:6" ht="15" customHeight="1">
      <c r="A46" s="14" t="s">
        <v>3823</v>
      </c>
      <c r="B46" s="7">
        <v>102</v>
      </c>
      <c r="C46" s="11">
        <v>201</v>
      </c>
      <c r="D46" s="1" t="s">
        <v>641</v>
      </c>
      <c r="E46" s="36">
        <v>13.6</v>
      </c>
      <c r="F46" s="45">
        <v>5</v>
      </c>
    </row>
    <row r="47" spans="1:6" ht="15" customHeight="1">
      <c r="A47" s="14" t="s">
        <v>3824</v>
      </c>
      <c r="B47" s="7">
        <v>103</v>
      </c>
      <c r="C47" s="11">
        <v>204</v>
      </c>
      <c r="D47" s="1" t="s">
        <v>4980</v>
      </c>
      <c r="E47" s="36">
        <v>3.74</v>
      </c>
      <c r="F47" s="45">
        <v>0</v>
      </c>
    </row>
    <row r="48" spans="1:6" ht="15" customHeight="1">
      <c r="A48" s="14" t="s">
        <v>3825</v>
      </c>
      <c r="B48" s="7">
        <v>104</v>
      </c>
      <c r="C48" s="29">
        <v>170</v>
      </c>
      <c r="D48" s="1" t="s">
        <v>7356</v>
      </c>
      <c r="E48" s="36">
        <v>19.06</v>
      </c>
      <c r="F48" s="45">
        <v>0</v>
      </c>
    </row>
    <row r="49" spans="1:6" ht="15" customHeight="1">
      <c r="A49" s="14" t="s">
        <v>3826</v>
      </c>
      <c r="B49" s="7">
        <v>105</v>
      </c>
      <c r="C49" s="11">
        <v>166</v>
      </c>
      <c r="D49" s="1" t="s">
        <v>2344</v>
      </c>
      <c r="E49" s="36">
        <v>12.47</v>
      </c>
      <c r="F49" s="45">
        <v>4</v>
      </c>
    </row>
    <row r="50" spans="1:6" ht="15" customHeight="1">
      <c r="A50" s="14" t="s">
        <v>3827</v>
      </c>
      <c r="B50" s="7">
        <v>106</v>
      </c>
      <c r="C50" s="11">
        <v>161</v>
      </c>
      <c r="D50" s="1" t="s">
        <v>4825</v>
      </c>
      <c r="E50" s="36">
        <v>6.36</v>
      </c>
      <c r="F50" s="45">
        <v>3</v>
      </c>
    </row>
    <row r="51" spans="1:6" ht="15" customHeight="1">
      <c r="A51" s="14" t="s">
        <v>3828</v>
      </c>
      <c r="B51" s="7">
        <v>107</v>
      </c>
      <c r="C51" s="11">
        <v>161</v>
      </c>
      <c r="D51" s="1" t="s">
        <v>3733</v>
      </c>
      <c r="E51" s="36">
        <v>1.61</v>
      </c>
      <c r="F51" s="45">
        <v>3</v>
      </c>
    </row>
    <row r="52" spans="1:6" ht="15" customHeight="1">
      <c r="A52" s="14" t="s">
        <v>3829</v>
      </c>
      <c r="B52" s="7">
        <v>108</v>
      </c>
      <c r="C52" s="11">
        <v>161</v>
      </c>
      <c r="D52" s="1" t="s">
        <v>4985</v>
      </c>
      <c r="E52" s="36">
        <v>1.61</v>
      </c>
      <c r="F52" s="45">
        <v>3</v>
      </c>
    </row>
    <row r="53" spans="1:6" ht="15" customHeight="1">
      <c r="A53" s="14" t="s">
        <v>3830</v>
      </c>
      <c r="B53" s="7">
        <v>109</v>
      </c>
      <c r="C53" s="11">
        <v>163</v>
      </c>
      <c r="D53" s="1" t="s">
        <v>653</v>
      </c>
      <c r="E53" s="36">
        <v>2.9</v>
      </c>
      <c r="F53" s="45">
        <v>3</v>
      </c>
    </row>
    <row r="54" spans="1:7" ht="15" customHeight="1">
      <c r="A54" s="14" t="s">
        <v>3831</v>
      </c>
      <c r="B54" s="7">
        <v>111</v>
      </c>
      <c r="C54" s="11">
        <v>176</v>
      </c>
      <c r="D54" s="1" t="s">
        <v>850</v>
      </c>
      <c r="E54" s="36">
        <v>5.6</v>
      </c>
      <c r="F54" s="45">
        <v>2</v>
      </c>
      <c r="G54" s="24"/>
    </row>
    <row r="55" spans="1:6" ht="15" customHeight="1">
      <c r="A55" s="14" t="s">
        <v>3832</v>
      </c>
      <c r="B55" s="7">
        <v>112</v>
      </c>
      <c r="C55" s="11">
        <v>116</v>
      </c>
      <c r="D55" s="1" t="s">
        <v>5641</v>
      </c>
      <c r="E55" s="36">
        <v>16.46</v>
      </c>
      <c r="F55" s="45">
        <v>1</v>
      </c>
    </row>
    <row r="56" spans="1:6" ht="15" customHeight="1">
      <c r="A56" s="14" t="s">
        <v>3833</v>
      </c>
      <c r="B56" s="7">
        <v>114</v>
      </c>
      <c r="C56" s="11">
        <v>116</v>
      </c>
      <c r="D56" s="1" t="s">
        <v>5640</v>
      </c>
      <c r="E56" s="36">
        <v>33.41</v>
      </c>
      <c r="F56" s="45">
        <v>1</v>
      </c>
    </row>
    <row r="57" spans="1:6" ht="15" customHeight="1">
      <c r="A57" s="14" t="s">
        <v>3834</v>
      </c>
      <c r="B57" s="7">
        <v>115</v>
      </c>
      <c r="C57" s="11">
        <v>116</v>
      </c>
      <c r="D57" s="1" t="s">
        <v>3887</v>
      </c>
      <c r="E57" s="36">
        <v>25.09</v>
      </c>
      <c r="F57" s="45">
        <v>1</v>
      </c>
    </row>
    <row r="58" spans="1:6" ht="15" customHeight="1">
      <c r="A58" s="14" t="s">
        <v>3835</v>
      </c>
      <c r="B58" s="7">
        <v>116</v>
      </c>
      <c r="C58" s="11">
        <v>116</v>
      </c>
      <c r="D58" s="1" t="s">
        <v>5642</v>
      </c>
      <c r="E58" s="36">
        <v>16.61</v>
      </c>
      <c r="F58" s="45">
        <v>1</v>
      </c>
    </row>
    <row r="59" spans="1:6" ht="15" customHeight="1">
      <c r="A59" s="14" t="s">
        <v>3836</v>
      </c>
      <c r="B59" s="7">
        <v>117</v>
      </c>
      <c r="C59" s="11">
        <v>116</v>
      </c>
      <c r="D59" s="1" t="s">
        <v>5643</v>
      </c>
      <c r="E59" s="36">
        <v>16.53</v>
      </c>
      <c r="F59" s="45">
        <v>1</v>
      </c>
    </row>
    <row r="60" spans="1:6" ht="15" customHeight="1">
      <c r="A60" s="14" t="s">
        <v>3837</v>
      </c>
      <c r="B60" s="7">
        <v>118</v>
      </c>
      <c r="C60" s="11">
        <v>116</v>
      </c>
      <c r="D60" s="1" t="s">
        <v>5644</v>
      </c>
      <c r="E60" s="36">
        <v>16.46</v>
      </c>
      <c r="F60" s="45">
        <v>1</v>
      </c>
    </row>
    <row r="61" spans="1:6" ht="15" customHeight="1">
      <c r="A61" s="14" t="s">
        <v>3838</v>
      </c>
      <c r="B61" s="7">
        <v>119</v>
      </c>
      <c r="C61" s="11">
        <v>167</v>
      </c>
      <c r="D61" s="1" t="s">
        <v>2449</v>
      </c>
      <c r="E61" s="36">
        <v>7.14</v>
      </c>
      <c r="F61" s="45">
        <v>0</v>
      </c>
    </row>
    <row r="62" spans="1:6" ht="15" customHeight="1">
      <c r="A62" s="14" t="s">
        <v>3839</v>
      </c>
      <c r="B62" s="7">
        <v>121</v>
      </c>
      <c r="C62" s="11">
        <v>161</v>
      </c>
      <c r="D62" s="1" t="s">
        <v>4843</v>
      </c>
      <c r="E62" s="36">
        <v>6.42</v>
      </c>
      <c r="F62" s="45">
        <v>3</v>
      </c>
    </row>
    <row r="63" spans="1:6" ht="15" customHeight="1">
      <c r="A63" s="14" t="s">
        <v>3840</v>
      </c>
      <c r="B63" s="7">
        <v>122</v>
      </c>
      <c r="C63" s="11">
        <v>161</v>
      </c>
      <c r="D63" s="1" t="s">
        <v>4986</v>
      </c>
      <c r="E63" s="36">
        <v>1.9</v>
      </c>
      <c r="F63" s="45">
        <v>3</v>
      </c>
    </row>
    <row r="64" spans="1:6" ht="15" customHeight="1">
      <c r="A64" s="14" t="s">
        <v>3841</v>
      </c>
      <c r="B64" s="7">
        <v>123</v>
      </c>
      <c r="C64" s="11">
        <v>163</v>
      </c>
      <c r="D64" s="1" t="s">
        <v>653</v>
      </c>
      <c r="E64" s="36">
        <v>2.85</v>
      </c>
      <c r="F64" s="45">
        <v>3</v>
      </c>
    </row>
    <row r="65" spans="1:6" ht="15" customHeight="1" thickBot="1">
      <c r="A65" s="14" t="s">
        <v>3842</v>
      </c>
      <c r="B65" s="7">
        <v>124</v>
      </c>
      <c r="C65" s="29">
        <v>130</v>
      </c>
      <c r="D65" s="1" t="s">
        <v>1355</v>
      </c>
      <c r="E65" s="36">
        <v>32.3</v>
      </c>
      <c r="F65" s="45">
        <v>1</v>
      </c>
    </row>
    <row r="66" spans="1:6" ht="15" customHeight="1" thickBot="1" thickTop="1">
      <c r="A66" s="144" t="s">
        <v>7686</v>
      </c>
      <c r="B66" s="145"/>
      <c r="C66" s="145"/>
      <c r="D66" s="146"/>
      <c r="E66" s="37">
        <f>SUM(E45:E65)</f>
        <v>337.52000000000004</v>
      </c>
      <c r="F66" s="63">
        <f>SUMIF(F45:F65,"&gt;0",E45:E65)</f>
        <v>307.58000000000004</v>
      </c>
    </row>
    <row r="67" spans="2:6" ht="15" customHeight="1">
      <c r="B67" s="73"/>
      <c r="C67" s="73"/>
      <c r="D67" s="73"/>
      <c r="E67" s="74"/>
      <c r="F67" s="48"/>
    </row>
    <row r="68" ht="15" customHeight="1"/>
    <row r="69" ht="15" customHeight="1"/>
    <row r="70" ht="15" customHeight="1"/>
    <row r="71" ht="15" customHeight="1"/>
    <row r="72" ht="15" customHeight="1" thickBot="1"/>
    <row r="73" spans="1:6" ht="22.5" customHeight="1" thickBot="1">
      <c r="A73" s="141" t="s">
        <v>3100</v>
      </c>
      <c r="B73" s="142"/>
      <c r="C73" s="142"/>
      <c r="D73" s="142"/>
      <c r="E73" s="142"/>
      <c r="F73" s="143"/>
    </row>
    <row r="74" spans="1:6" ht="15" customHeight="1">
      <c r="A74" s="151" t="s">
        <v>1005</v>
      </c>
      <c r="B74" s="68" t="s">
        <v>603</v>
      </c>
      <c r="C74" s="69" t="s">
        <v>1860</v>
      </c>
      <c r="D74" s="147" t="s">
        <v>1859</v>
      </c>
      <c r="E74" s="149" t="s">
        <v>1861</v>
      </c>
      <c r="F74" s="70" t="s">
        <v>7616</v>
      </c>
    </row>
    <row r="75" spans="1:6" ht="15" customHeight="1" thickBot="1">
      <c r="A75" s="152"/>
      <c r="B75" s="71" t="s">
        <v>1858</v>
      </c>
      <c r="C75" s="71" t="s">
        <v>1858</v>
      </c>
      <c r="D75" s="148"/>
      <c r="E75" s="150"/>
      <c r="F75" s="72" t="s">
        <v>7615</v>
      </c>
    </row>
    <row r="76" spans="1:6" ht="15" customHeight="1" thickTop="1">
      <c r="A76" s="14" t="s">
        <v>3844</v>
      </c>
      <c r="B76" s="7">
        <v>201</v>
      </c>
      <c r="C76" s="11">
        <v>203</v>
      </c>
      <c r="D76" s="1" t="s">
        <v>2656</v>
      </c>
      <c r="E76" s="36">
        <v>11.57</v>
      </c>
      <c r="F76" s="45">
        <v>5</v>
      </c>
    </row>
    <row r="77" spans="1:6" ht="15" customHeight="1">
      <c r="A77" s="14" t="s">
        <v>3845</v>
      </c>
      <c r="B77" s="7">
        <v>202</v>
      </c>
      <c r="C77" s="11">
        <v>201</v>
      </c>
      <c r="D77" s="1" t="s">
        <v>641</v>
      </c>
      <c r="E77" s="36">
        <v>13.95</v>
      </c>
      <c r="F77" s="45">
        <v>5</v>
      </c>
    </row>
    <row r="78" spans="1:6" ht="15" customHeight="1">
      <c r="A78" s="14" t="s">
        <v>3846</v>
      </c>
      <c r="B78" s="7">
        <v>203</v>
      </c>
      <c r="C78" s="11">
        <v>204</v>
      </c>
      <c r="D78" s="1" t="s">
        <v>4980</v>
      </c>
      <c r="E78" s="36">
        <v>3.74</v>
      </c>
      <c r="F78" s="45">
        <v>0</v>
      </c>
    </row>
    <row r="79" spans="1:6" ht="15" customHeight="1">
      <c r="A79" s="14" t="s">
        <v>3847</v>
      </c>
      <c r="B79" s="7">
        <v>204</v>
      </c>
      <c r="C79" s="29">
        <v>203</v>
      </c>
      <c r="D79" s="1" t="s">
        <v>4987</v>
      </c>
      <c r="E79" s="36">
        <v>195.05</v>
      </c>
      <c r="F79" s="45">
        <v>5</v>
      </c>
    </row>
    <row r="80" spans="1:6" ht="15" customHeight="1">
      <c r="A80" s="14" t="s">
        <v>3848</v>
      </c>
      <c r="B80" s="7">
        <v>206</v>
      </c>
      <c r="C80" s="29">
        <v>171</v>
      </c>
      <c r="D80" s="1" t="s">
        <v>3849</v>
      </c>
      <c r="E80" s="36">
        <v>13.9</v>
      </c>
      <c r="F80" s="45">
        <v>1</v>
      </c>
    </row>
    <row r="81" spans="1:6" ht="15" customHeight="1">
      <c r="A81" s="14" t="s">
        <v>3850</v>
      </c>
      <c r="B81" s="7">
        <v>207</v>
      </c>
      <c r="C81" s="29">
        <v>116</v>
      </c>
      <c r="D81" s="1" t="s">
        <v>5074</v>
      </c>
      <c r="E81" s="36">
        <v>14.11</v>
      </c>
      <c r="F81" s="45">
        <v>1</v>
      </c>
    </row>
    <row r="82" spans="1:6" ht="15" customHeight="1">
      <c r="A82" s="14" t="s">
        <v>3851</v>
      </c>
      <c r="B82" s="7">
        <v>208</v>
      </c>
      <c r="C82" s="29">
        <v>116</v>
      </c>
      <c r="D82" s="1" t="s">
        <v>3852</v>
      </c>
      <c r="E82" s="36">
        <v>9.3</v>
      </c>
      <c r="F82" s="45">
        <v>1</v>
      </c>
    </row>
    <row r="83" spans="1:6" ht="15" customHeight="1">
      <c r="A83" s="14" t="s">
        <v>3853</v>
      </c>
      <c r="B83" s="7" t="s">
        <v>3854</v>
      </c>
      <c r="C83" s="29">
        <v>116</v>
      </c>
      <c r="D83" s="1" t="s">
        <v>3855</v>
      </c>
      <c r="E83" s="36">
        <v>4.67</v>
      </c>
      <c r="F83" s="45">
        <v>1</v>
      </c>
    </row>
    <row r="84" spans="1:6" ht="15" customHeight="1">
      <c r="A84" s="14" t="s">
        <v>3856</v>
      </c>
      <c r="B84" s="7">
        <v>209</v>
      </c>
      <c r="C84" s="11">
        <v>116</v>
      </c>
      <c r="D84" s="1" t="s">
        <v>4988</v>
      </c>
      <c r="E84" s="36">
        <v>14.11</v>
      </c>
      <c r="F84" s="45">
        <v>1</v>
      </c>
    </row>
    <row r="85" spans="1:6" ht="15" customHeight="1">
      <c r="A85" s="14" t="s">
        <v>3857</v>
      </c>
      <c r="B85" s="7">
        <v>211</v>
      </c>
      <c r="C85" s="11">
        <v>116</v>
      </c>
      <c r="D85" s="1" t="s">
        <v>4989</v>
      </c>
      <c r="E85" s="36">
        <v>18.98</v>
      </c>
      <c r="F85" s="45">
        <v>1</v>
      </c>
    </row>
    <row r="86" spans="1:6" ht="15" customHeight="1">
      <c r="A86" s="14" t="s">
        <v>3858</v>
      </c>
      <c r="B86" s="7">
        <v>212</v>
      </c>
      <c r="C86" s="11">
        <v>116</v>
      </c>
      <c r="D86" s="1" t="s">
        <v>4989</v>
      </c>
      <c r="E86" s="36">
        <v>23.84</v>
      </c>
      <c r="F86" s="45">
        <v>1</v>
      </c>
    </row>
    <row r="87" spans="1:6" ht="15" customHeight="1">
      <c r="A87" s="14" t="s">
        <v>3859</v>
      </c>
      <c r="B87" s="7">
        <v>213</v>
      </c>
      <c r="C87" s="11">
        <v>166</v>
      </c>
      <c r="D87" s="1" t="s">
        <v>2344</v>
      </c>
      <c r="E87" s="36">
        <v>13.18</v>
      </c>
      <c r="F87" s="45">
        <v>4</v>
      </c>
    </row>
    <row r="88" spans="1:6" ht="15" customHeight="1">
      <c r="A88" s="14" t="s">
        <v>3860</v>
      </c>
      <c r="B88" s="7">
        <v>214</v>
      </c>
      <c r="C88" s="11">
        <v>161</v>
      </c>
      <c r="D88" s="1" t="s">
        <v>4843</v>
      </c>
      <c r="E88" s="36">
        <v>4.95</v>
      </c>
      <c r="F88" s="45">
        <v>3</v>
      </c>
    </row>
    <row r="89" spans="1:6" ht="15" customHeight="1">
      <c r="A89" s="14" t="s">
        <v>3861</v>
      </c>
      <c r="B89" s="7">
        <v>215</v>
      </c>
      <c r="C89" s="11">
        <v>167</v>
      </c>
      <c r="D89" s="1" t="s">
        <v>2449</v>
      </c>
      <c r="E89" s="36">
        <v>1.4</v>
      </c>
      <c r="F89" s="45">
        <v>0</v>
      </c>
    </row>
    <row r="90" spans="1:6" ht="15" customHeight="1">
      <c r="A90" s="14" t="s">
        <v>3862</v>
      </c>
      <c r="B90" s="7">
        <v>216</v>
      </c>
      <c r="C90" s="11">
        <v>161</v>
      </c>
      <c r="D90" s="1" t="s">
        <v>4984</v>
      </c>
      <c r="E90" s="36">
        <v>2.25</v>
      </c>
      <c r="F90" s="45">
        <v>3</v>
      </c>
    </row>
    <row r="91" spans="1:6" ht="15" customHeight="1">
      <c r="A91" s="14" t="s">
        <v>3863</v>
      </c>
      <c r="B91" s="7">
        <v>217</v>
      </c>
      <c r="C91" s="11">
        <v>161</v>
      </c>
      <c r="D91" s="1" t="s">
        <v>795</v>
      </c>
      <c r="E91" s="36">
        <v>4.62</v>
      </c>
      <c r="F91" s="45">
        <v>3</v>
      </c>
    </row>
    <row r="92" spans="1:6" ht="15" customHeight="1">
      <c r="A92" s="14" t="s">
        <v>3864</v>
      </c>
      <c r="B92" s="7">
        <v>218</v>
      </c>
      <c r="C92" s="11">
        <v>161</v>
      </c>
      <c r="D92" s="1" t="s">
        <v>4990</v>
      </c>
      <c r="E92" s="36">
        <v>9.87</v>
      </c>
      <c r="F92" s="45">
        <v>3</v>
      </c>
    </row>
    <row r="93" spans="1:7" ht="15" customHeight="1">
      <c r="A93" s="14" t="s">
        <v>3865</v>
      </c>
      <c r="B93" s="7">
        <v>222</v>
      </c>
      <c r="C93" s="11">
        <v>176</v>
      </c>
      <c r="D93" s="1" t="s">
        <v>4991</v>
      </c>
      <c r="E93" s="36">
        <v>4.24</v>
      </c>
      <c r="F93" s="45">
        <v>2</v>
      </c>
      <c r="G93" s="24"/>
    </row>
    <row r="94" spans="1:6" ht="15" customHeight="1">
      <c r="A94" s="14" t="s">
        <v>3866</v>
      </c>
      <c r="B94" s="7">
        <v>223</v>
      </c>
      <c r="C94" s="11">
        <v>116</v>
      </c>
      <c r="D94" s="1" t="s">
        <v>5074</v>
      </c>
      <c r="E94" s="36">
        <v>18.11</v>
      </c>
      <c r="F94" s="45">
        <v>1</v>
      </c>
    </row>
    <row r="95" spans="1:6" ht="15" customHeight="1">
      <c r="A95" s="14" t="s">
        <v>3867</v>
      </c>
      <c r="B95" s="7">
        <v>224</v>
      </c>
      <c r="C95" s="11">
        <v>116</v>
      </c>
      <c r="D95" s="1" t="s">
        <v>5074</v>
      </c>
      <c r="E95" s="36">
        <v>18.85</v>
      </c>
      <c r="F95" s="45">
        <v>1</v>
      </c>
    </row>
    <row r="96" spans="1:6" ht="15" customHeight="1">
      <c r="A96" s="14" t="s">
        <v>3868</v>
      </c>
      <c r="B96" s="7">
        <v>225</v>
      </c>
      <c r="C96" s="11">
        <v>116</v>
      </c>
      <c r="D96" s="1" t="s">
        <v>5074</v>
      </c>
      <c r="E96" s="36">
        <v>33.68</v>
      </c>
      <c r="F96" s="45">
        <v>1</v>
      </c>
    </row>
    <row r="97" spans="1:6" ht="15" customHeight="1">
      <c r="A97" s="14" t="s">
        <v>3869</v>
      </c>
      <c r="B97" s="7">
        <v>226</v>
      </c>
      <c r="C97" s="11">
        <v>116</v>
      </c>
      <c r="D97" s="1" t="s">
        <v>4989</v>
      </c>
      <c r="E97" s="36">
        <v>23.89</v>
      </c>
      <c r="F97" s="45">
        <v>1</v>
      </c>
    </row>
    <row r="98" spans="1:6" ht="15" customHeight="1">
      <c r="A98" s="14" t="s">
        <v>3870</v>
      </c>
      <c r="B98" s="7">
        <v>227</v>
      </c>
      <c r="C98" s="11">
        <v>116</v>
      </c>
      <c r="D98" s="1" t="s">
        <v>4989</v>
      </c>
      <c r="E98" s="36">
        <v>33.66</v>
      </c>
      <c r="F98" s="45">
        <v>1</v>
      </c>
    </row>
    <row r="99" spans="1:6" ht="15" customHeight="1" thickBot="1">
      <c r="A99" s="14" t="s">
        <v>3871</v>
      </c>
      <c r="B99" s="7">
        <v>229</v>
      </c>
      <c r="C99" s="29">
        <v>184</v>
      </c>
      <c r="D99" s="1" t="s">
        <v>4992</v>
      </c>
      <c r="E99" s="36">
        <v>13.99</v>
      </c>
      <c r="F99" s="45">
        <v>0</v>
      </c>
    </row>
    <row r="100" spans="1:6" ht="15" customHeight="1" thickBot="1" thickTop="1">
      <c r="A100" s="144" t="s">
        <v>7686</v>
      </c>
      <c r="B100" s="145"/>
      <c r="C100" s="145"/>
      <c r="D100" s="146"/>
      <c r="E100" s="37">
        <f>SUM(E76:E99)</f>
        <v>505.9100000000001</v>
      </c>
      <c r="F100" s="63">
        <f>SUMIF(F76:F99,"&gt;0",E76:E99)</f>
        <v>486.7800000000001</v>
      </c>
    </row>
    <row r="101" ht="15" customHeight="1"/>
    <row r="102" ht="15" customHeight="1"/>
    <row r="103" ht="15" customHeight="1"/>
    <row r="104" ht="15" customHeight="1"/>
    <row r="105" ht="15" customHeight="1"/>
    <row r="106" ht="15" customHeight="1" thickBot="1"/>
    <row r="107" spans="1:6" ht="22.5" customHeight="1" thickBot="1">
      <c r="A107" s="141" t="s">
        <v>3101</v>
      </c>
      <c r="B107" s="142"/>
      <c r="C107" s="142"/>
      <c r="D107" s="142"/>
      <c r="E107" s="142"/>
      <c r="F107" s="143"/>
    </row>
    <row r="108" spans="1:6" ht="15" customHeight="1">
      <c r="A108" s="151" t="s">
        <v>1005</v>
      </c>
      <c r="B108" s="68" t="s">
        <v>603</v>
      </c>
      <c r="C108" s="69" t="s">
        <v>1860</v>
      </c>
      <c r="D108" s="147" t="s">
        <v>1859</v>
      </c>
      <c r="E108" s="149" t="s">
        <v>1861</v>
      </c>
      <c r="F108" s="70" t="s">
        <v>7616</v>
      </c>
    </row>
    <row r="109" spans="1:6" ht="15" customHeight="1" thickBot="1">
      <c r="A109" s="152"/>
      <c r="B109" s="71" t="s">
        <v>1858</v>
      </c>
      <c r="C109" s="71" t="s">
        <v>1858</v>
      </c>
      <c r="D109" s="148"/>
      <c r="E109" s="150"/>
      <c r="F109" s="72" t="s">
        <v>7615</v>
      </c>
    </row>
    <row r="110" spans="1:6" ht="15" customHeight="1" thickTop="1">
      <c r="A110" s="14" t="s">
        <v>3872</v>
      </c>
      <c r="B110" s="7">
        <v>301</v>
      </c>
      <c r="C110" s="11">
        <v>203</v>
      </c>
      <c r="D110" s="1" t="s">
        <v>2656</v>
      </c>
      <c r="E110" s="36">
        <v>12.3</v>
      </c>
      <c r="F110" s="45">
        <v>5</v>
      </c>
    </row>
    <row r="111" spans="1:6" ht="15" customHeight="1">
      <c r="A111" s="14" t="s">
        <v>3873</v>
      </c>
      <c r="B111" s="7">
        <v>302</v>
      </c>
      <c r="C111" s="11">
        <v>201</v>
      </c>
      <c r="D111" s="1" t="s">
        <v>641</v>
      </c>
      <c r="E111" s="36">
        <v>13.31</v>
      </c>
      <c r="F111" s="45">
        <v>5</v>
      </c>
    </row>
    <row r="112" spans="1:6" ht="15" customHeight="1">
      <c r="A112" s="14" t="s">
        <v>3874</v>
      </c>
      <c r="B112" s="7">
        <v>303</v>
      </c>
      <c r="C112" s="11">
        <v>204</v>
      </c>
      <c r="D112" s="1" t="s">
        <v>4980</v>
      </c>
      <c r="E112" s="36">
        <v>3.74</v>
      </c>
      <c r="F112" s="45">
        <v>0</v>
      </c>
    </row>
    <row r="113" spans="1:6" ht="15" customHeight="1">
      <c r="A113" s="14" t="s">
        <v>3875</v>
      </c>
      <c r="B113" s="7">
        <v>304</v>
      </c>
      <c r="C113" s="11">
        <v>203</v>
      </c>
      <c r="D113" s="1" t="s">
        <v>2656</v>
      </c>
      <c r="E113" s="36">
        <v>126.66</v>
      </c>
      <c r="F113" s="45">
        <v>5</v>
      </c>
    </row>
    <row r="114" spans="1:6" ht="15" customHeight="1">
      <c r="A114" s="14" t="s">
        <v>3876</v>
      </c>
      <c r="B114" s="7">
        <v>305</v>
      </c>
      <c r="C114" s="11">
        <v>116</v>
      </c>
      <c r="D114" s="1" t="s">
        <v>3877</v>
      </c>
      <c r="E114" s="36">
        <v>14.09</v>
      </c>
      <c r="F114" s="45">
        <v>1</v>
      </c>
    </row>
    <row r="115" spans="1:6" ht="15" customHeight="1">
      <c r="A115" s="14" t="s">
        <v>3878</v>
      </c>
      <c r="B115" s="7">
        <v>306</v>
      </c>
      <c r="C115" s="11">
        <v>116</v>
      </c>
      <c r="D115" s="1" t="s">
        <v>3877</v>
      </c>
      <c r="E115" s="36">
        <v>13.97</v>
      </c>
      <c r="F115" s="45">
        <v>1</v>
      </c>
    </row>
    <row r="116" spans="1:6" ht="15" customHeight="1">
      <c r="A116" s="14" t="s">
        <v>3879</v>
      </c>
      <c r="B116" s="7">
        <v>307</v>
      </c>
      <c r="C116" s="11">
        <v>116</v>
      </c>
      <c r="D116" s="1" t="s">
        <v>3877</v>
      </c>
      <c r="E116" s="36">
        <v>13.95</v>
      </c>
      <c r="F116" s="45">
        <v>1</v>
      </c>
    </row>
    <row r="117" spans="1:6" ht="15" customHeight="1">
      <c r="A117" s="14" t="s">
        <v>3880</v>
      </c>
      <c r="B117" s="7">
        <v>308</v>
      </c>
      <c r="C117" s="11">
        <v>116</v>
      </c>
      <c r="D117" s="1" t="s">
        <v>4981</v>
      </c>
      <c r="E117" s="36">
        <v>13.96</v>
      </c>
      <c r="F117" s="45">
        <v>1</v>
      </c>
    </row>
    <row r="118" spans="1:6" ht="15" customHeight="1">
      <c r="A118" s="14" t="s">
        <v>3881</v>
      </c>
      <c r="B118" s="7">
        <v>309</v>
      </c>
      <c r="C118" s="11">
        <v>116</v>
      </c>
      <c r="D118" s="1" t="s">
        <v>4982</v>
      </c>
      <c r="E118" s="36">
        <v>13.9</v>
      </c>
      <c r="F118" s="45">
        <v>1</v>
      </c>
    </row>
    <row r="119" spans="1:6" ht="15" customHeight="1">
      <c r="A119" s="14" t="s">
        <v>3882</v>
      </c>
      <c r="B119" s="7">
        <v>311</v>
      </c>
      <c r="C119" s="11">
        <v>116</v>
      </c>
      <c r="D119" s="1" t="s">
        <v>4982</v>
      </c>
      <c r="E119" s="36">
        <v>14</v>
      </c>
      <c r="F119" s="45">
        <v>1</v>
      </c>
    </row>
    <row r="120" spans="1:6" ht="15" customHeight="1">
      <c r="A120" s="14" t="s">
        <v>3883</v>
      </c>
      <c r="B120" s="7">
        <v>312</v>
      </c>
      <c r="C120" s="11">
        <v>116</v>
      </c>
      <c r="D120" s="1" t="s">
        <v>4982</v>
      </c>
      <c r="E120" s="36">
        <v>13.86</v>
      </c>
      <c r="F120" s="45">
        <v>1</v>
      </c>
    </row>
    <row r="121" spans="1:6" ht="15" customHeight="1">
      <c r="A121" s="14" t="s">
        <v>3884</v>
      </c>
      <c r="B121" s="7">
        <v>313</v>
      </c>
      <c r="C121" s="11">
        <v>116</v>
      </c>
      <c r="D121" s="1" t="s">
        <v>4983</v>
      </c>
      <c r="E121" s="36">
        <v>13.95</v>
      </c>
      <c r="F121" s="45">
        <v>1</v>
      </c>
    </row>
    <row r="122" spans="1:6" ht="15" customHeight="1">
      <c r="A122" s="14" t="s">
        <v>3885</v>
      </c>
      <c r="B122" s="7">
        <v>314</v>
      </c>
      <c r="C122" s="11">
        <v>116</v>
      </c>
      <c r="D122" s="1" t="s">
        <v>4983</v>
      </c>
      <c r="E122" s="36">
        <v>13.94</v>
      </c>
      <c r="F122" s="45">
        <v>1</v>
      </c>
    </row>
    <row r="123" spans="1:6" ht="15" customHeight="1">
      <c r="A123" s="14" t="s">
        <v>3912</v>
      </c>
      <c r="B123" s="7">
        <v>315</v>
      </c>
      <c r="C123" s="11">
        <v>171</v>
      </c>
      <c r="D123" s="1" t="s">
        <v>461</v>
      </c>
      <c r="E123" s="36">
        <v>9.85</v>
      </c>
      <c r="F123" s="45">
        <v>0</v>
      </c>
    </row>
    <row r="124" spans="1:6" ht="15" customHeight="1">
      <c r="A124" s="14" t="s">
        <v>3913</v>
      </c>
      <c r="B124" s="7">
        <v>316</v>
      </c>
      <c r="C124" s="11">
        <v>161</v>
      </c>
      <c r="D124" s="1" t="s">
        <v>2777</v>
      </c>
      <c r="E124" s="36">
        <v>7.7</v>
      </c>
      <c r="F124" s="45">
        <v>3</v>
      </c>
    </row>
    <row r="125" spans="1:6" ht="15" customHeight="1">
      <c r="A125" s="14" t="s">
        <v>3914</v>
      </c>
      <c r="B125" s="7">
        <v>317</v>
      </c>
      <c r="C125" s="11">
        <v>167</v>
      </c>
      <c r="D125" s="1" t="s">
        <v>2449</v>
      </c>
      <c r="E125" s="36">
        <v>2.48</v>
      </c>
      <c r="F125" s="45">
        <v>0</v>
      </c>
    </row>
    <row r="126" spans="1:6" ht="15" customHeight="1">
      <c r="A126" s="14" t="s">
        <v>3915</v>
      </c>
      <c r="B126" s="7">
        <v>318</v>
      </c>
      <c r="C126" s="11">
        <v>161</v>
      </c>
      <c r="D126" s="1" t="s">
        <v>946</v>
      </c>
      <c r="E126" s="36">
        <v>3.37</v>
      </c>
      <c r="F126" s="45">
        <v>3</v>
      </c>
    </row>
    <row r="127" spans="1:6" ht="15" customHeight="1">
      <c r="A127" s="14" t="s">
        <v>3916</v>
      </c>
      <c r="B127" s="7">
        <v>319</v>
      </c>
      <c r="C127" s="11">
        <v>161</v>
      </c>
      <c r="D127" s="1" t="s">
        <v>795</v>
      </c>
      <c r="E127" s="36">
        <v>5.14</v>
      </c>
      <c r="F127" s="45">
        <v>3</v>
      </c>
    </row>
    <row r="128" spans="1:6" ht="15" customHeight="1">
      <c r="A128" s="14" t="s">
        <v>3917</v>
      </c>
      <c r="B128" s="7">
        <v>321</v>
      </c>
      <c r="C128" s="11">
        <v>166</v>
      </c>
      <c r="D128" s="1" t="s">
        <v>2344</v>
      </c>
      <c r="E128" s="36">
        <v>10.59</v>
      </c>
      <c r="F128" s="45">
        <v>4</v>
      </c>
    </row>
    <row r="129" spans="1:6" ht="15" customHeight="1">
      <c r="A129" s="14" t="s">
        <v>3918</v>
      </c>
      <c r="B129" s="7">
        <v>322</v>
      </c>
      <c r="C129" s="29">
        <v>184</v>
      </c>
      <c r="D129" s="1" t="s">
        <v>3843</v>
      </c>
      <c r="E129" s="36">
        <v>9.68</v>
      </c>
      <c r="F129" s="45">
        <v>0</v>
      </c>
    </row>
    <row r="130" spans="1:6" ht="15" customHeight="1">
      <c r="A130" s="14" t="s">
        <v>3919</v>
      </c>
      <c r="B130" s="7">
        <v>323</v>
      </c>
      <c r="C130" s="29">
        <v>170</v>
      </c>
      <c r="D130" s="1" t="s">
        <v>3843</v>
      </c>
      <c r="E130" s="36">
        <v>9.56</v>
      </c>
      <c r="F130" s="45">
        <v>0</v>
      </c>
    </row>
    <row r="131" spans="1:6" ht="15" customHeight="1">
      <c r="A131" s="14" t="s">
        <v>3920</v>
      </c>
      <c r="B131" s="7">
        <v>324</v>
      </c>
      <c r="C131" s="11">
        <v>161</v>
      </c>
      <c r="D131" s="1" t="s">
        <v>1670</v>
      </c>
      <c r="E131" s="36">
        <v>9.85</v>
      </c>
      <c r="F131" s="45">
        <v>3</v>
      </c>
    </row>
    <row r="132" spans="1:6" ht="15" customHeight="1">
      <c r="A132" s="14" t="s">
        <v>3921</v>
      </c>
      <c r="B132" s="7">
        <v>327</v>
      </c>
      <c r="C132" s="11">
        <v>163</v>
      </c>
      <c r="D132" s="1" t="s">
        <v>653</v>
      </c>
      <c r="E132" s="36">
        <v>3.68</v>
      </c>
      <c r="F132" s="45">
        <v>3</v>
      </c>
    </row>
    <row r="133" spans="1:6" ht="15" customHeight="1">
      <c r="A133" s="14" t="s">
        <v>3922</v>
      </c>
      <c r="B133" s="7">
        <v>328</v>
      </c>
      <c r="C133" s="11">
        <v>116</v>
      </c>
      <c r="D133" s="1" t="s">
        <v>2664</v>
      </c>
      <c r="E133" s="36">
        <v>14.09</v>
      </c>
      <c r="F133" s="45">
        <v>1</v>
      </c>
    </row>
    <row r="134" spans="1:6" ht="15" customHeight="1">
      <c r="A134" s="14" t="s">
        <v>3923</v>
      </c>
      <c r="B134" s="7">
        <v>329</v>
      </c>
      <c r="C134" s="11">
        <v>116</v>
      </c>
      <c r="D134" s="1" t="s">
        <v>2664</v>
      </c>
      <c r="E134" s="36">
        <v>13.96</v>
      </c>
      <c r="F134" s="45">
        <v>1</v>
      </c>
    </row>
    <row r="135" spans="1:6" ht="15" customHeight="1">
      <c r="A135" s="14" t="s">
        <v>3924</v>
      </c>
      <c r="B135" s="7">
        <v>331</v>
      </c>
      <c r="C135" s="11">
        <v>116</v>
      </c>
      <c r="D135" s="1" t="s">
        <v>2664</v>
      </c>
      <c r="E135" s="36">
        <v>14.11</v>
      </c>
      <c r="F135" s="45">
        <v>1</v>
      </c>
    </row>
    <row r="136" spans="1:6" ht="15" customHeight="1">
      <c r="A136" s="14" t="s">
        <v>3925</v>
      </c>
      <c r="B136" s="7">
        <v>332</v>
      </c>
      <c r="C136" s="11">
        <v>116</v>
      </c>
      <c r="D136" s="1" t="s">
        <v>3926</v>
      </c>
      <c r="E136" s="36">
        <v>13.95</v>
      </c>
      <c r="F136" s="45">
        <v>1</v>
      </c>
    </row>
    <row r="137" spans="1:6" ht="15" customHeight="1">
      <c r="A137" s="14" t="s">
        <v>3927</v>
      </c>
      <c r="B137" s="7">
        <v>333</v>
      </c>
      <c r="C137" s="11">
        <v>116</v>
      </c>
      <c r="D137" s="1" t="s">
        <v>3928</v>
      </c>
      <c r="E137" s="36">
        <v>38.8</v>
      </c>
      <c r="F137" s="45">
        <v>1</v>
      </c>
    </row>
    <row r="138" spans="1:6" ht="15" customHeight="1">
      <c r="A138" s="14" t="s">
        <v>3929</v>
      </c>
      <c r="B138" s="7">
        <v>334</v>
      </c>
      <c r="C138" s="11">
        <v>116</v>
      </c>
      <c r="D138" s="1" t="s">
        <v>362</v>
      </c>
      <c r="E138" s="36">
        <v>19.04</v>
      </c>
      <c r="F138" s="45">
        <v>1</v>
      </c>
    </row>
    <row r="139" spans="1:6" ht="15" customHeight="1" thickBot="1">
      <c r="A139" s="14" t="s">
        <v>3930</v>
      </c>
      <c r="B139" s="7">
        <v>335</v>
      </c>
      <c r="C139" s="11">
        <v>116</v>
      </c>
      <c r="D139" s="1" t="s">
        <v>3931</v>
      </c>
      <c r="E139" s="36">
        <v>28.95</v>
      </c>
      <c r="F139" s="45">
        <v>1</v>
      </c>
    </row>
    <row r="140" spans="1:6" ht="15" customHeight="1" thickBot="1" thickTop="1">
      <c r="A140" s="144" t="s">
        <v>7686</v>
      </c>
      <c r="B140" s="145"/>
      <c r="C140" s="145"/>
      <c r="D140" s="146"/>
      <c r="E140" s="37">
        <f>SUM(E110:E139)</f>
        <v>496.43</v>
      </c>
      <c r="F140" s="63">
        <f>SUMIF(F110:F139,"&gt;0",E110:E139)</f>
        <v>461.11999999999995</v>
      </c>
    </row>
    <row r="141" ht="15" customHeight="1"/>
    <row r="146" ht="13.5" thickBot="1"/>
    <row r="147" spans="1:6" ht="21.75" thickBot="1">
      <c r="A147" s="141" t="s">
        <v>3102</v>
      </c>
      <c r="B147" s="142"/>
      <c r="C147" s="142"/>
      <c r="D147" s="142"/>
      <c r="E147" s="142"/>
      <c r="F147" s="143"/>
    </row>
    <row r="148" spans="1:6" ht="15.75">
      <c r="A148" s="151" t="s">
        <v>1005</v>
      </c>
      <c r="B148" s="68" t="s">
        <v>603</v>
      </c>
      <c r="C148" s="69" t="s">
        <v>1860</v>
      </c>
      <c r="D148" s="147" t="s">
        <v>1859</v>
      </c>
      <c r="E148" s="149" t="s">
        <v>1861</v>
      </c>
      <c r="F148" s="70" t="s">
        <v>7616</v>
      </c>
    </row>
    <row r="149" spans="1:6" ht="16.5" thickBot="1">
      <c r="A149" s="152"/>
      <c r="B149" s="71" t="s">
        <v>1858</v>
      </c>
      <c r="C149" s="71" t="s">
        <v>1858</v>
      </c>
      <c r="D149" s="148"/>
      <c r="E149" s="150"/>
      <c r="F149" s="72" t="s">
        <v>7615</v>
      </c>
    </row>
    <row r="150" spans="1:6" ht="14.25" thickTop="1">
      <c r="A150" s="14" t="s">
        <v>3932</v>
      </c>
      <c r="B150" s="7">
        <v>401</v>
      </c>
      <c r="C150" s="11">
        <v>203</v>
      </c>
      <c r="D150" s="1" t="s">
        <v>2656</v>
      </c>
      <c r="E150" s="36">
        <v>12.25</v>
      </c>
      <c r="F150" s="45">
        <v>5</v>
      </c>
    </row>
    <row r="151" spans="1:6" ht="13.5">
      <c r="A151" s="14" t="s">
        <v>3933</v>
      </c>
      <c r="B151" s="7">
        <v>403</v>
      </c>
      <c r="C151" s="11">
        <v>204</v>
      </c>
      <c r="D151" s="1" t="s">
        <v>4980</v>
      </c>
      <c r="E151" s="36">
        <v>3.74</v>
      </c>
      <c r="F151" s="45">
        <v>0</v>
      </c>
    </row>
    <row r="152" spans="1:6" ht="13.5">
      <c r="A152" s="14" t="s">
        <v>3934</v>
      </c>
      <c r="B152" s="7">
        <v>404</v>
      </c>
      <c r="C152" s="11">
        <v>203</v>
      </c>
      <c r="D152" s="1" t="s">
        <v>2656</v>
      </c>
      <c r="E152" s="36">
        <v>105.99</v>
      </c>
      <c r="F152" s="45">
        <v>5</v>
      </c>
    </row>
    <row r="153" spans="1:6" ht="13.5">
      <c r="A153" s="14" t="s">
        <v>3935</v>
      </c>
      <c r="B153" s="7">
        <v>405</v>
      </c>
      <c r="C153" s="11">
        <v>185</v>
      </c>
      <c r="D153" s="1" t="s">
        <v>7358</v>
      </c>
      <c r="E153" s="36">
        <v>14.53</v>
      </c>
      <c r="F153" s="45">
        <v>0</v>
      </c>
    </row>
    <row r="154" spans="1:6" ht="13.5">
      <c r="A154" s="14" t="s">
        <v>3936</v>
      </c>
      <c r="B154" s="7">
        <v>406</v>
      </c>
      <c r="C154" s="11">
        <v>177</v>
      </c>
      <c r="D154" s="1" t="s">
        <v>5072</v>
      </c>
      <c r="E154" s="36">
        <v>14</v>
      </c>
      <c r="F154" s="45">
        <v>1</v>
      </c>
    </row>
    <row r="155" spans="1:6" ht="13.5">
      <c r="A155" s="14" t="s">
        <v>3937</v>
      </c>
      <c r="B155" s="7">
        <v>407</v>
      </c>
      <c r="C155" s="11">
        <v>116</v>
      </c>
      <c r="D155" s="1" t="s">
        <v>362</v>
      </c>
      <c r="E155" s="36">
        <v>13.95</v>
      </c>
      <c r="F155" s="45">
        <v>1</v>
      </c>
    </row>
    <row r="156" spans="1:6" ht="13.5">
      <c r="A156" s="14" t="s">
        <v>3938</v>
      </c>
      <c r="B156" s="7">
        <v>408</v>
      </c>
      <c r="C156" s="11">
        <v>116</v>
      </c>
      <c r="D156" s="1" t="s">
        <v>5071</v>
      </c>
      <c r="E156" s="36">
        <v>14.06</v>
      </c>
      <c r="F156" s="45">
        <v>1</v>
      </c>
    </row>
    <row r="157" spans="1:6" ht="13.5">
      <c r="A157" s="14" t="s">
        <v>3939</v>
      </c>
      <c r="B157" s="7">
        <v>409</v>
      </c>
      <c r="C157" s="11">
        <v>116</v>
      </c>
      <c r="D157" s="1" t="s">
        <v>5164</v>
      </c>
      <c r="E157" s="36">
        <v>14</v>
      </c>
      <c r="F157" s="45">
        <v>1</v>
      </c>
    </row>
    <row r="158" spans="1:6" ht="13.5">
      <c r="A158" s="14" t="s">
        <v>3940</v>
      </c>
      <c r="B158" s="7">
        <v>411</v>
      </c>
      <c r="C158" s="11">
        <v>115</v>
      </c>
      <c r="D158" s="1" t="s">
        <v>5165</v>
      </c>
      <c r="E158" s="36">
        <v>14.08</v>
      </c>
      <c r="F158" s="45">
        <v>1</v>
      </c>
    </row>
    <row r="159" spans="1:7" ht="13.5">
      <c r="A159" s="14" t="s">
        <v>3941</v>
      </c>
      <c r="B159" s="7">
        <v>412</v>
      </c>
      <c r="C159" s="11">
        <v>115</v>
      </c>
      <c r="D159" s="1" t="s">
        <v>5165</v>
      </c>
      <c r="E159" s="36">
        <v>19.02</v>
      </c>
      <c r="F159" s="46">
        <v>1</v>
      </c>
      <c r="G159" s="2"/>
    </row>
    <row r="160" spans="1:7" ht="13.5">
      <c r="A160" s="14" t="s">
        <v>3942</v>
      </c>
      <c r="B160" s="7">
        <v>413</v>
      </c>
      <c r="C160" s="11">
        <v>115</v>
      </c>
      <c r="D160" s="1" t="s">
        <v>5165</v>
      </c>
      <c r="E160" s="36">
        <v>18.9</v>
      </c>
      <c r="F160" s="46">
        <v>1</v>
      </c>
      <c r="G160" s="2"/>
    </row>
    <row r="161" spans="1:6" ht="13.5">
      <c r="A161" s="14" t="s">
        <v>3943</v>
      </c>
      <c r="B161" s="7">
        <v>415</v>
      </c>
      <c r="C161" s="29">
        <v>184</v>
      </c>
      <c r="D161" s="1" t="s">
        <v>3843</v>
      </c>
      <c r="E161" s="36">
        <v>14.82</v>
      </c>
      <c r="F161" s="45">
        <v>1</v>
      </c>
    </row>
    <row r="162" spans="1:6" ht="13.5">
      <c r="A162" s="14" t="s">
        <v>3944</v>
      </c>
      <c r="B162" s="7">
        <v>416</v>
      </c>
      <c r="C162" s="29">
        <v>161</v>
      </c>
      <c r="D162" s="1" t="s">
        <v>4843</v>
      </c>
      <c r="E162" s="36">
        <v>7.69</v>
      </c>
      <c r="F162" s="45">
        <v>3</v>
      </c>
    </row>
    <row r="163" spans="1:7" ht="13.5">
      <c r="A163" s="14" t="s">
        <v>3945</v>
      </c>
      <c r="B163" s="7">
        <v>417</v>
      </c>
      <c r="C163" s="29">
        <v>167</v>
      </c>
      <c r="D163" s="1" t="s">
        <v>2449</v>
      </c>
      <c r="E163" s="36">
        <v>2.4</v>
      </c>
      <c r="F163" s="45">
        <v>3</v>
      </c>
      <c r="G163" s="24"/>
    </row>
    <row r="164" spans="1:6" ht="13.5">
      <c r="A164" s="14" t="s">
        <v>3946</v>
      </c>
      <c r="B164" s="7">
        <v>418</v>
      </c>
      <c r="C164" s="29">
        <v>161</v>
      </c>
      <c r="D164" s="1" t="s">
        <v>4984</v>
      </c>
      <c r="E164" s="36">
        <v>3.32</v>
      </c>
      <c r="F164" s="45">
        <v>3</v>
      </c>
    </row>
    <row r="165" spans="1:6" ht="13.5">
      <c r="A165" s="14" t="s">
        <v>3947</v>
      </c>
      <c r="B165" s="7">
        <v>419</v>
      </c>
      <c r="C165" s="29">
        <v>161</v>
      </c>
      <c r="D165" s="1" t="s">
        <v>795</v>
      </c>
      <c r="E165" s="36">
        <v>5.17</v>
      </c>
      <c r="F165" s="45">
        <v>3</v>
      </c>
    </row>
    <row r="166" spans="1:6" ht="13.5">
      <c r="A166" s="14" t="s">
        <v>3948</v>
      </c>
      <c r="B166" s="7">
        <v>421</v>
      </c>
      <c r="C166" s="29">
        <v>166</v>
      </c>
      <c r="D166" s="1" t="s">
        <v>2344</v>
      </c>
      <c r="E166" s="36">
        <v>10.72</v>
      </c>
      <c r="F166" s="45">
        <v>4</v>
      </c>
    </row>
    <row r="167" spans="1:6" ht="13.5">
      <c r="A167" s="14" t="s">
        <v>3949</v>
      </c>
      <c r="B167" s="7">
        <v>422</v>
      </c>
      <c r="C167" s="29">
        <v>184</v>
      </c>
      <c r="D167" s="1" t="s">
        <v>3843</v>
      </c>
      <c r="E167" s="36">
        <v>9.68</v>
      </c>
      <c r="F167" s="45">
        <v>0</v>
      </c>
    </row>
    <row r="168" spans="1:6" ht="13.5">
      <c r="A168" s="14" t="s">
        <v>3950</v>
      </c>
      <c r="B168" s="7">
        <v>423</v>
      </c>
      <c r="C168" s="29">
        <v>184</v>
      </c>
      <c r="D168" s="1" t="s">
        <v>3843</v>
      </c>
      <c r="E168" s="36">
        <v>9.56</v>
      </c>
      <c r="F168" s="45">
        <v>0</v>
      </c>
    </row>
    <row r="169" spans="1:6" ht="13.5">
      <c r="A169" s="14" t="s">
        <v>3951</v>
      </c>
      <c r="B169" s="7">
        <v>424</v>
      </c>
      <c r="C169" s="11">
        <v>161</v>
      </c>
      <c r="D169" s="1" t="s">
        <v>2676</v>
      </c>
      <c r="E169" s="36">
        <v>9.84</v>
      </c>
      <c r="F169" s="45">
        <v>3</v>
      </c>
    </row>
    <row r="170" spans="1:6" ht="13.5">
      <c r="A170" s="14" t="s">
        <v>3952</v>
      </c>
      <c r="B170" s="7">
        <v>427</v>
      </c>
      <c r="C170" s="11">
        <v>163</v>
      </c>
      <c r="D170" s="1" t="s">
        <v>653</v>
      </c>
      <c r="E170" s="36">
        <v>3.67</v>
      </c>
      <c r="F170" s="45">
        <v>3</v>
      </c>
    </row>
    <row r="171" spans="1:6" ht="13.5">
      <c r="A171" s="14" t="s">
        <v>3953</v>
      </c>
      <c r="B171" s="7">
        <v>428</v>
      </c>
      <c r="C171" s="11">
        <v>116</v>
      </c>
      <c r="D171" s="1" t="s">
        <v>3931</v>
      </c>
      <c r="E171" s="36">
        <v>29.32</v>
      </c>
      <c r="F171" s="45">
        <v>1</v>
      </c>
    </row>
    <row r="172" spans="1:6" ht="13.5">
      <c r="A172" s="14" t="s">
        <v>3954</v>
      </c>
      <c r="B172" s="7">
        <v>429</v>
      </c>
      <c r="C172" s="11">
        <v>116</v>
      </c>
      <c r="D172" s="1" t="s">
        <v>5166</v>
      </c>
      <c r="E172" s="36">
        <v>18.97</v>
      </c>
      <c r="F172" s="45">
        <v>1</v>
      </c>
    </row>
    <row r="173" spans="1:6" ht="13.5">
      <c r="A173" s="14" t="s">
        <v>3955</v>
      </c>
      <c r="B173" s="7">
        <v>431</v>
      </c>
      <c r="C173" s="11">
        <v>116</v>
      </c>
      <c r="D173" s="1" t="s">
        <v>5073</v>
      </c>
      <c r="E173" s="36">
        <v>38.98</v>
      </c>
      <c r="F173" s="45">
        <v>1</v>
      </c>
    </row>
    <row r="174" spans="1:6" ht="13.5">
      <c r="A174" s="14" t="s">
        <v>3956</v>
      </c>
      <c r="B174" s="7">
        <v>432</v>
      </c>
      <c r="C174" s="29">
        <v>130</v>
      </c>
      <c r="D174" s="1" t="s">
        <v>3792</v>
      </c>
      <c r="E174" s="36">
        <v>82.32</v>
      </c>
      <c r="F174" s="45">
        <v>1</v>
      </c>
    </row>
    <row r="175" spans="1:6" ht="13.5">
      <c r="A175" s="14" t="s">
        <v>7581</v>
      </c>
      <c r="B175" s="7"/>
      <c r="C175" s="29">
        <v>317</v>
      </c>
      <c r="D175" s="1" t="s">
        <v>7582</v>
      </c>
      <c r="E175" s="36"/>
      <c r="F175" s="45">
        <v>0</v>
      </c>
    </row>
    <row r="176" spans="1:6" ht="14.25" thickBot="1">
      <c r="A176" s="14" t="s">
        <v>7262</v>
      </c>
      <c r="B176" s="7"/>
      <c r="C176" s="29">
        <v>317</v>
      </c>
      <c r="D176" s="1" t="s">
        <v>7580</v>
      </c>
      <c r="E176" s="36"/>
      <c r="F176" s="45">
        <v>0</v>
      </c>
    </row>
    <row r="177" spans="1:6" ht="17.25" thickBot="1" thickTop="1">
      <c r="A177" s="144" t="s">
        <v>7686</v>
      </c>
      <c r="B177" s="145"/>
      <c r="C177" s="145"/>
      <c r="D177" s="146"/>
      <c r="E177" s="37">
        <f>SUM(E150:E176)</f>
        <v>490.9800000000001</v>
      </c>
      <c r="F177" s="63">
        <f>SUMIF(F150:F176,"&gt;0",E150:E176)</f>
        <v>453.4700000000001</v>
      </c>
    </row>
  </sheetData>
  <mergeCells count="25">
    <mergeCell ref="A20:F20"/>
    <mergeCell ref="A21:A22"/>
    <mergeCell ref="D21:D22"/>
    <mergeCell ref="E21:E22"/>
    <mergeCell ref="A35:D35"/>
    <mergeCell ref="A177:D177"/>
    <mergeCell ref="A147:F147"/>
    <mergeCell ref="A148:A149"/>
    <mergeCell ref="D148:D149"/>
    <mergeCell ref="E148:E149"/>
    <mergeCell ref="A140:D140"/>
    <mergeCell ref="E108:E109"/>
    <mergeCell ref="D108:D109"/>
    <mergeCell ref="A42:F42"/>
    <mergeCell ref="A43:A44"/>
    <mergeCell ref="A100:D100"/>
    <mergeCell ref="D74:D75"/>
    <mergeCell ref="E74:E75"/>
    <mergeCell ref="D43:D44"/>
    <mergeCell ref="E43:E44"/>
    <mergeCell ref="A107:F107"/>
    <mergeCell ref="A108:A109"/>
    <mergeCell ref="A73:F73"/>
    <mergeCell ref="A74:A75"/>
    <mergeCell ref="A66:D66"/>
  </mergeCells>
  <conditionalFormatting sqref="E4">
    <cfRule type="cellIs" priority="11" dxfId="116" operator="notEqual">
      <formula>SUM($E$5:$E$15)</formula>
    </cfRule>
  </conditionalFormatting>
  <printOptions horizontalCentered="1"/>
  <pageMargins left="0.1968503937007874" right="0.1968503937007874" top="0.7480314960629921" bottom="0.4724409448818898" header="0.11811023622047245" footer="0.2755905511811024"/>
  <pageSetup horizontalDpi="600" verticalDpi="600" orientation="portrait" paperSize="9" scale="70" r:id="rId1"/>
  <headerFooter scaleWithDoc="0" alignWithMargins="0">
    <oddHeader>&amp;L&amp;9Příloha č.1_UKB_plochy místností</oddHeader>
    <oddFooter>&amp;R&amp;9Strana &amp;P/&amp;N</oddFooter>
  </headerFooter>
  <rowBreaks count="4" manualBreakCount="4">
    <brk id="38" max="16383" man="1"/>
    <brk id="69" max="16383" man="1"/>
    <brk id="103" max="16383" man="1"/>
    <brk id="143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2:G167"/>
  <sheetViews>
    <sheetView zoomScaleSheetLayoutView="100" workbookViewId="0" topLeftCell="A1">
      <selection activeCell="G1" sqref="G1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4" width="40.7109375" style="0" customWidth="1"/>
    <col min="5" max="5" width="14.7109375" style="35" customWidth="1"/>
    <col min="6" max="6" width="14.7109375" style="44" customWidth="1"/>
  </cols>
  <sheetData>
    <row r="2" ht="13.5" thickBot="1">
      <c r="F2"/>
    </row>
    <row r="3" spans="4:6" ht="15.75" customHeight="1" thickBot="1">
      <c r="D3" s="65" t="s">
        <v>7618</v>
      </c>
      <c r="E3" s="66">
        <f>SUM(E167,E115,E68,E34)</f>
        <v>1641.4</v>
      </c>
      <c r="F3"/>
    </row>
    <row r="4" spans="4:7" ht="15.75" customHeight="1" thickBot="1">
      <c r="D4" s="65" t="s">
        <v>7619</v>
      </c>
      <c r="E4" s="66">
        <f>SUM(F167,F115,F68,F34)</f>
        <v>1496.9</v>
      </c>
      <c r="F4" s="92"/>
      <c r="G4" s="92"/>
    </row>
    <row r="5" spans="4:6" ht="15.75" customHeight="1" thickBot="1">
      <c r="D5" s="65" t="s">
        <v>7620</v>
      </c>
      <c r="E5" s="66">
        <f>SUMIF(F$23:F$553,"1",E$23:E$553)</f>
        <v>477.68000000000006</v>
      </c>
      <c r="F5"/>
    </row>
    <row r="6" spans="4:6" ht="15.75" customHeight="1" thickBot="1">
      <c r="D6" s="65" t="s">
        <v>7621</v>
      </c>
      <c r="E6" s="66">
        <f>SUMIF(F$23:F$553,"2",E$23:E$553)</f>
        <v>267.02</v>
      </c>
      <c r="F6"/>
    </row>
    <row r="7" spans="4:6" ht="15.75" customHeight="1" thickBot="1">
      <c r="D7" s="65" t="s">
        <v>7622</v>
      </c>
      <c r="E7" s="66">
        <f>SUMIF(F$23:F$553,"3",E$23:E$553)</f>
        <v>126.54999999999998</v>
      </c>
      <c r="F7"/>
    </row>
    <row r="8" spans="4:6" ht="15.75" customHeight="1" thickBot="1">
      <c r="D8" s="65" t="s">
        <v>7617</v>
      </c>
      <c r="E8" s="66">
        <f>SUMIF(F$23:F$553,"4",E$23:E$553)</f>
        <v>29.12</v>
      </c>
      <c r="F8"/>
    </row>
    <row r="9" spans="4:6" ht="15.75" customHeight="1" thickBot="1">
      <c r="D9" s="65" t="s">
        <v>7623</v>
      </c>
      <c r="E9" s="66">
        <f>SUMIF(F$23:F$553,"5",E$23:E$553)</f>
        <v>376.26000000000005</v>
      </c>
      <c r="F9"/>
    </row>
    <row r="10" spans="4:5" ht="15.75" customHeight="1" thickBot="1">
      <c r="D10" s="65" t="s">
        <v>7624</v>
      </c>
      <c r="E10" s="66">
        <f>SUMIF(F$23:F$553,"6",E$23:E$553)</f>
        <v>0</v>
      </c>
    </row>
    <row r="11" spans="4:5" ht="15.75" customHeight="1" thickBot="1">
      <c r="D11" s="65" t="s">
        <v>7625</v>
      </c>
      <c r="E11" s="66">
        <f>SUMIF(F$23:F$553,"7",E$23:E$553)</f>
        <v>0</v>
      </c>
    </row>
    <row r="12" spans="4:5" ht="15.75" customHeight="1" thickBot="1">
      <c r="D12" s="65" t="s">
        <v>7626</v>
      </c>
      <c r="E12" s="66">
        <f>SUMIF(F$23:F$553,"8",E$23:E$553)</f>
        <v>220.27</v>
      </c>
    </row>
    <row r="13" spans="4:5" ht="15.75" customHeight="1" thickBot="1">
      <c r="D13" s="65" t="s">
        <v>7687</v>
      </c>
      <c r="E13" s="66">
        <f>SUMIF(F$23:F$553,"9",E$23:E$553)</f>
        <v>0</v>
      </c>
    </row>
    <row r="14" spans="4:5" ht="15.75" customHeight="1" thickBot="1">
      <c r="D14" s="65" t="s">
        <v>7688</v>
      </c>
      <c r="E14" s="66">
        <f>SUMIF(F$23:F$553,"10",E$23:E$553)</f>
        <v>0</v>
      </c>
    </row>
    <row r="15" spans="4:5" ht="15.75" customHeight="1" thickBot="1">
      <c r="D15" s="65" t="s">
        <v>7714</v>
      </c>
      <c r="E15" s="66">
        <f>SUMIF(F$23:F$553,"11",E$23:E$553)</f>
        <v>0</v>
      </c>
    </row>
    <row r="19" ht="13.5" thickBot="1"/>
    <row r="20" spans="1:6" ht="22.5" customHeight="1" thickBot="1">
      <c r="A20" s="141" t="s">
        <v>3103</v>
      </c>
      <c r="B20" s="142"/>
      <c r="C20" s="142"/>
      <c r="D20" s="142"/>
      <c r="E20" s="142"/>
      <c r="F20" s="143"/>
    </row>
    <row r="21" spans="1:6" ht="15" customHeight="1">
      <c r="A21" s="151" t="s">
        <v>1005</v>
      </c>
      <c r="B21" s="68" t="s">
        <v>603</v>
      </c>
      <c r="C21" s="69" t="s">
        <v>1860</v>
      </c>
      <c r="D21" s="147" t="s">
        <v>1859</v>
      </c>
      <c r="E21" s="149" t="s">
        <v>1861</v>
      </c>
      <c r="F21" s="70" t="s">
        <v>7616</v>
      </c>
    </row>
    <row r="22" spans="1:6" ht="15" customHeight="1" thickBot="1">
      <c r="A22" s="152"/>
      <c r="B22" s="71" t="s">
        <v>1858</v>
      </c>
      <c r="C22" s="71" t="s">
        <v>1858</v>
      </c>
      <c r="D22" s="148"/>
      <c r="E22" s="150"/>
      <c r="F22" s="72" t="s">
        <v>7615</v>
      </c>
    </row>
    <row r="23" spans="1:6" ht="15" customHeight="1" thickTop="1">
      <c r="A23" s="14" t="s">
        <v>7263</v>
      </c>
      <c r="B23" s="7"/>
      <c r="C23" s="11">
        <v>310</v>
      </c>
      <c r="D23" s="1" t="s">
        <v>7265</v>
      </c>
      <c r="E23" s="36">
        <v>0</v>
      </c>
      <c r="F23" s="45">
        <v>0</v>
      </c>
    </row>
    <row r="24" spans="1:6" ht="15" customHeight="1">
      <c r="A24" s="14" t="s">
        <v>7264</v>
      </c>
      <c r="B24" s="7"/>
      <c r="C24" s="11">
        <v>310</v>
      </c>
      <c r="D24" s="1" t="s">
        <v>7265</v>
      </c>
      <c r="E24" s="36">
        <v>0</v>
      </c>
      <c r="F24" s="45">
        <v>0</v>
      </c>
    </row>
    <row r="25" spans="1:6" ht="15" customHeight="1">
      <c r="A25" s="14" t="s">
        <v>4573</v>
      </c>
      <c r="B25" s="7" t="s">
        <v>1863</v>
      </c>
      <c r="C25" s="11">
        <v>203</v>
      </c>
      <c r="D25" s="1" t="s">
        <v>2656</v>
      </c>
      <c r="E25" s="36">
        <v>14.76</v>
      </c>
      <c r="F25" s="45">
        <v>5</v>
      </c>
    </row>
    <row r="26" spans="1:6" ht="15" customHeight="1">
      <c r="A26" s="14" t="s">
        <v>4574</v>
      </c>
      <c r="B26" s="7" t="s">
        <v>1864</v>
      </c>
      <c r="C26" s="11">
        <v>303</v>
      </c>
      <c r="D26" s="1" t="s">
        <v>3611</v>
      </c>
      <c r="E26" s="36">
        <v>3.39</v>
      </c>
      <c r="F26" s="45">
        <v>0</v>
      </c>
    </row>
    <row r="27" spans="1:6" ht="15" customHeight="1">
      <c r="A27" s="14" t="s">
        <v>4575</v>
      </c>
      <c r="B27" s="7" t="s">
        <v>1865</v>
      </c>
      <c r="C27" s="11">
        <v>204</v>
      </c>
      <c r="D27" s="1" t="s">
        <v>642</v>
      </c>
      <c r="E27" s="36">
        <v>3.23</v>
      </c>
      <c r="F27" s="45">
        <v>5</v>
      </c>
    </row>
    <row r="28" spans="1:6" ht="15" customHeight="1">
      <c r="A28" s="14" t="s">
        <v>4576</v>
      </c>
      <c r="B28" s="7" t="s">
        <v>1866</v>
      </c>
      <c r="C28" s="11">
        <v>305</v>
      </c>
      <c r="D28" s="1" t="s">
        <v>4577</v>
      </c>
      <c r="E28" s="36">
        <v>23.7</v>
      </c>
      <c r="F28" s="45">
        <v>0</v>
      </c>
    </row>
    <row r="29" spans="1:6" ht="15" customHeight="1">
      <c r="A29" s="14" t="s">
        <v>4578</v>
      </c>
      <c r="B29" s="7" t="s">
        <v>1867</v>
      </c>
      <c r="C29" s="11">
        <v>302</v>
      </c>
      <c r="D29" s="1" t="s">
        <v>335</v>
      </c>
      <c r="E29" s="36">
        <v>73.36</v>
      </c>
      <c r="F29" s="45">
        <v>0</v>
      </c>
    </row>
    <row r="30" spans="1:6" ht="15" customHeight="1">
      <c r="A30" s="14" t="s">
        <v>4579</v>
      </c>
      <c r="B30" s="7" t="s">
        <v>1868</v>
      </c>
      <c r="C30" s="11">
        <v>303</v>
      </c>
      <c r="D30" s="1" t="s">
        <v>2459</v>
      </c>
      <c r="E30" s="36">
        <v>11.55</v>
      </c>
      <c r="F30" s="45">
        <v>0</v>
      </c>
    </row>
    <row r="31" spans="1:6" ht="15" customHeight="1">
      <c r="A31" s="14" t="s">
        <v>4580</v>
      </c>
      <c r="B31" s="7" t="s">
        <v>1869</v>
      </c>
      <c r="C31" s="11">
        <v>303</v>
      </c>
      <c r="D31" s="1" t="s">
        <v>1195</v>
      </c>
      <c r="E31" s="36">
        <v>13.66</v>
      </c>
      <c r="F31" s="45">
        <v>0</v>
      </c>
    </row>
    <row r="32" spans="1:6" ht="15" customHeight="1">
      <c r="A32" s="14" t="s">
        <v>4581</v>
      </c>
      <c r="B32" s="7" t="s">
        <v>1870</v>
      </c>
      <c r="C32" s="11">
        <v>171</v>
      </c>
      <c r="D32" s="1" t="s">
        <v>4582</v>
      </c>
      <c r="E32" s="36">
        <v>6.1</v>
      </c>
      <c r="F32" s="46">
        <v>0</v>
      </c>
    </row>
    <row r="33" spans="1:6" ht="15" customHeight="1" thickBot="1">
      <c r="A33" s="14" t="s">
        <v>7606</v>
      </c>
      <c r="B33" s="7" t="s">
        <v>1871</v>
      </c>
      <c r="C33" s="11">
        <v>317</v>
      </c>
      <c r="D33" s="1" t="s">
        <v>1430</v>
      </c>
      <c r="E33" s="36"/>
      <c r="F33" s="46">
        <v>0</v>
      </c>
    </row>
    <row r="34" spans="1:6" ht="15" customHeight="1" thickBot="1" thickTop="1">
      <c r="A34" s="144" t="s">
        <v>7686</v>
      </c>
      <c r="B34" s="145"/>
      <c r="C34" s="145"/>
      <c r="D34" s="146"/>
      <c r="E34" s="37">
        <f>SUM(E23:E33)</f>
        <v>149.75</v>
      </c>
      <c r="F34" s="63">
        <f>SUMIF(F23:F33,"&gt;0",E23:E33)</f>
        <v>17.99</v>
      </c>
    </row>
    <row r="35" ht="15" customHeight="1"/>
    <row r="36" ht="15" customHeight="1"/>
    <row r="37" spans="1:6" ht="15" customHeight="1">
      <c r="A37" s="2"/>
      <c r="B37" s="2"/>
      <c r="C37" s="2"/>
      <c r="D37" s="2"/>
      <c r="E37" s="38"/>
      <c r="F37" s="47"/>
    </row>
    <row r="38" ht="15" customHeight="1"/>
    <row r="39" ht="15" customHeight="1"/>
    <row r="40" ht="15" customHeight="1" thickBot="1"/>
    <row r="41" spans="1:6" ht="22.5" customHeight="1" thickBot="1">
      <c r="A41" s="141" t="s">
        <v>3104</v>
      </c>
      <c r="B41" s="142"/>
      <c r="C41" s="142"/>
      <c r="D41" s="142"/>
      <c r="E41" s="142"/>
      <c r="F41" s="143"/>
    </row>
    <row r="42" spans="1:6" ht="15" customHeight="1">
      <c r="A42" s="151" t="s">
        <v>1005</v>
      </c>
      <c r="B42" s="68" t="s">
        <v>603</v>
      </c>
      <c r="C42" s="69" t="s">
        <v>1860</v>
      </c>
      <c r="D42" s="147" t="s">
        <v>1859</v>
      </c>
      <c r="E42" s="149" t="s">
        <v>1861</v>
      </c>
      <c r="F42" s="70" t="s">
        <v>7616</v>
      </c>
    </row>
    <row r="43" spans="1:6" ht="15" customHeight="1" thickBot="1">
      <c r="A43" s="152"/>
      <c r="B43" s="71" t="s">
        <v>1858</v>
      </c>
      <c r="C43" s="71" t="s">
        <v>1858</v>
      </c>
      <c r="D43" s="148"/>
      <c r="E43" s="150"/>
      <c r="F43" s="72" t="s">
        <v>7615</v>
      </c>
    </row>
    <row r="44" spans="1:6" ht="15" customHeight="1" thickTop="1">
      <c r="A44" s="14" t="s">
        <v>4583</v>
      </c>
      <c r="B44" s="7">
        <v>101</v>
      </c>
      <c r="C44" s="11">
        <v>203</v>
      </c>
      <c r="D44" s="1" t="s">
        <v>2656</v>
      </c>
      <c r="E44" s="36">
        <v>76.92</v>
      </c>
      <c r="F44" s="45">
        <v>5</v>
      </c>
    </row>
    <row r="45" spans="1:6" ht="15" customHeight="1">
      <c r="A45" s="14" t="s">
        <v>4584</v>
      </c>
      <c r="B45" s="7">
        <v>102</v>
      </c>
      <c r="C45" s="11">
        <v>201</v>
      </c>
      <c r="D45" s="1" t="s">
        <v>641</v>
      </c>
      <c r="E45" s="36">
        <v>11.18</v>
      </c>
      <c r="F45" s="45">
        <v>5</v>
      </c>
    </row>
    <row r="46" spans="1:6" ht="15" customHeight="1">
      <c r="A46" s="14" t="s">
        <v>4585</v>
      </c>
      <c r="B46" s="7">
        <v>103</v>
      </c>
      <c r="C46" s="11">
        <v>204</v>
      </c>
      <c r="D46" s="1" t="s">
        <v>642</v>
      </c>
      <c r="E46" s="36">
        <v>3.06</v>
      </c>
      <c r="F46" s="45">
        <v>0</v>
      </c>
    </row>
    <row r="47" spans="1:6" ht="15" customHeight="1">
      <c r="A47" s="14" t="s">
        <v>4301</v>
      </c>
      <c r="B47" s="7">
        <v>104</v>
      </c>
      <c r="C47" s="11">
        <v>161</v>
      </c>
      <c r="D47" s="1" t="s">
        <v>3272</v>
      </c>
      <c r="E47" s="36">
        <v>4.18</v>
      </c>
      <c r="F47" s="45">
        <v>3</v>
      </c>
    </row>
    <row r="48" spans="1:6" ht="15" customHeight="1">
      <c r="A48" s="14" t="s">
        <v>4302</v>
      </c>
      <c r="B48" s="7">
        <v>105</v>
      </c>
      <c r="C48" s="11">
        <v>161</v>
      </c>
      <c r="D48" s="1" t="s">
        <v>4303</v>
      </c>
      <c r="E48" s="36">
        <v>4.75</v>
      </c>
      <c r="F48" s="45">
        <v>3</v>
      </c>
    </row>
    <row r="49" spans="1:6" ht="15" customHeight="1">
      <c r="A49" s="14" t="s">
        <v>4304</v>
      </c>
      <c r="B49" s="7">
        <v>106</v>
      </c>
      <c r="C49" s="11">
        <v>166</v>
      </c>
      <c r="D49" s="1" t="s">
        <v>2344</v>
      </c>
      <c r="E49" s="36">
        <v>7.25</v>
      </c>
      <c r="F49" s="45">
        <v>4</v>
      </c>
    </row>
    <row r="50" spans="1:6" ht="15" customHeight="1">
      <c r="A50" s="14" t="s">
        <v>4305</v>
      </c>
      <c r="B50" s="7">
        <v>107</v>
      </c>
      <c r="C50" s="11">
        <v>115</v>
      </c>
      <c r="D50" s="1" t="s">
        <v>2664</v>
      </c>
      <c r="E50" s="36">
        <v>11.82</v>
      </c>
      <c r="F50" s="45">
        <v>1</v>
      </c>
    </row>
    <row r="51" spans="1:6" ht="15" customHeight="1">
      <c r="A51" s="14" t="s">
        <v>4306</v>
      </c>
      <c r="B51" s="7">
        <v>108</v>
      </c>
      <c r="C51" s="11">
        <v>116</v>
      </c>
      <c r="D51" s="1" t="s">
        <v>362</v>
      </c>
      <c r="E51" s="36">
        <v>11.82</v>
      </c>
      <c r="F51" s="45">
        <v>1</v>
      </c>
    </row>
    <row r="52" spans="1:6" ht="15" customHeight="1">
      <c r="A52" s="14" t="s">
        <v>4307</v>
      </c>
      <c r="B52" s="7">
        <v>109</v>
      </c>
      <c r="C52" s="11">
        <v>116</v>
      </c>
      <c r="D52" s="1" t="s">
        <v>4308</v>
      </c>
      <c r="E52" s="36">
        <v>20.12</v>
      </c>
      <c r="F52" s="45">
        <v>1</v>
      </c>
    </row>
    <row r="53" spans="1:6" ht="15" customHeight="1">
      <c r="A53" s="14" t="s">
        <v>4309</v>
      </c>
      <c r="B53" s="7">
        <v>110</v>
      </c>
      <c r="C53" s="11">
        <v>201</v>
      </c>
      <c r="D53" s="1" t="s">
        <v>5450</v>
      </c>
      <c r="E53" s="36"/>
      <c r="F53" s="45">
        <v>0</v>
      </c>
    </row>
    <row r="54" spans="1:6" ht="15" customHeight="1">
      <c r="A54" s="14" t="s">
        <v>4310</v>
      </c>
      <c r="B54" s="7">
        <v>111</v>
      </c>
      <c r="C54" s="11">
        <v>115</v>
      </c>
      <c r="D54" s="1" t="s">
        <v>2664</v>
      </c>
      <c r="E54" s="36">
        <v>11.8</v>
      </c>
      <c r="F54" s="45">
        <v>1</v>
      </c>
    </row>
    <row r="55" spans="1:6" ht="15" customHeight="1">
      <c r="A55" s="14" t="s">
        <v>4311</v>
      </c>
      <c r="B55" s="7">
        <v>112</v>
      </c>
      <c r="C55" s="11">
        <v>104</v>
      </c>
      <c r="D55" s="1" t="s">
        <v>2107</v>
      </c>
      <c r="E55" s="36">
        <v>19.81</v>
      </c>
      <c r="F55" s="45">
        <v>1</v>
      </c>
    </row>
    <row r="56" spans="1:6" ht="15" customHeight="1">
      <c r="A56" s="14" t="s">
        <v>4312</v>
      </c>
      <c r="B56" s="7">
        <v>113</v>
      </c>
      <c r="C56" s="11">
        <v>102</v>
      </c>
      <c r="D56" s="1" t="s">
        <v>3892</v>
      </c>
      <c r="E56" s="36">
        <v>67.85</v>
      </c>
      <c r="F56" s="45">
        <v>2</v>
      </c>
    </row>
    <row r="57" spans="1:6" ht="15" customHeight="1">
      <c r="A57" s="14" t="s">
        <v>4313</v>
      </c>
      <c r="B57" s="7">
        <v>114</v>
      </c>
      <c r="C57" s="11">
        <v>203</v>
      </c>
      <c r="D57" s="1" t="s">
        <v>2656</v>
      </c>
      <c r="E57" s="36">
        <v>8.58</v>
      </c>
      <c r="F57" s="45">
        <v>5</v>
      </c>
    </row>
    <row r="58" spans="1:6" ht="15" customHeight="1">
      <c r="A58" s="14" t="s">
        <v>4314</v>
      </c>
      <c r="B58" s="7">
        <v>115</v>
      </c>
      <c r="C58" s="11">
        <v>116</v>
      </c>
      <c r="D58" s="1" t="s">
        <v>4315</v>
      </c>
      <c r="E58" s="36">
        <v>19.62</v>
      </c>
      <c r="F58" s="45">
        <v>1</v>
      </c>
    </row>
    <row r="59" spans="1:6" ht="15" customHeight="1">
      <c r="A59" s="14" t="s">
        <v>4316</v>
      </c>
      <c r="B59" s="7">
        <v>116</v>
      </c>
      <c r="C59" s="11">
        <v>116</v>
      </c>
      <c r="D59" s="1" t="s">
        <v>4315</v>
      </c>
      <c r="E59" s="36">
        <v>15.95</v>
      </c>
      <c r="F59" s="45">
        <v>1</v>
      </c>
    </row>
    <row r="60" spans="1:6" ht="15" customHeight="1">
      <c r="A60" s="14" t="s">
        <v>4317</v>
      </c>
      <c r="B60" s="7">
        <v>117</v>
      </c>
      <c r="C60" s="11">
        <v>116</v>
      </c>
      <c r="D60" s="1" t="s">
        <v>4315</v>
      </c>
      <c r="E60" s="36">
        <v>15.97</v>
      </c>
      <c r="F60" s="45">
        <v>1</v>
      </c>
    </row>
    <row r="61" spans="1:7" ht="15" customHeight="1">
      <c r="A61" s="14" t="s">
        <v>4318</v>
      </c>
      <c r="B61" s="7">
        <v>118</v>
      </c>
      <c r="C61" s="11">
        <v>134</v>
      </c>
      <c r="D61" s="1" t="s">
        <v>4993</v>
      </c>
      <c r="E61" s="36">
        <v>31.63</v>
      </c>
      <c r="F61" s="45">
        <v>2</v>
      </c>
      <c r="G61" s="24"/>
    </row>
    <row r="62" spans="1:6" ht="15" customHeight="1">
      <c r="A62" s="14" t="s">
        <v>4319</v>
      </c>
      <c r="B62" s="7">
        <v>119</v>
      </c>
      <c r="C62" s="11">
        <v>161</v>
      </c>
      <c r="D62" s="1" t="s">
        <v>4320</v>
      </c>
      <c r="E62" s="36">
        <v>4.23</v>
      </c>
      <c r="F62" s="45">
        <v>3</v>
      </c>
    </row>
    <row r="63" spans="1:6" ht="15" customHeight="1">
      <c r="A63" s="14" t="s">
        <v>4321</v>
      </c>
      <c r="B63" s="7">
        <v>121</v>
      </c>
      <c r="C63" s="11">
        <v>161</v>
      </c>
      <c r="D63" s="1" t="s">
        <v>4322</v>
      </c>
      <c r="E63" s="36">
        <v>4.72</v>
      </c>
      <c r="F63" s="45">
        <v>3</v>
      </c>
    </row>
    <row r="64" spans="1:6" ht="15" customHeight="1">
      <c r="A64" s="14" t="s">
        <v>4323</v>
      </c>
      <c r="B64" s="7">
        <v>122</v>
      </c>
      <c r="C64" s="11">
        <v>161</v>
      </c>
      <c r="D64" s="1" t="s">
        <v>2906</v>
      </c>
      <c r="E64" s="36">
        <v>1.08</v>
      </c>
      <c r="F64" s="45">
        <v>3</v>
      </c>
    </row>
    <row r="65" spans="1:6" ht="15" customHeight="1">
      <c r="A65" s="14" t="s">
        <v>2939</v>
      </c>
      <c r="B65" s="7">
        <v>123</v>
      </c>
      <c r="C65" s="11">
        <v>167</v>
      </c>
      <c r="D65" s="1" t="s">
        <v>1768</v>
      </c>
      <c r="E65" s="36">
        <v>1.38</v>
      </c>
      <c r="F65" s="45">
        <v>0</v>
      </c>
    </row>
    <row r="66" spans="1:6" ht="15" customHeight="1">
      <c r="A66" s="14" t="s">
        <v>2940</v>
      </c>
      <c r="B66" s="7">
        <v>124</v>
      </c>
      <c r="C66" s="11">
        <v>161</v>
      </c>
      <c r="D66" s="1" t="s">
        <v>3247</v>
      </c>
      <c r="E66" s="36">
        <v>1.08</v>
      </c>
      <c r="F66" s="45">
        <v>3</v>
      </c>
    </row>
    <row r="67" spans="1:6" ht="15" customHeight="1" thickBot="1">
      <c r="A67" s="14" t="s">
        <v>2941</v>
      </c>
      <c r="B67" s="7">
        <v>125</v>
      </c>
      <c r="C67" s="11">
        <v>161</v>
      </c>
      <c r="D67" s="1" t="s">
        <v>2942</v>
      </c>
      <c r="E67" s="36">
        <v>1.94</v>
      </c>
      <c r="F67" s="45">
        <v>3</v>
      </c>
    </row>
    <row r="68" spans="1:6" ht="15" customHeight="1" thickBot="1" thickTop="1">
      <c r="A68" s="144" t="s">
        <v>7686</v>
      </c>
      <c r="B68" s="145"/>
      <c r="C68" s="145"/>
      <c r="D68" s="146"/>
      <c r="E68" s="37">
        <f>SUM(E44:E67)</f>
        <v>356.74</v>
      </c>
      <c r="F68" s="63">
        <f>SUMIF(F44:F67,"&gt;0",E44:E67)</f>
        <v>352.3</v>
      </c>
    </row>
    <row r="69" spans="2:6" ht="15" customHeight="1">
      <c r="B69" s="73"/>
      <c r="C69" s="73"/>
      <c r="D69" s="73"/>
      <c r="E69" s="74"/>
      <c r="F69" s="48"/>
    </row>
    <row r="70" ht="15" customHeight="1"/>
    <row r="71" ht="15" customHeight="1"/>
    <row r="72" ht="15" customHeight="1"/>
    <row r="73" ht="15" customHeight="1"/>
    <row r="74" ht="15" customHeight="1" thickBot="1"/>
    <row r="75" spans="1:6" ht="22.5" customHeight="1" thickBot="1">
      <c r="A75" s="141" t="s">
        <v>3105</v>
      </c>
      <c r="B75" s="142"/>
      <c r="C75" s="142"/>
      <c r="D75" s="142"/>
      <c r="E75" s="142"/>
      <c r="F75" s="143"/>
    </row>
    <row r="76" spans="1:6" ht="15" customHeight="1">
      <c r="A76" s="151" t="s">
        <v>1005</v>
      </c>
      <c r="B76" s="68" t="s">
        <v>603</v>
      </c>
      <c r="C76" s="69" t="s">
        <v>1860</v>
      </c>
      <c r="D76" s="147" t="s">
        <v>1859</v>
      </c>
      <c r="E76" s="149" t="s">
        <v>1861</v>
      </c>
      <c r="F76" s="70" t="s">
        <v>7616</v>
      </c>
    </row>
    <row r="77" spans="1:6" ht="15" customHeight="1" thickBot="1">
      <c r="A77" s="152"/>
      <c r="B77" s="71" t="s">
        <v>1858</v>
      </c>
      <c r="C77" s="71" t="s">
        <v>1858</v>
      </c>
      <c r="D77" s="148"/>
      <c r="E77" s="150"/>
      <c r="F77" s="72" t="s">
        <v>7615</v>
      </c>
    </row>
    <row r="78" spans="1:6" ht="15" customHeight="1" thickTop="1">
      <c r="A78" s="14" t="s">
        <v>2943</v>
      </c>
      <c r="B78" s="7">
        <v>201</v>
      </c>
      <c r="C78" s="11">
        <v>203</v>
      </c>
      <c r="D78" s="1" t="s">
        <v>2656</v>
      </c>
      <c r="E78" s="36">
        <v>60.82</v>
      </c>
      <c r="F78" s="45">
        <v>5</v>
      </c>
    </row>
    <row r="79" spans="1:6" ht="15" customHeight="1">
      <c r="A79" s="14" t="s">
        <v>2944</v>
      </c>
      <c r="B79" s="7">
        <v>202</v>
      </c>
      <c r="C79" s="11">
        <v>201</v>
      </c>
      <c r="D79" s="1" t="s">
        <v>641</v>
      </c>
      <c r="E79" s="36">
        <v>10.75</v>
      </c>
      <c r="F79" s="45">
        <v>5</v>
      </c>
    </row>
    <row r="80" spans="1:6" ht="15" customHeight="1">
      <c r="A80" s="14" t="s">
        <v>2945</v>
      </c>
      <c r="B80" s="7">
        <v>203</v>
      </c>
      <c r="C80" s="11">
        <v>204</v>
      </c>
      <c r="D80" s="1" t="s">
        <v>642</v>
      </c>
      <c r="E80" s="36">
        <v>3.06</v>
      </c>
      <c r="F80" s="45">
        <v>0</v>
      </c>
    </row>
    <row r="81" spans="1:6" ht="15" customHeight="1">
      <c r="A81" s="14" t="s">
        <v>2946</v>
      </c>
      <c r="B81" s="7">
        <v>204</v>
      </c>
      <c r="C81" s="11">
        <v>161</v>
      </c>
      <c r="D81" s="1" t="s">
        <v>2947</v>
      </c>
      <c r="E81" s="36">
        <v>5.81</v>
      </c>
      <c r="F81" s="45">
        <v>3</v>
      </c>
    </row>
    <row r="82" spans="1:6" ht="15" customHeight="1">
      <c r="A82" s="14" t="s">
        <v>2948</v>
      </c>
      <c r="B82" s="7">
        <v>205</v>
      </c>
      <c r="C82" s="11">
        <v>161</v>
      </c>
      <c r="D82" s="1" t="s">
        <v>2949</v>
      </c>
      <c r="E82" s="36">
        <v>4.93</v>
      </c>
      <c r="F82" s="45">
        <v>3</v>
      </c>
    </row>
    <row r="83" spans="1:6" ht="15" customHeight="1">
      <c r="A83" s="14" t="s">
        <v>2950</v>
      </c>
      <c r="B83" s="7">
        <v>206</v>
      </c>
      <c r="C83" s="11">
        <v>203</v>
      </c>
      <c r="D83" s="1" t="s">
        <v>2656</v>
      </c>
      <c r="E83" s="36">
        <v>59.88</v>
      </c>
      <c r="F83" s="45">
        <v>5</v>
      </c>
    </row>
    <row r="84" spans="1:6" ht="15" customHeight="1">
      <c r="A84" s="14" t="s">
        <v>2951</v>
      </c>
      <c r="B84" s="7">
        <v>207</v>
      </c>
      <c r="C84" s="11">
        <v>160</v>
      </c>
      <c r="D84" s="1" t="s">
        <v>2952</v>
      </c>
      <c r="E84" s="36">
        <v>16.52</v>
      </c>
      <c r="F84" s="45">
        <v>3</v>
      </c>
    </row>
    <row r="85" spans="1:6" ht="15" customHeight="1">
      <c r="A85" s="14" t="s">
        <v>2953</v>
      </c>
      <c r="B85" s="7">
        <v>208</v>
      </c>
      <c r="C85" s="11">
        <v>160</v>
      </c>
      <c r="D85" s="1" t="s">
        <v>3890</v>
      </c>
      <c r="E85" s="36">
        <v>8.52</v>
      </c>
      <c r="F85" s="45">
        <v>3</v>
      </c>
    </row>
    <row r="86" spans="1:6" ht="15" customHeight="1">
      <c r="A86" s="14" t="s">
        <v>2954</v>
      </c>
      <c r="B86" s="7">
        <v>209</v>
      </c>
      <c r="C86" s="11">
        <v>160</v>
      </c>
      <c r="D86" s="1" t="s">
        <v>1409</v>
      </c>
      <c r="E86" s="36">
        <v>8.41</v>
      </c>
      <c r="F86" s="45">
        <v>3</v>
      </c>
    </row>
    <row r="87" spans="1:6" ht="15" customHeight="1">
      <c r="A87" s="14" t="s">
        <v>2955</v>
      </c>
      <c r="B87" s="7">
        <v>210</v>
      </c>
      <c r="C87" s="11">
        <v>201</v>
      </c>
      <c r="D87" s="1" t="s">
        <v>5450</v>
      </c>
      <c r="E87" s="36"/>
      <c r="F87" s="45">
        <v>0</v>
      </c>
    </row>
    <row r="88" spans="1:6" ht="15" customHeight="1">
      <c r="A88" s="14" t="s">
        <v>2956</v>
      </c>
      <c r="B88" s="7">
        <v>211</v>
      </c>
      <c r="C88" s="11">
        <v>171</v>
      </c>
      <c r="D88" s="1" t="s">
        <v>2334</v>
      </c>
      <c r="E88" s="36">
        <v>8.95</v>
      </c>
      <c r="F88" s="45">
        <v>2</v>
      </c>
    </row>
    <row r="89" spans="1:6" ht="15" customHeight="1">
      <c r="A89" s="14" t="s">
        <v>2957</v>
      </c>
      <c r="B89" s="7">
        <v>212</v>
      </c>
      <c r="C89" s="11">
        <v>171</v>
      </c>
      <c r="D89" s="1" t="s">
        <v>2103</v>
      </c>
      <c r="E89" s="36">
        <v>8.97</v>
      </c>
      <c r="F89" s="45">
        <v>8</v>
      </c>
    </row>
    <row r="90" spans="1:6" ht="15" customHeight="1">
      <c r="A90" s="14" t="s">
        <v>2958</v>
      </c>
      <c r="B90" s="7">
        <v>213</v>
      </c>
      <c r="C90" s="11">
        <v>171</v>
      </c>
      <c r="D90" s="1" t="s">
        <v>7359</v>
      </c>
      <c r="E90" s="36">
        <v>8.95</v>
      </c>
      <c r="F90" s="45">
        <v>2</v>
      </c>
    </row>
    <row r="91" spans="1:6" ht="15" customHeight="1">
      <c r="A91" s="14" t="s">
        <v>2959</v>
      </c>
      <c r="B91" s="7">
        <v>214</v>
      </c>
      <c r="C91" s="11">
        <v>171</v>
      </c>
      <c r="D91" s="1" t="s">
        <v>291</v>
      </c>
      <c r="E91" s="36">
        <v>10.13</v>
      </c>
      <c r="F91" s="45">
        <v>8</v>
      </c>
    </row>
    <row r="92" spans="1:6" ht="15" customHeight="1">
      <c r="A92" s="14" t="s">
        <v>2960</v>
      </c>
      <c r="B92" s="7">
        <v>215</v>
      </c>
      <c r="C92" s="11">
        <v>183</v>
      </c>
      <c r="D92" s="1" t="s">
        <v>724</v>
      </c>
      <c r="E92" s="36">
        <v>22.49</v>
      </c>
      <c r="F92" s="45">
        <v>8</v>
      </c>
    </row>
    <row r="93" spans="1:6" ht="15" customHeight="1">
      <c r="A93" s="14" t="s">
        <v>2961</v>
      </c>
      <c r="B93" s="7">
        <v>216</v>
      </c>
      <c r="C93" s="29">
        <v>103</v>
      </c>
      <c r="D93" s="1" t="s">
        <v>2132</v>
      </c>
      <c r="E93" s="36">
        <v>10.79</v>
      </c>
      <c r="F93" s="45">
        <v>8</v>
      </c>
    </row>
    <row r="94" spans="1:6" ht="15" customHeight="1">
      <c r="A94" s="14" t="s">
        <v>2962</v>
      </c>
      <c r="B94" s="7">
        <v>217</v>
      </c>
      <c r="C94" s="11">
        <v>103</v>
      </c>
      <c r="D94" s="1" t="s">
        <v>3705</v>
      </c>
      <c r="E94" s="36">
        <v>16.72</v>
      </c>
      <c r="F94" s="45">
        <v>8</v>
      </c>
    </row>
    <row r="95" spans="1:6" ht="15" customHeight="1">
      <c r="A95" s="14" t="s">
        <v>2963</v>
      </c>
      <c r="B95" s="7">
        <v>218</v>
      </c>
      <c r="C95" s="11">
        <v>103</v>
      </c>
      <c r="D95" s="1" t="s">
        <v>2324</v>
      </c>
      <c r="E95" s="36">
        <v>15.97</v>
      </c>
      <c r="F95" s="45">
        <v>8</v>
      </c>
    </row>
    <row r="96" spans="1:6" ht="15" customHeight="1">
      <c r="A96" s="14" t="s">
        <v>2964</v>
      </c>
      <c r="B96" s="7">
        <v>219</v>
      </c>
      <c r="C96" s="11">
        <v>103</v>
      </c>
      <c r="D96" s="1" t="s">
        <v>2324</v>
      </c>
      <c r="E96" s="36">
        <v>22.52</v>
      </c>
      <c r="F96" s="45">
        <v>8</v>
      </c>
    </row>
    <row r="97" spans="1:6" ht="15" customHeight="1">
      <c r="A97" s="14" t="s">
        <v>2965</v>
      </c>
      <c r="B97" s="7">
        <v>221</v>
      </c>
      <c r="C97" s="11">
        <v>103</v>
      </c>
      <c r="D97" s="1" t="s">
        <v>2130</v>
      </c>
      <c r="E97" s="36">
        <v>27.74</v>
      </c>
      <c r="F97" s="45">
        <v>8</v>
      </c>
    </row>
    <row r="98" spans="1:6" ht="15" customHeight="1">
      <c r="A98" s="14" t="s">
        <v>2966</v>
      </c>
      <c r="B98" s="7">
        <v>222</v>
      </c>
      <c r="C98" s="11">
        <v>103</v>
      </c>
      <c r="D98" s="1" t="s">
        <v>2967</v>
      </c>
      <c r="E98" s="36">
        <v>24.82</v>
      </c>
      <c r="F98" s="45">
        <v>8</v>
      </c>
    </row>
    <row r="99" spans="1:6" ht="15" customHeight="1">
      <c r="A99" s="14" t="s">
        <v>2968</v>
      </c>
      <c r="B99" s="7">
        <v>224</v>
      </c>
      <c r="C99" s="11">
        <v>116</v>
      </c>
      <c r="D99" s="1" t="s">
        <v>2969</v>
      </c>
      <c r="E99" s="36">
        <v>15.83</v>
      </c>
      <c r="F99" s="45">
        <v>1</v>
      </c>
    </row>
    <row r="100" spans="1:6" ht="15" customHeight="1">
      <c r="A100" s="14" t="s">
        <v>2970</v>
      </c>
      <c r="B100" s="7">
        <v>225</v>
      </c>
      <c r="C100" s="11">
        <v>103</v>
      </c>
      <c r="D100" s="1" t="s">
        <v>2324</v>
      </c>
      <c r="E100" s="36">
        <v>16.67</v>
      </c>
      <c r="F100" s="45">
        <v>8</v>
      </c>
    </row>
    <row r="101" spans="1:6" ht="15" customHeight="1">
      <c r="A101" s="14" t="s">
        <v>2971</v>
      </c>
      <c r="B101" s="7">
        <v>226</v>
      </c>
      <c r="C101" s="11">
        <v>103</v>
      </c>
      <c r="D101" s="1" t="s">
        <v>2324</v>
      </c>
      <c r="E101" s="36">
        <v>16.67</v>
      </c>
      <c r="F101" s="45">
        <v>8</v>
      </c>
    </row>
    <row r="102" spans="1:6" ht="15" customHeight="1">
      <c r="A102" s="14" t="s">
        <v>2972</v>
      </c>
      <c r="B102" s="7">
        <v>227</v>
      </c>
      <c r="C102" s="11">
        <v>103</v>
      </c>
      <c r="D102" s="1" t="s">
        <v>2324</v>
      </c>
      <c r="E102" s="36">
        <v>15.91</v>
      </c>
      <c r="F102" s="45">
        <v>8</v>
      </c>
    </row>
    <row r="103" spans="1:6" ht="15" customHeight="1">
      <c r="A103" s="14" t="s">
        <v>2973</v>
      </c>
      <c r="B103" s="7">
        <v>228</v>
      </c>
      <c r="C103" s="11">
        <v>104</v>
      </c>
      <c r="D103" s="1" t="s">
        <v>2974</v>
      </c>
      <c r="E103" s="36">
        <v>10.87</v>
      </c>
      <c r="F103" s="45">
        <v>8</v>
      </c>
    </row>
    <row r="104" spans="1:6" ht="15" customHeight="1">
      <c r="A104" s="14" t="s">
        <v>2975</v>
      </c>
      <c r="B104" s="7">
        <v>229</v>
      </c>
      <c r="C104" s="11">
        <v>102</v>
      </c>
      <c r="D104" s="1" t="s">
        <v>3892</v>
      </c>
      <c r="E104" s="36">
        <v>45.76</v>
      </c>
      <c r="F104" s="45">
        <v>2</v>
      </c>
    </row>
    <row r="105" spans="1:6" ht="15" customHeight="1">
      <c r="A105" s="14" t="s">
        <v>2976</v>
      </c>
      <c r="B105" s="7">
        <v>231</v>
      </c>
      <c r="C105" s="11">
        <v>102</v>
      </c>
      <c r="D105" s="1" t="s">
        <v>3892</v>
      </c>
      <c r="E105" s="36">
        <v>57.26</v>
      </c>
      <c r="F105" s="45">
        <v>2</v>
      </c>
    </row>
    <row r="106" spans="1:6" ht="15" customHeight="1">
      <c r="A106" s="14" t="s">
        <v>2977</v>
      </c>
      <c r="B106" s="7">
        <v>232</v>
      </c>
      <c r="C106" s="11">
        <v>166</v>
      </c>
      <c r="D106" s="1" t="s">
        <v>2344</v>
      </c>
      <c r="E106" s="36">
        <v>12.91</v>
      </c>
      <c r="F106" s="45">
        <v>4</v>
      </c>
    </row>
    <row r="107" spans="1:6" ht="15" customHeight="1">
      <c r="A107" s="14" t="s">
        <v>2978</v>
      </c>
      <c r="B107" s="7">
        <v>233</v>
      </c>
      <c r="C107" s="11">
        <v>161</v>
      </c>
      <c r="D107" s="1" t="s">
        <v>967</v>
      </c>
      <c r="E107" s="36">
        <v>5.7</v>
      </c>
      <c r="F107" s="45">
        <v>3</v>
      </c>
    </row>
    <row r="108" spans="1:6" ht="15" customHeight="1">
      <c r="A108" s="14" t="s">
        <v>2979</v>
      </c>
      <c r="B108" s="7">
        <v>234</v>
      </c>
      <c r="C108" s="11">
        <v>161</v>
      </c>
      <c r="D108" s="1" t="s">
        <v>2980</v>
      </c>
      <c r="E108" s="36">
        <v>4.9</v>
      </c>
      <c r="F108" s="45">
        <v>3</v>
      </c>
    </row>
    <row r="109" spans="1:6" ht="15" customHeight="1">
      <c r="A109" s="14" t="s">
        <v>2981</v>
      </c>
      <c r="B109" s="7">
        <v>235</v>
      </c>
      <c r="C109" s="11">
        <v>161</v>
      </c>
      <c r="D109" s="1" t="s">
        <v>1163</v>
      </c>
      <c r="E109" s="36">
        <v>1.11</v>
      </c>
      <c r="F109" s="45">
        <v>3</v>
      </c>
    </row>
    <row r="110" spans="1:6" ht="15" customHeight="1">
      <c r="A110" s="14" t="s">
        <v>2982</v>
      </c>
      <c r="B110" s="7">
        <v>236</v>
      </c>
      <c r="C110" s="11">
        <v>161</v>
      </c>
      <c r="D110" s="1" t="s">
        <v>2983</v>
      </c>
      <c r="E110" s="36">
        <v>2.85</v>
      </c>
      <c r="F110" s="45">
        <v>3</v>
      </c>
    </row>
    <row r="111" spans="1:6" ht="15" customHeight="1">
      <c r="A111" s="14" t="s">
        <v>2984</v>
      </c>
      <c r="B111" s="7">
        <v>237</v>
      </c>
      <c r="C111" s="11">
        <v>167</v>
      </c>
      <c r="D111" s="1" t="s">
        <v>1768</v>
      </c>
      <c r="E111" s="36">
        <v>1.14</v>
      </c>
      <c r="F111" s="45">
        <v>0</v>
      </c>
    </row>
    <row r="112" spans="1:6" ht="15" customHeight="1">
      <c r="A112" s="14" t="s">
        <v>2985</v>
      </c>
      <c r="B112" s="7">
        <v>238</v>
      </c>
      <c r="C112" s="11">
        <v>161</v>
      </c>
      <c r="D112" s="1" t="s">
        <v>3035</v>
      </c>
      <c r="E112" s="36">
        <v>1.1</v>
      </c>
      <c r="F112" s="45">
        <v>3</v>
      </c>
    </row>
    <row r="113" spans="1:6" ht="15" customHeight="1">
      <c r="A113" s="14" t="s">
        <v>2986</v>
      </c>
      <c r="B113" s="7">
        <v>239</v>
      </c>
      <c r="C113" s="11">
        <v>161</v>
      </c>
      <c r="D113" s="1" t="s">
        <v>3035</v>
      </c>
      <c r="E113" s="36">
        <v>1.08</v>
      </c>
      <c r="F113" s="45">
        <v>3</v>
      </c>
    </row>
    <row r="114" spans="1:6" ht="15" customHeight="1" thickBot="1">
      <c r="A114" s="14" t="s">
        <v>2987</v>
      </c>
      <c r="B114" s="7">
        <v>240</v>
      </c>
      <c r="C114" s="11">
        <v>163</v>
      </c>
      <c r="D114" s="1" t="s">
        <v>653</v>
      </c>
      <c r="E114" s="36">
        <v>1.51</v>
      </c>
      <c r="F114" s="45">
        <v>3</v>
      </c>
    </row>
    <row r="115" spans="1:6" ht="15" customHeight="1" thickBot="1" thickTop="1">
      <c r="A115" s="144" t="s">
        <v>7686</v>
      </c>
      <c r="B115" s="145"/>
      <c r="C115" s="145"/>
      <c r="D115" s="146"/>
      <c r="E115" s="37">
        <f>SUM(E78:E114)</f>
        <v>568.0200000000001</v>
      </c>
      <c r="F115" s="63">
        <f>SUMIF(F78:F114,"&gt;0",E78:E114)</f>
        <v>563.8200000000002</v>
      </c>
    </row>
    <row r="116" ht="15" customHeight="1"/>
    <row r="117" ht="15" customHeight="1"/>
    <row r="118" ht="15" customHeight="1"/>
    <row r="119" ht="15" customHeight="1"/>
    <row r="120" ht="15" customHeight="1"/>
    <row r="121" ht="15" customHeight="1" thickBot="1"/>
    <row r="122" spans="1:6" ht="22.5" customHeight="1" thickBot="1">
      <c r="A122" s="141" t="s">
        <v>3106</v>
      </c>
      <c r="B122" s="142"/>
      <c r="C122" s="142"/>
      <c r="D122" s="142"/>
      <c r="E122" s="142"/>
      <c r="F122" s="143"/>
    </row>
    <row r="123" spans="1:6" ht="15" customHeight="1">
      <c r="A123" s="151" t="s">
        <v>1005</v>
      </c>
      <c r="B123" s="68" t="s">
        <v>603</v>
      </c>
      <c r="C123" s="69" t="s">
        <v>1860</v>
      </c>
      <c r="D123" s="147" t="s">
        <v>1859</v>
      </c>
      <c r="E123" s="149" t="s">
        <v>1861</v>
      </c>
      <c r="F123" s="70" t="s">
        <v>7616</v>
      </c>
    </row>
    <row r="124" spans="1:6" ht="15" customHeight="1" thickBot="1">
      <c r="A124" s="152"/>
      <c r="B124" s="71" t="s">
        <v>1858</v>
      </c>
      <c r="C124" s="71" t="s">
        <v>1858</v>
      </c>
      <c r="D124" s="148"/>
      <c r="E124" s="150"/>
      <c r="F124" s="72" t="s">
        <v>7615</v>
      </c>
    </row>
    <row r="125" spans="1:6" ht="15" customHeight="1" thickTop="1">
      <c r="A125" s="14" t="s">
        <v>2988</v>
      </c>
      <c r="B125" s="7">
        <v>301</v>
      </c>
      <c r="C125" s="11">
        <v>203</v>
      </c>
      <c r="D125" s="1" t="s">
        <v>2656</v>
      </c>
      <c r="E125" s="36">
        <v>56.73</v>
      </c>
      <c r="F125" s="45">
        <v>5</v>
      </c>
    </row>
    <row r="126" spans="1:6" ht="15" customHeight="1">
      <c r="A126" s="14" t="s">
        <v>2989</v>
      </c>
      <c r="B126" s="7">
        <v>302</v>
      </c>
      <c r="C126" s="11">
        <v>201</v>
      </c>
      <c r="D126" s="1" t="s">
        <v>641</v>
      </c>
      <c r="E126" s="36">
        <v>12.04</v>
      </c>
      <c r="F126" s="45">
        <v>5</v>
      </c>
    </row>
    <row r="127" spans="1:6" ht="15" customHeight="1">
      <c r="A127" s="14" t="s">
        <v>2990</v>
      </c>
      <c r="B127" s="7">
        <v>303</v>
      </c>
      <c r="C127" s="11">
        <v>204</v>
      </c>
      <c r="D127" s="1" t="s">
        <v>642</v>
      </c>
      <c r="E127" s="36">
        <v>3.06</v>
      </c>
      <c r="F127" s="45">
        <v>0</v>
      </c>
    </row>
    <row r="128" spans="1:6" ht="15" customHeight="1">
      <c r="A128" s="14" t="s">
        <v>2991</v>
      </c>
      <c r="B128" s="7">
        <v>304</v>
      </c>
      <c r="C128" s="11">
        <v>161</v>
      </c>
      <c r="D128" s="1" t="s">
        <v>194</v>
      </c>
      <c r="E128" s="36">
        <v>5.63</v>
      </c>
      <c r="F128" s="45">
        <v>3</v>
      </c>
    </row>
    <row r="129" spans="1:6" ht="15" customHeight="1">
      <c r="A129" s="14" t="s">
        <v>2992</v>
      </c>
      <c r="B129" s="7">
        <v>305</v>
      </c>
      <c r="C129" s="11">
        <v>161</v>
      </c>
      <c r="D129" s="1" t="s">
        <v>2993</v>
      </c>
      <c r="E129" s="36">
        <v>4.91</v>
      </c>
      <c r="F129" s="45">
        <v>3</v>
      </c>
    </row>
    <row r="130" spans="1:6" ht="15" customHeight="1">
      <c r="A130" s="14" t="s">
        <v>2994</v>
      </c>
      <c r="B130" s="7">
        <v>306</v>
      </c>
      <c r="C130" s="11">
        <v>203</v>
      </c>
      <c r="D130" s="1" t="s">
        <v>2656</v>
      </c>
      <c r="E130" s="36">
        <v>61.37</v>
      </c>
      <c r="F130" s="45">
        <v>5</v>
      </c>
    </row>
    <row r="131" spans="1:6" ht="15" customHeight="1">
      <c r="A131" s="14" t="s">
        <v>2995</v>
      </c>
      <c r="B131" s="7">
        <v>307</v>
      </c>
      <c r="C131" s="11">
        <v>161</v>
      </c>
      <c r="D131" s="1" t="s">
        <v>3469</v>
      </c>
      <c r="E131" s="36">
        <v>4.86</v>
      </c>
      <c r="F131" s="45">
        <v>3</v>
      </c>
    </row>
    <row r="132" spans="1:7" ht="15" customHeight="1">
      <c r="A132" s="14" t="s">
        <v>2996</v>
      </c>
      <c r="B132" s="7">
        <v>308</v>
      </c>
      <c r="C132" s="11">
        <v>134</v>
      </c>
      <c r="D132" s="1" t="s">
        <v>4994</v>
      </c>
      <c r="E132" s="36">
        <v>57.33</v>
      </c>
      <c r="F132" s="45">
        <v>1</v>
      </c>
      <c r="G132" s="24"/>
    </row>
    <row r="133" spans="1:7" ht="15" customHeight="1">
      <c r="A133" s="14" t="s">
        <v>2997</v>
      </c>
      <c r="B133" s="7">
        <v>309</v>
      </c>
      <c r="C133" s="11">
        <v>176</v>
      </c>
      <c r="D133" s="1" t="s">
        <v>4995</v>
      </c>
      <c r="E133" s="36">
        <v>10.81</v>
      </c>
      <c r="F133" s="45">
        <v>1</v>
      </c>
      <c r="G133" s="24"/>
    </row>
    <row r="134" spans="1:6" ht="15" customHeight="1">
      <c r="A134" s="14" t="s">
        <v>2998</v>
      </c>
      <c r="B134" s="7">
        <v>310</v>
      </c>
      <c r="C134" s="11">
        <v>201</v>
      </c>
      <c r="D134" s="1" t="s">
        <v>5450</v>
      </c>
      <c r="E134" s="36"/>
      <c r="F134" s="45">
        <v>0</v>
      </c>
    </row>
    <row r="135" spans="1:6" ht="15" customHeight="1">
      <c r="A135" s="14" t="s">
        <v>2999</v>
      </c>
      <c r="B135" s="7">
        <v>311</v>
      </c>
      <c r="C135" s="11">
        <v>116</v>
      </c>
      <c r="D135" s="1" t="s">
        <v>4996</v>
      </c>
      <c r="E135" s="36">
        <v>24.82</v>
      </c>
      <c r="F135" s="45">
        <v>1</v>
      </c>
    </row>
    <row r="136" spans="1:6" ht="15" customHeight="1">
      <c r="A136" s="14" t="s">
        <v>3000</v>
      </c>
      <c r="B136" s="7">
        <v>312</v>
      </c>
      <c r="C136" s="11">
        <v>116</v>
      </c>
      <c r="D136" s="1" t="s">
        <v>3001</v>
      </c>
      <c r="E136" s="36">
        <v>15.91</v>
      </c>
      <c r="F136" s="45">
        <v>1</v>
      </c>
    </row>
    <row r="137" spans="1:6" ht="15" customHeight="1">
      <c r="A137" s="14" t="s">
        <v>3002</v>
      </c>
      <c r="B137" s="7">
        <v>313</v>
      </c>
      <c r="C137" s="11">
        <v>110</v>
      </c>
      <c r="D137" s="1" t="s">
        <v>3003</v>
      </c>
      <c r="E137" s="36">
        <v>16.67</v>
      </c>
      <c r="F137" s="45">
        <v>1</v>
      </c>
    </row>
    <row r="138" spans="1:6" ht="15" customHeight="1">
      <c r="A138" s="14" t="s">
        <v>3004</v>
      </c>
      <c r="B138" s="7">
        <v>314</v>
      </c>
      <c r="C138" s="11">
        <v>110</v>
      </c>
      <c r="D138" s="1" t="s">
        <v>3003</v>
      </c>
      <c r="E138" s="36">
        <v>16.67</v>
      </c>
      <c r="F138" s="45">
        <v>1</v>
      </c>
    </row>
    <row r="139" spans="1:6" ht="15" customHeight="1">
      <c r="A139" s="14" t="s">
        <v>3005</v>
      </c>
      <c r="B139" s="7">
        <v>315</v>
      </c>
      <c r="C139" s="11">
        <v>161</v>
      </c>
      <c r="D139" s="1" t="s">
        <v>4278</v>
      </c>
      <c r="E139" s="36">
        <v>5.4</v>
      </c>
      <c r="F139" s="45">
        <v>3</v>
      </c>
    </row>
    <row r="140" spans="1:6" ht="15" customHeight="1">
      <c r="A140" s="14" t="s">
        <v>3006</v>
      </c>
      <c r="B140" s="7">
        <v>316</v>
      </c>
      <c r="C140" s="11">
        <v>116</v>
      </c>
      <c r="D140" s="1" t="s">
        <v>3007</v>
      </c>
      <c r="E140" s="36">
        <v>15.83</v>
      </c>
      <c r="F140" s="45">
        <v>1</v>
      </c>
    </row>
    <row r="141" spans="1:6" ht="15" customHeight="1">
      <c r="A141" s="14" t="s">
        <v>3008</v>
      </c>
      <c r="B141" s="7">
        <v>317</v>
      </c>
      <c r="C141" s="11">
        <v>116</v>
      </c>
      <c r="D141" s="1" t="s">
        <v>3007</v>
      </c>
      <c r="E141" s="36">
        <v>16.04</v>
      </c>
      <c r="F141" s="45">
        <v>1</v>
      </c>
    </row>
    <row r="142" spans="1:6" ht="15" customHeight="1">
      <c r="A142" s="14" t="s">
        <v>3009</v>
      </c>
      <c r="B142" s="7">
        <v>318</v>
      </c>
      <c r="C142" s="11">
        <v>116</v>
      </c>
      <c r="D142" s="1" t="s">
        <v>3007</v>
      </c>
      <c r="E142" s="36">
        <v>16.67</v>
      </c>
      <c r="F142" s="45">
        <v>1</v>
      </c>
    </row>
    <row r="143" spans="1:6" ht="15" customHeight="1">
      <c r="A143" s="14" t="s">
        <v>3010</v>
      </c>
      <c r="B143" s="7">
        <v>319</v>
      </c>
      <c r="C143" s="11">
        <v>116</v>
      </c>
      <c r="D143" s="1" t="s">
        <v>3007</v>
      </c>
      <c r="E143" s="36">
        <v>16.67</v>
      </c>
      <c r="F143" s="45">
        <v>1</v>
      </c>
    </row>
    <row r="144" spans="1:6" ht="15" customHeight="1">
      <c r="A144" s="14" t="s">
        <v>3011</v>
      </c>
      <c r="B144" s="7">
        <v>321</v>
      </c>
      <c r="C144" s="11">
        <v>116</v>
      </c>
      <c r="D144" s="1" t="s">
        <v>1126</v>
      </c>
      <c r="E144" s="36">
        <v>16.03</v>
      </c>
      <c r="F144" s="45">
        <v>1</v>
      </c>
    </row>
    <row r="145" spans="1:6" ht="15" customHeight="1">
      <c r="A145" s="14" t="s">
        <v>3012</v>
      </c>
      <c r="B145" s="7">
        <v>322</v>
      </c>
      <c r="C145" s="11">
        <v>110</v>
      </c>
      <c r="D145" s="1" t="s">
        <v>2664</v>
      </c>
      <c r="E145" s="36">
        <v>10.79</v>
      </c>
      <c r="F145" s="45">
        <v>1</v>
      </c>
    </row>
    <row r="146" spans="1:6" ht="15" customHeight="1">
      <c r="A146" s="14" t="s">
        <v>3013</v>
      </c>
      <c r="B146" s="7" t="s">
        <v>3196</v>
      </c>
      <c r="C146" s="11">
        <v>116</v>
      </c>
      <c r="D146" s="1" t="s">
        <v>3014</v>
      </c>
      <c r="E146" s="36">
        <v>16.51</v>
      </c>
      <c r="F146" s="45">
        <v>1</v>
      </c>
    </row>
    <row r="147" spans="1:6" ht="15" customHeight="1">
      <c r="A147" s="14" t="s">
        <v>3015</v>
      </c>
      <c r="B147" s="7" t="s">
        <v>3016</v>
      </c>
      <c r="C147" s="11">
        <v>116</v>
      </c>
      <c r="D147" s="1" t="s">
        <v>3014</v>
      </c>
      <c r="E147" s="36">
        <v>16.67</v>
      </c>
      <c r="F147" s="45">
        <v>1</v>
      </c>
    </row>
    <row r="148" spans="1:6" ht="15" customHeight="1">
      <c r="A148" s="14" t="s">
        <v>3017</v>
      </c>
      <c r="B148" s="7">
        <v>324</v>
      </c>
      <c r="C148" s="11">
        <v>110</v>
      </c>
      <c r="D148" s="1" t="s">
        <v>1795</v>
      </c>
      <c r="E148" s="36">
        <v>28.34</v>
      </c>
      <c r="F148" s="45">
        <v>1</v>
      </c>
    </row>
    <row r="149" spans="1:6" ht="15" customHeight="1">
      <c r="A149" s="14" t="s">
        <v>3018</v>
      </c>
      <c r="B149" s="7">
        <v>325</v>
      </c>
      <c r="C149" s="11">
        <v>116</v>
      </c>
      <c r="D149" s="1" t="s">
        <v>362</v>
      </c>
      <c r="E149" s="36">
        <v>22.51</v>
      </c>
      <c r="F149" s="45">
        <v>1</v>
      </c>
    </row>
    <row r="150" spans="1:6" ht="15" customHeight="1">
      <c r="A150" s="14" t="s">
        <v>3019</v>
      </c>
      <c r="B150" s="7">
        <v>326</v>
      </c>
      <c r="C150" s="11">
        <v>102</v>
      </c>
      <c r="D150" s="1" t="s">
        <v>3892</v>
      </c>
      <c r="E150" s="36">
        <v>46.62</v>
      </c>
      <c r="F150" s="45">
        <v>2</v>
      </c>
    </row>
    <row r="151" spans="1:6" ht="15" customHeight="1">
      <c r="A151" s="14" t="s">
        <v>3020</v>
      </c>
      <c r="B151" s="7">
        <v>327</v>
      </c>
      <c r="C151" s="11">
        <v>166</v>
      </c>
      <c r="D151" s="1" t="s">
        <v>2344</v>
      </c>
      <c r="E151" s="36">
        <v>8.96</v>
      </c>
      <c r="F151" s="45">
        <v>4</v>
      </c>
    </row>
    <row r="152" spans="1:6" ht="15" customHeight="1">
      <c r="A152" s="14" t="s">
        <v>3021</v>
      </c>
      <c r="B152" s="7">
        <v>328</v>
      </c>
      <c r="C152" s="11">
        <v>161</v>
      </c>
      <c r="D152" s="1" t="s">
        <v>954</v>
      </c>
      <c r="E152" s="36">
        <v>5.7</v>
      </c>
      <c r="F152" s="45">
        <v>3</v>
      </c>
    </row>
    <row r="153" spans="1:6" ht="15" customHeight="1">
      <c r="A153" s="14" t="s">
        <v>3022</v>
      </c>
      <c r="B153" s="7">
        <v>329</v>
      </c>
      <c r="C153" s="11">
        <v>161</v>
      </c>
      <c r="D153" s="1" t="s">
        <v>3023</v>
      </c>
      <c r="E153" s="36">
        <v>4.9</v>
      </c>
      <c r="F153" s="45">
        <v>3</v>
      </c>
    </row>
    <row r="154" spans="1:6" ht="15" customHeight="1">
      <c r="A154" s="14" t="s">
        <v>3024</v>
      </c>
      <c r="B154" s="7">
        <v>331</v>
      </c>
      <c r="C154" s="11">
        <v>110</v>
      </c>
      <c r="D154" s="1" t="s">
        <v>3003</v>
      </c>
      <c r="E154" s="36">
        <v>16.67</v>
      </c>
      <c r="F154" s="45">
        <v>1</v>
      </c>
    </row>
    <row r="155" spans="1:6" ht="15" customHeight="1">
      <c r="A155" s="14" t="s">
        <v>3025</v>
      </c>
      <c r="B155" s="7">
        <v>332</v>
      </c>
      <c r="C155" s="11">
        <v>161</v>
      </c>
      <c r="D155" s="1" t="s">
        <v>4280</v>
      </c>
      <c r="E155" s="36">
        <v>1.08</v>
      </c>
      <c r="F155" s="45">
        <v>3</v>
      </c>
    </row>
    <row r="156" spans="1:6" ht="15" customHeight="1">
      <c r="A156" s="14" t="s">
        <v>3026</v>
      </c>
      <c r="B156" s="7">
        <v>333</v>
      </c>
      <c r="C156" s="11">
        <v>161</v>
      </c>
      <c r="D156" s="1" t="s">
        <v>4280</v>
      </c>
      <c r="E156" s="36">
        <v>1.08</v>
      </c>
      <c r="F156" s="45">
        <v>3</v>
      </c>
    </row>
    <row r="157" spans="1:6" ht="15" customHeight="1">
      <c r="A157" s="14" t="s">
        <v>3027</v>
      </c>
      <c r="B157" s="7">
        <v>334</v>
      </c>
      <c r="C157" s="11">
        <v>167</v>
      </c>
      <c r="D157" s="1" t="s">
        <v>1768</v>
      </c>
      <c r="E157" s="36">
        <v>1.04</v>
      </c>
      <c r="F157" s="45">
        <v>0</v>
      </c>
    </row>
    <row r="158" spans="1:6" ht="15" customHeight="1">
      <c r="A158" s="14" t="s">
        <v>3028</v>
      </c>
      <c r="B158" s="7">
        <v>335</v>
      </c>
      <c r="C158" s="11">
        <v>161</v>
      </c>
      <c r="D158" s="1" t="s">
        <v>2942</v>
      </c>
      <c r="E158" s="36">
        <v>2.85</v>
      </c>
      <c r="F158" s="45">
        <v>3</v>
      </c>
    </row>
    <row r="159" spans="1:6" ht="15" customHeight="1">
      <c r="A159" s="14" t="s">
        <v>3029</v>
      </c>
      <c r="B159" s="7">
        <v>336</v>
      </c>
      <c r="C159" s="11">
        <v>161</v>
      </c>
      <c r="D159" s="1" t="s">
        <v>1004</v>
      </c>
      <c r="E159" s="36">
        <v>1.1</v>
      </c>
      <c r="F159" s="45">
        <v>3</v>
      </c>
    </row>
    <row r="160" spans="1:6" ht="15" customHeight="1">
      <c r="A160" s="14" t="s">
        <v>3030</v>
      </c>
      <c r="B160" s="7">
        <v>337</v>
      </c>
      <c r="C160" s="11">
        <v>161</v>
      </c>
      <c r="D160" s="1" t="s">
        <v>2672</v>
      </c>
      <c r="E160" s="36">
        <v>1.14</v>
      </c>
      <c r="F160" s="45">
        <v>3</v>
      </c>
    </row>
    <row r="161" spans="1:6" ht="15" customHeight="1">
      <c r="A161" s="14" t="s">
        <v>3031</v>
      </c>
      <c r="B161" s="7">
        <v>338</v>
      </c>
      <c r="C161" s="11">
        <v>161</v>
      </c>
      <c r="D161" s="1" t="s">
        <v>2672</v>
      </c>
      <c r="E161" s="36">
        <v>1.14</v>
      </c>
      <c r="F161" s="45">
        <v>3</v>
      </c>
    </row>
    <row r="162" spans="1:6" ht="15" customHeight="1">
      <c r="A162" s="14" t="s">
        <v>3032</v>
      </c>
      <c r="B162" s="7">
        <v>339</v>
      </c>
      <c r="C162" s="11">
        <v>161</v>
      </c>
      <c r="D162" s="1" t="s">
        <v>3733</v>
      </c>
      <c r="E162" s="36">
        <v>1.17</v>
      </c>
      <c r="F162" s="45">
        <v>3</v>
      </c>
    </row>
    <row r="163" spans="1:6" ht="15" customHeight="1">
      <c r="A163" s="14" t="s">
        <v>3033</v>
      </c>
      <c r="B163" s="7">
        <v>340</v>
      </c>
      <c r="C163" s="11">
        <v>161</v>
      </c>
      <c r="D163" s="1" t="s">
        <v>2676</v>
      </c>
      <c r="E163" s="36">
        <v>1.17</v>
      </c>
      <c r="F163" s="45">
        <v>3</v>
      </c>
    </row>
    <row r="164" spans="1:6" ht="15" customHeight="1">
      <c r="A164" s="14" t="s">
        <v>5014</v>
      </c>
      <c r="B164" s="7" t="s">
        <v>5015</v>
      </c>
      <c r="C164" s="11">
        <v>201</v>
      </c>
      <c r="D164" s="1" t="s">
        <v>5450</v>
      </c>
      <c r="E164" s="36"/>
      <c r="F164" s="45">
        <v>0</v>
      </c>
    </row>
    <row r="165" spans="1:6" ht="15" customHeight="1">
      <c r="A165" s="14" t="s">
        <v>5012</v>
      </c>
      <c r="B165" s="7" t="s">
        <v>5013</v>
      </c>
      <c r="C165" s="11">
        <v>317</v>
      </c>
      <c r="D165" s="1" t="s">
        <v>3368</v>
      </c>
      <c r="E165" s="36"/>
      <c r="F165" s="45">
        <v>0</v>
      </c>
    </row>
    <row r="166" spans="1:6" ht="15" customHeight="1" thickBot="1">
      <c r="A166" s="14" t="s">
        <v>7551</v>
      </c>
      <c r="B166" s="7" t="s">
        <v>5015</v>
      </c>
      <c r="C166" s="11">
        <v>317</v>
      </c>
      <c r="D166" s="1" t="s">
        <v>7552</v>
      </c>
      <c r="E166" s="36"/>
      <c r="F166" s="45">
        <v>0</v>
      </c>
    </row>
    <row r="167" spans="1:6" ht="15" customHeight="1" thickBot="1" thickTop="1">
      <c r="A167" s="144" t="s">
        <v>7686</v>
      </c>
      <c r="B167" s="145"/>
      <c r="C167" s="145"/>
      <c r="D167" s="146"/>
      <c r="E167" s="37">
        <f>SUM(E125:E166)</f>
        <v>566.89</v>
      </c>
      <c r="F167" s="63">
        <f>SUMIF(F125:F166,"&gt;0",E125:E166)</f>
        <v>562.79</v>
      </c>
    </row>
    <row r="168" ht="15" customHeight="1"/>
  </sheetData>
  <mergeCells count="20">
    <mergeCell ref="A167:D167"/>
    <mergeCell ref="E123:E124"/>
    <mergeCell ref="D123:D124"/>
    <mergeCell ref="A122:F122"/>
    <mergeCell ref="A123:A124"/>
    <mergeCell ref="A115:D115"/>
    <mergeCell ref="D76:D77"/>
    <mergeCell ref="E76:E77"/>
    <mergeCell ref="A76:A77"/>
    <mergeCell ref="A68:D68"/>
    <mergeCell ref="A75:F75"/>
    <mergeCell ref="D21:D22"/>
    <mergeCell ref="E21:E22"/>
    <mergeCell ref="A20:F20"/>
    <mergeCell ref="A21:A22"/>
    <mergeCell ref="E42:E43"/>
    <mergeCell ref="A41:F41"/>
    <mergeCell ref="A42:A43"/>
    <mergeCell ref="D42:D43"/>
    <mergeCell ref="A34:D34"/>
  </mergeCells>
  <conditionalFormatting sqref="E4">
    <cfRule type="cellIs" priority="11" dxfId="116" operator="notEqual">
      <formula>SUM($E$5:$E$15)</formula>
    </cfRule>
  </conditionalFormatting>
  <printOptions horizontalCentered="1"/>
  <pageMargins left="0.1968503937007874" right="0.1968503937007874" top="0.7480314960629921" bottom="0.4724409448818898" header="0.11811023622047245" footer="0.2755905511811024"/>
  <pageSetup horizontalDpi="600" verticalDpi="600" orientation="portrait" paperSize="9" scale="70" r:id="rId1"/>
  <headerFooter scaleWithDoc="0" alignWithMargins="0">
    <oddHeader>&amp;L&amp;9Příloha č.1_UKB_plochy místností</oddHeader>
    <oddFooter>&amp;R&amp;9Strana &amp;P/&amp;N</oddFooter>
  </headerFooter>
  <rowBreaks count="2" manualBreakCount="2">
    <brk id="68" max="16383" man="1"/>
    <brk id="118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2:G171"/>
  <sheetViews>
    <sheetView zoomScaleSheetLayoutView="100" workbookViewId="0" topLeftCell="A1">
      <selection activeCell="G1" sqref="G1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4" width="40.7109375" style="0" customWidth="1"/>
    <col min="5" max="5" width="14.7109375" style="35" customWidth="1"/>
    <col min="6" max="6" width="14.7109375" style="44" customWidth="1"/>
  </cols>
  <sheetData>
    <row r="2" ht="13.5" thickBot="1">
      <c r="F2"/>
    </row>
    <row r="3" spans="4:6" ht="15.75" customHeight="1" thickBot="1">
      <c r="D3" s="65" t="s">
        <v>7618</v>
      </c>
      <c r="E3" s="66">
        <f>SUM(E171,E121,E77,E45)</f>
        <v>1926.6999999999998</v>
      </c>
      <c r="F3"/>
    </row>
    <row r="4" spans="4:7" ht="15.75" customHeight="1" thickBot="1">
      <c r="D4" s="65" t="s">
        <v>7619</v>
      </c>
      <c r="E4" s="66">
        <f>SUM(F171,F121,F77,F45)</f>
        <v>1636.54</v>
      </c>
      <c r="F4" s="92"/>
      <c r="G4" s="92"/>
    </row>
    <row r="5" spans="4:6" ht="15.75" customHeight="1" thickBot="1">
      <c r="D5" s="65" t="s">
        <v>7620</v>
      </c>
      <c r="E5" s="66">
        <f>SUMIF(F$23:F$553,"1",E$23:E$553)</f>
        <v>528.7499999999999</v>
      </c>
      <c r="F5"/>
    </row>
    <row r="6" spans="4:6" ht="15.75" customHeight="1" thickBot="1">
      <c r="D6" s="65" t="s">
        <v>7621</v>
      </c>
      <c r="E6" s="66">
        <f>SUMIF(F$23:F$553,"2",E$23:E$553)</f>
        <v>66.86</v>
      </c>
      <c r="F6"/>
    </row>
    <row r="7" spans="4:6" ht="15.75" customHeight="1" thickBot="1">
      <c r="D7" s="65" t="s">
        <v>7622</v>
      </c>
      <c r="E7" s="66">
        <f>SUMIF(F$23:F$553,"3",E$23:E$553)</f>
        <v>90.56</v>
      </c>
      <c r="F7"/>
    </row>
    <row r="8" spans="4:6" ht="15.75" customHeight="1" thickBot="1">
      <c r="D8" s="65" t="s">
        <v>7617</v>
      </c>
      <c r="E8" s="66">
        <f>SUMIF(F$23:F$553,"4",E$23:E$553)</f>
        <v>16.42</v>
      </c>
      <c r="F8"/>
    </row>
    <row r="9" spans="4:6" ht="15.75" customHeight="1" thickBot="1">
      <c r="D9" s="65" t="s">
        <v>7623</v>
      </c>
      <c r="E9" s="66">
        <f>SUMIF(F$23:F$553,"5",E$23:E$553)</f>
        <v>401.34000000000003</v>
      </c>
      <c r="F9"/>
    </row>
    <row r="10" spans="4:5" ht="15.75" customHeight="1" thickBot="1">
      <c r="D10" s="65" t="s">
        <v>7624</v>
      </c>
      <c r="E10" s="66">
        <f>SUMIF(F$23:F$553,"6",E$23:E$553)</f>
        <v>0</v>
      </c>
    </row>
    <row r="11" spans="4:5" ht="15.75" customHeight="1" thickBot="1">
      <c r="D11" s="65" t="s">
        <v>7625</v>
      </c>
      <c r="E11" s="66">
        <f>SUMIF(F$23:F$553,"7",E$23:E$553)</f>
        <v>0</v>
      </c>
    </row>
    <row r="12" spans="4:5" ht="15.75" customHeight="1" thickBot="1">
      <c r="D12" s="65" t="s">
        <v>7626</v>
      </c>
      <c r="E12" s="66">
        <f>SUMIF(F$23:F$553,"8",E$23:E$553)</f>
        <v>515.2099999999999</v>
      </c>
    </row>
    <row r="13" spans="4:5" ht="15.75" customHeight="1" thickBot="1">
      <c r="D13" s="65" t="s">
        <v>7687</v>
      </c>
      <c r="E13" s="66">
        <f>SUMIF(F$23:F$553,"9",E$23:E$553)</f>
        <v>0</v>
      </c>
    </row>
    <row r="14" spans="4:5" ht="15.75" customHeight="1" thickBot="1">
      <c r="D14" s="65" t="s">
        <v>7688</v>
      </c>
      <c r="E14" s="66">
        <f>SUMIF(F$23:F$553,"10",E$23:E$553)</f>
        <v>17.4</v>
      </c>
    </row>
    <row r="15" spans="4:5" ht="15.75" customHeight="1" thickBot="1">
      <c r="D15" s="65" t="s">
        <v>7714</v>
      </c>
      <c r="E15" s="66">
        <f>SUMIF(F$23:F$553,"11",E$23:E$553)</f>
        <v>0</v>
      </c>
    </row>
    <row r="19" ht="13.5" thickBot="1"/>
    <row r="20" spans="1:6" ht="22.5" customHeight="1" thickBot="1">
      <c r="A20" s="141" t="s">
        <v>3107</v>
      </c>
      <c r="B20" s="142"/>
      <c r="C20" s="142"/>
      <c r="D20" s="142"/>
      <c r="E20" s="142"/>
      <c r="F20" s="143"/>
    </row>
    <row r="21" spans="1:6" ht="15" customHeight="1">
      <c r="A21" s="151" t="s">
        <v>1005</v>
      </c>
      <c r="B21" s="68" t="s">
        <v>603</v>
      </c>
      <c r="C21" s="69" t="s">
        <v>1860</v>
      </c>
      <c r="D21" s="147" t="s">
        <v>1859</v>
      </c>
      <c r="E21" s="149" t="s">
        <v>1861</v>
      </c>
      <c r="F21" s="70" t="s">
        <v>7616</v>
      </c>
    </row>
    <row r="22" spans="1:6" ht="15" customHeight="1" thickBot="1">
      <c r="A22" s="152"/>
      <c r="B22" s="71" t="s">
        <v>1858</v>
      </c>
      <c r="C22" s="71" t="s">
        <v>1858</v>
      </c>
      <c r="D22" s="148"/>
      <c r="E22" s="150"/>
      <c r="F22" s="72" t="s">
        <v>7615</v>
      </c>
    </row>
    <row r="23" spans="1:6" ht="15" customHeight="1" thickTop="1">
      <c r="A23" s="14" t="s">
        <v>7266</v>
      </c>
      <c r="B23" s="7"/>
      <c r="C23" s="11">
        <v>317</v>
      </c>
      <c r="D23" s="1" t="s">
        <v>7267</v>
      </c>
      <c r="E23" s="36"/>
      <c r="F23" s="45">
        <v>0</v>
      </c>
    </row>
    <row r="24" spans="1:6" ht="15" customHeight="1">
      <c r="A24" s="14" t="s">
        <v>2770</v>
      </c>
      <c r="B24" s="7" t="s">
        <v>1863</v>
      </c>
      <c r="C24" s="11">
        <v>203</v>
      </c>
      <c r="D24" s="1" t="s">
        <v>2656</v>
      </c>
      <c r="E24" s="36">
        <v>17.4</v>
      </c>
      <c r="F24" s="45">
        <v>10</v>
      </c>
    </row>
    <row r="25" spans="1:6" ht="15" customHeight="1">
      <c r="A25" s="14" t="s">
        <v>2771</v>
      </c>
      <c r="B25" s="7" t="s">
        <v>1864</v>
      </c>
      <c r="C25" s="11">
        <v>201</v>
      </c>
      <c r="D25" s="1" t="s">
        <v>641</v>
      </c>
      <c r="E25" s="36">
        <v>9.49</v>
      </c>
      <c r="F25" s="45">
        <v>5</v>
      </c>
    </row>
    <row r="26" spans="1:6" ht="15" customHeight="1">
      <c r="A26" s="14" t="s">
        <v>2772</v>
      </c>
      <c r="B26" s="7" t="s">
        <v>1865</v>
      </c>
      <c r="C26" s="11">
        <v>204</v>
      </c>
      <c r="D26" s="1" t="s">
        <v>642</v>
      </c>
      <c r="E26" s="36">
        <v>4.25</v>
      </c>
      <c r="F26" s="45">
        <v>5</v>
      </c>
    </row>
    <row r="27" spans="1:6" ht="15" customHeight="1">
      <c r="A27" s="14" t="s">
        <v>2773</v>
      </c>
      <c r="B27" s="7" t="s">
        <v>1866</v>
      </c>
      <c r="C27" s="11">
        <v>203</v>
      </c>
      <c r="D27" s="1" t="s">
        <v>2656</v>
      </c>
      <c r="E27" s="36">
        <v>50.57</v>
      </c>
      <c r="F27" s="45">
        <v>5</v>
      </c>
    </row>
    <row r="28" spans="1:6" ht="15" customHeight="1">
      <c r="A28" s="14" t="s">
        <v>2774</v>
      </c>
      <c r="B28" s="7" t="s">
        <v>1867</v>
      </c>
      <c r="C28" s="11">
        <v>305</v>
      </c>
      <c r="D28" s="1" t="s">
        <v>3715</v>
      </c>
      <c r="E28" s="36">
        <v>26.89</v>
      </c>
      <c r="F28" s="45">
        <v>0</v>
      </c>
    </row>
    <row r="29" spans="1:6" ht="15" customHeight="1">
      <c r="A29" s="14" t="s">
        <v>2775</v>
      </c>
      <c r="B29" s="7" t="s">
        <v>1868</v>
      </c>
      <c r="C29" s="11">
        <v>161</v>
      </c>
      <c r="D29" s="1" t="s">
        <v>4038</v>
      </c>
      <c r="E29" s="36">
        <v>4.96</v>
      </c>
      <c r="F29" s="45">
        <v>3</v>
      </c>
    </row>
    <row r="30" spans="1:6" ht="15" customHeight="1">
      <c r="A30" s="14" t="s">
        <v>2776</v>
      </c>
      <c r="B30" s="7" t="s">
        <v>1869</v>
      </c>
      <c r="C30" s="11">
        <v>172</v>
      </c>
      <c r="D30" s="1" t="s">
        <v>3319</v>
      </c>
      <c r="E30" s="36">
        <v>37.55</v>
      </c>
      <c r="F30" s="45">
        <v>1</v>
      </c>
    </row>
    <row r="31" spans="1:6" ht="15" customHeight="1">
      <c r="A31" s="14" t="s">
        <v>673</v>
      </c>
      <c r="B31" s="7" t="s">
        <v>1870</v>
      </c>
      <c r="C31" s="11">
        <v>116</v>
      </c>
      <c r="D31" s="1" t="s">
        <v>674</v>
      </c>
      <c r="E31" s="36">
        <v>15.37</v>
      </c>
      <c r="F31" s="45">
        <v>1</v>
      </c>
    </row>
    <row r="32" spans="1:6" ht="15" customHeight="1">
      <c r="A32" s="14" t="s">
        <v>675</v>
      </c>
      <c r="B32" s="7" t="s">
        <v>1871</v>
      </c>
      <c r="C32" s="11">
        <v>103</v>
      </c>
      <c r="D32" s="1" t="s">
        <v>676</v>
      </c>
      <c r="E32" s="36">
        <v>26.58</v>
      </c>
      <c r="F32" s="45">
        <v>8</v>
      </c>
    </row>
    <row r="33" spans="1:6" ht="15" customHeight="1">
      <c r="A33" s="14" t="s">
        <v>677</v>
      </c>
      <c r="B33" s="7" t="s">
        <v>1872</v>
      </c>
      <c r="C33" s="11">
        <v>203</v>
      </c>
      <c r="D33" s="1" t="s">
        <v>2656</v>
      </c>
      <c r="E33" s="36">
        <v>6.59</v>
      </c>
      <c r="F33" s="45">
        <v>5</v>
      </c>
    </row>
    <row r="34" spans="1:6" ht="15" customHeight="1">
      <c r="A34" s="14" t="s">
        <v>678</v>
      </c>
      <c r="B34" s="7" t="s">
        <v>1873</v>
      </c>
      <c r="C34" s="11">
        <v>103</v>
      </c>
      <c r="D34" s="1" t="s">
        <v>676</v>
      </c>
      <c r="E34" s="36">
        <v>21.68</v>
      </c>
      <c r="F34" s="45">
        <v>0</v>
      </c>
    </row>
    <row r="35" spans="1:6" ht="15" customHeight="1">
      <c r="A35" s="14" t="s">
        <v>679</v>
      </c>
      <c r="B35" s="7" t="s">
        <v>1874</v>
      </c>
      <c r="C35" s="11">
        <v>103</v>
      </c>
      <c r="D35" s="1" t="s">
        <v>676</v>
      </c>
      <c r="E35" s="36">
        <v>14.8</v>
      </c>
      <c r="F35" s="45">
        <v>8</v>
      </c>
    </row>
    <row r="36" spans="1:6" ht="15" customHeight="1">
      <c r="A36" s="14" t="s">
        <v>680</v>
      </c>
      <c r="B36" s="7" t="s">
        <v>1875</v>
      </c>
      <c r="C36" s="11">
        <v>303</v>
      </c>
      <c r="D36" s="1" t="s">
        <v>681</v>
      </c>
      <c r="E36" s="36">
        <v>16.41</v>
      </c>
      <c r="F36" s="45">
        <v>0</v>
      </c>
    </row>
    <row r="37" spans="1:6" ht="15" customHeight="1">
      <c r="A37" s="14" t="s">
        <v>682</v>
      </c>
      <c r="B37" s="7" t="s">
        <v>1876</v>
      </c>
      <c r="C37" s="11">
        <v>171</v>
      </c>
      <c r="D37" s="1" t="s">
        <v>683</v>
      </c>
      <c r="E37" s="36">
        <v>12.47</v>
      </c>
      <c r="F37" s="45">
        <v>0</v>
      </c>
    </row>
    <row r="38" spans="1:6" ht="15" customHeight="1">
      <c r="A38" s="14" t="s">
        <v>684</v>
      </c>
      <c r="B38" s="7" t="s">
        <v>1877</v>
      </c>
      <c r="C38" s="11">
        <v>302</v>
      </c>
      <c r="D38" s="1" t="s">
        <v>335</v>
      </c>
      <c r="E38" s="36">
        <v>88.58</v>
      </c>
      <c r="F38" s="45">
        <v>0</v>
      </c>
    </row>
    <row r="39" spans="1:6" ht="15" customHeight="1">
      <c r="A39" s="14" t="s">
        <v>685</v>
      </c>
      <c r="B39" s="7" t="s">
        <v>1878</v>
      </c>
      <c r="C39" s="11">
        <v>303</v>
      </c>
      <c r="D39" s="1" t="s">
        <v>2459</v>
      </c>
      <c r="E39" s="36">
        <v>10.31</v>
      </c>
      <c r="F39" s="45">
        <v>0</v>
      </c>
    </row>
    <row r="40" spans="1:6" ht="15" customHeight="1">
      <c r="A40" s="14" t="s">
        <v>686</v>
      </c>
      <c r="B40" s="7" t="s">
        <v>1879</v>
      </c>
      <c r="C40" s="11">
        <v>311</v>
      </c>
      <c r="D40" s="1" t="s">
        <v>687</v>
      </c>
      <c r="E40" s="36">
        <v>71.39</v>
      </c>
      <c r="F40" s="45">
        <v>0</v>
      </c>
    </row>
    <row r="41" spans="1:6" ht="15" customHeight="1">
      <c r="A41" s="14" t="s">
        <v>688</v>
      </c>
      <c r="B41" s="7" t="s">
        <v>1880</v>
      </c>
      <c r="C41" s="11">
        <v>167</v>
      </c>
      <c r="D41" s="1" t="s">
        <v>1768</v>
      </c>
      <c r="E41" s="36">
        <v>3.23</v>
      </c>
      <c r="F41" s="45">
        <v>0</v>
      </c>
    </row>
    <row r="42" spans="1:6" ht="15" customHeight="1">
      <c r="A42" s="14" t="s">
        <v>689</v>
      </c>
      <c r="B42" s="7" t="s">
        <v>1881</v>
      </c>
      <c r="C42" s="11">
        <v>163</v>
      </c>
      <c r="D42" s="1" t="s">
        <v>653</v>
      </c>
      <c r="E42" s="36">
        <v>3.3</v>
      </c>
      <c r="F42" s="45">
        <v>3</v>
      </c>
    </row>
    <row r="43" spans="1:6" ht="15" customHeight="1">
      <c r="A43" s="14" t="s">
        <v>690</v>
      </c>
      <c r="B43" s="7" t="s">
        <v>1882</v>
      </c>
      <c r="C43" s="11">
        <v>161</v>
      </c>
      <c r="D43" s="1" t="s">
        <v>3998</v>
      </c>
      <c r="E43" s="36">
        <v>2.38</v>
      </c>
      <c r="F43" s="45">
        <v>3</v>
      </c>
    </row>
    <row r="44" spans="1:6" ht="15" customHeight="1" thickBot="1">
      <c r="A44" s="14" t="s">
        <v>691</v>
      </c>
      <c r="B44" s="7" t="s">
        <v>1883</v>
      </c>
      <c r="C44" s="11">
        <v>303</v>
      </c>
      <c r="D44" s="1" t="s">
        <v>692</v>
      </c>
      <c r="E44" s="36">
        <v>3.4</v>
      </c>
      <c r="F44" s="45">
        <v>0</v>
      </c>
    </row>
    <row r="45" spans="1:6" ht="15" customHeight="1" thickBot="1" thickTop="1">
      <c r="A45" s="144" t="s">
        <v>7686</v>
      </c>
      <c r="B45" s="145"/>
      <c r="C45" s="145"/>
      <c r="D45" s="146"/>
      <c r="E45" s="37">
        <f>SUM(E23:E44)</f>
        <v>447.6</v>
      </c>
      <c r="F45" s="63">
        <f>SUMIF(F23:F44,"&gt;0",E23:E44)</f>
        <v>193.24000000000004</v>
      </c>
    </row>
    <row r="46" ht="15" customHeight="1"/>
    <row r="47" ht="15" customHeight="1"/>
    <row r="48" spans="1:6" ht="15" customHeight="1">
      <c r="A48" s="2"/>
      <c r="B48" s="2"/>
      <c r="C48" s="2"/>
      <c r="D48" s="2"/>
      <c r="E48" s="38"/>
      <c r="F48" s="47"/>
    </row>
    <row r="49" ht="15" customHeight="1"/>
    <row r="50" ht="15" customHeight="1"/>
    <row r="51" ht="15" customHeight="1" thickBot="1"/>
    <row r="52" spans="1:6" ht="22.5" customHeight="1" thickBot="1">
      <c r="A52" s="141" t="s">
        <v>3108</v>
      </c>
      <c r="B52" s="142"/>
      <c r="C52" s="142"/>
      <c r="D52" s="142"/>
      <c r="E52" s="142"/>
      <c r="F52" s="143"/>
    </row>
    <row r="53" spans="1:6" ht="15" customHeight="1">
      <c r="A53" s="151" t="s">
        <v>1005</v>
      </c>
      <c r="B53" s="68" t="s">
        <v>603</v>
      </c>
      <c r="C53" s="69" t="s">
        <v>1860</v>
      </c>
      <c r="D53" s="147" t="s">
        <v>1859</v>
      </c>
      <c r="E53" s="149" t="s">
        <v>1861</v>
      </c>
      <c r="F53" s="70" t="s">
        <v>7616</v>
      </c>
    </row>
    <row r="54" spans="1:6" ht="15" customHeight="1" thickBot="1">
      <c r="A54" s="152"/>
      <c r="B54" s="71" t="s">
        <v>1858</v>
      </c>
      <c r="C54" s="71" t="s">
        <v>1858</v>
      </c>
      <c r="D54" s="148"/>
      <c r="E54" s="150"/>
      <c r="F54" s="72" t="s">
        <v>7615</v>
      </c>
    </row>
    <row r="55" spans="1:6" ht="15" customHeight="1" thickTop="1">
      <c r="A55" s="14" t="s">
        <v>693</v>
      </c>
      <c r="B55" s="7">
        <v>101</v>
      </c>
      <c r="C55" s="11">
        <v>203</v>
      </c>
      <c r="D55" s="1" t="s">
        <v>2656</v>
      </c>
      <c r="E55" s="36">
        <v>64.93</v>
      </c>
      <c r="F55" s="45">
        <v>5</v>
      </c>
    </row>
    <row r="56" spans="1:6" ht="15" customHeight="1">
      <c r="A56" s="14" t="s">
        <v>694</v>
      </c>
      <c r="B56" s="7">
        <v>102</v>
      </c>
      <c r="C56" s="11">
        <v>201</v>
      </c>
      <c r="D56" s="1" t="s">
        <v>641</v>
      </c>
      <c r="E56" s="36">
        <v>9.49</v>
      </c>
      <c r="F56" s="45">
        <v>5</v>
      </c>
    </row>
    <row r="57" spans="1:6" ht="15" customHeight="1">
      <c r="A57" s="14" t="s">
        <v>695</v>
      </c>
      <c r="B57" s="7">
        <v>103</v>
      </c>
      <c r="C57" s="11">
        <v>204</v>
      </c>
      <c r="D57" s="1" t="s">
        <v>642</v>
      </c>
      <c r="E57" s="36">
        <v>4.04</v>
      </c>
      <c r="F57" s="45">
        <v>0</v>
      </c>
    </row>
    <row r="58" spans="1:6" ht="15" customHeight="1">
      <c r="A58" s="14" t="s">
        <v>696</v>
      </c>
      <c r="B58" s="7">
        <v>104</v>
      </c>
      <c r="C58" s="11">
        <v>161</v>
      </c>
      <c r="D58" s="1" t="s">
        <v>3272</v>
      </c>
      <c r="E58" s="36">
        <v>4.53</v>
      </c>
      <c r="F58" s="45">
        <v>3</v>
      </c>
    </row>
    <row r="59" spans="1:6" ht="15" customHeight="1">
      <c r="A59" s="14" t="s">
        <v>697</v>
      </c>
      <c r="B59" s="7">
        <v>105</v>
      </c>
      <c r="C59" s="11">
        <v>161</v>
      </c>
      <c r="D59" s="1" t="s">
        <v>698</v>
      </c>
      <c r="E59" s="36">
        <v>4.87</v>
      </c>
      <c r="F59" s="45">
        <v>3</v>
      </c>
    </row>
    <row r="60" spans="1:6" ht="15" customHeight="1">
      <c r="A60" s="14" t="s">
        <v>699</v>
      </c>
      <c r="B60" s="7">
        <v>106</v>
      </c>
      <c r="C60" s="11">
        <v>166</v>
      </c>
      <c r="D60" s="1" t="s">
        <v>2344</v>
      </c>
      <c r="E60" s="36">
        <v>7.74</v>
      </c>
      <c r="F60" s="45">
        <v>4</v>
      </c>
    </row>
    <row r="61" spans="1:6" ht="15" customHeight="1">
      <c r="A61" s="14" t="s">
        <v>700</v>
      </c>
      <c r="B61" s="7">
        <v>107</v>
      </c>
      <c r="C61" s="11">
        <v>116</v>
      </c>
      <c r="D61" s="1" t="s">
        <v>701</v>
      </c>
      <c r="E61" s="36">
        <v>11.79</v>
      </c>
      <c r="F61" s="45">
        <v>1</v>
      </c>
    </row>
    <row r="62" spans="1:6" ht="15" customHeight="1">
      <c r="A62" s="14" t="s">
        <v>702</v>
      </c>
      <c r="B62" s="7">
        <v>108</v>
      </c>
      <c r="C62" s="11">
        <v>116</v>
      </c>
      <c r="D62" s="1" t="s">
        <v>701</v>
      </c>
      <c r="E62" s="36">
        <v>11.79</v>
      </c>
      <c r="F62" s="45">
        <v>1</v>
      </c>
    </row>
    <row r="63" spans="1:6" ht="15" customHeight="1">
      <c r="A63" s="14" t="s">
        <v>703</v>
      </c>
      <c r="B63" s="7">
        <v>109</v>
      </c>
      <c r="C63" s="11">
        <v>115</v>
      </c>
      <c r="D63" s="1" t="s">
        <v>2664</v>
      </c>
      <c r="E63" s="36">
        <v>7.65</v>
      </c>
      <c r="F63" s="45">
        <v>1</v>
      </c>
    </row>
    <row r="64" spans="1:6" ht="15" customHeight="1">
      <c r="A64" s="14" t="s">
        <v>704</v>
      </c>
      <c r="B64" s="7">
        <v>110</v>
      </c>
      <c r="C64" s="11">
        <v>201</v>
      </c>
      <c r="D64" s="1" t="s">
        <v>5450</v>
      </c>
      <c r="E64" s="36"/>
      <c r="F64" s="45">
        <v>0</v>
      </c>
    </row>
    <row r="65" spans="1:6" ht="15" customHeight="1">
      <c r="A65" s="14" t="s">
        <v>705</v>
      </c>
      <c r="B65" s="7">
        <v>111</v>
      </c>
      <c r="C65" s="11">
        <v>106</v>
      </c>
      <c r="D65" s="1" t="s">
        <v>706</v>
      </c>
      <c r="E65" s="36">
        <v>7.65</v>
      </c>
      <c r="F65" s="45">
        <v>8</v>
      </c>
    </row>
    <row r="66" spans="1:6" ht="15" customHeight="1">
      <c r="A66" s="14" t="s">
        <v>707</v>
      </c>
      <c r="B66" s="7">
        <v>112</v>
      </c>
      <c r="C66" s="11">
        <v>104</v>
      </c>
      <c r="D66" s="1" t="s">
        <v>2107</v>
      </c>
      <c r="E66" s="36">
        <v>15.93</v>
      </c>
      <c r="F66" s="45">
        <v>8</v>
      </c>
    </row>
    <row r="67" spans="1:7" ht="15" customHeight="1">
      <c r="A67" s="14" t="s">
        <v>708</v>
      </c>
      <c r="B67" s="7">
        <v>113</v>
      </c>
      <c r="C67" s="11">
        <v>103</v>
      </c>
      <c r="D67" s="1" t="s">
        <v>709</v>
      </c>
      <c r="E67" s="36">
        <v>58</v>
      </c>
      <c r="F67" s="45">
        <v>8</v>
      </c>
      <c r="G67" s="24"/>
    </row>
    <row r="68" spans="1:7" ht="15" customHeight="1">
      <c r="A68" s="14" t="s">
        <v>710</v>
      </c>
      <c r="B68" s="7">
        <v>114</v>
      </c>
      <c r="C68" s="11">
        <v>103</v>
      </c>
      <c r="D68" s="1" t="s">
        <v>709</v>
      </c>
      <c r="E68" s="36">
        <v>58.01</v>
      </c>
      <c r="F68" s="45">
        <v>8</v>
      </c>
      <c r="G68" s="24"/>
    </row>
    <row r="69" spans="1:7" ht="15" customHeight="1">
      <c r="A69" s="14" t="s">
        <v>711</v>
      </c>
      <c r="B69" s="7">
        <v>115</v>
      </c>
      <c r="C69" s="11">
        <v>103</v>
      </c>
      <c r="D69" s="1" t="s">
        <v>709</v>
      </c>
      <c r="E69" s="36">
        <v>51.46</v>
      </c>
      <c r="F69" s="45">
        <v>8</v>
      </c>
      <c r="G69" s="24"/>
    </row>
    <row r="70" spans="1:6" ht="15" customHeight="1">
      <c r="A70" s="14" t="s">
        <v>712</v>
      </c>
      <c r="B70" s="7">
        <v>116</v>
      </c>
      <c r="C70" s="11">
        <v>160</v>
      </c>
      <c r="D70" s="1" t="s">
        <v>2281</v>
      </c>
      <c r="E70" s="36">
        <v>11.56</v>
      </c>
      <c r="F70" s="45">
        <v>2</v>
      </c>
    </row>
    <row r="71" spans="1:6" ht="15" customHeight="1">
      <c r="A71" s="14" t="s">
        <v>713</v>
      </c>
      <c r="B71" s="7">
        <v>117</v>
      </c>
      <c r="C71" s="11">
        <v>161</v>
      </c>
      <c r="D71" s="1" t="s">
        <v>954</v>
      </c>
      <c r="E71" s="36">
        <v>4.72</v>
      </c>
      <c r="F71" s="45">
        <v>3</v>
      </c>
    </row>
    <row r="72" spans="1:6" ht="15" customHeight="1">
      <c r="A72" s="14" t="s">
        <v>714</v>
      </c>
      <c r="B72" s="7">
        <v>118</v>
      </c>
      <c r="C72" s="11">
        <v>161</v>
      </c>
      <c r="D72" s="1" t="s">
        <v>715</v>
      </c>
      <c r="E72" s="36">
        <v>4.99</v>
      </c>
      <c r="F72" s="45">
        <v>3</v>
      </c>
    </row>
    <row r="73" spans="1:6" ht="15" customHeight="1">
      <c r="A73" s="14" t="s">
        <v>716</v>
      </c>
      <c r="B73" s="7">
        <v>119</v>
      </c>
      <c r="C73" s="11">
        <v>161</v>
      </c>
      <c r="D73" s="1" t="s">
        <v>4280</v>
      </c>
      <c r="E73" s="36">
        <v>1.13</v>
      </c>
      <c r="F73" s="45">
        <v>3</v>
      </c>
    </row>
    <row r="74" spans="1:6" ht="15" customHeight="1">
      <c r="A74" s="14" t="s">
        <v>717</v>
      </c>
      <c r="B74" s="7">
        <v>120</v>
      </c>
      <c r="C74" s="11">
        <v>167</v>
      </c>
      <c r="D74" s="1" t="s">
        <v>1768</v>
      </c>
      <c r="E74" s="36">
        <v>1.51</v>
      </c>
      <c r="F74" s="45">
        <v>0</v>
      </c>
    </row>
    <row r="75" spans="1:6" ht="15" customHeight="1">
      <c r="A75" s="14" t="s">
        <v>718</v>
      </c>
      <c r="B75" s="7">
        <v>121</v>
      </c>
      <c r="C75" s="11">
        <v>161</v>
      </c>
      <c r="D75" s="1" t="s">
        <v>719</v>
      </c>
      <c r="E75" s="36">
        <v>2.13</v>
      </c>
      <c r="F75" s="45">
        <v>3</v>
      </c>
    </row>
    <row r="76" spans="1:6" ht="15" customHeight="1" thickBot="1">
      <c r="A76" s="14" t="s">
        <v>720</v>
      </c>
      <c r="B76" s="7">
        <v>122</v>
      </c>
      <c r="C76" s="11">
        <v>161</v>
      </c>
      <c r="D76" s="1" t="s">
        <v>1004</v>
      </c>
      <c r="E76" s="36">
        <v>1.13</v>
      </c>
      <c r="F76" s="45">
        <v>3</v>
      </c>
    </row>
    <row r="77" spans="1:6" ht="15" customHeight="1" thickBot="1" thickTop="1">
      <c r="A77" s="144" t="s">
        <v>7686</v>
      </c>
      <c r="B77" s="145"/>
      <c r="C77" s="145"/>
      <c r="D77" s="146"/>
      <c r="E77" s="37">
        <f>SUM(E55:E76)</f>
        <v>345.05</v>
      </c>
      <c r="F77" s="63">
        <f>SUMIF(F55:F76,"&gt;0",E55:E76)</f>
        <v>339.5</v>
      </c>
    </row>
    <row r="78" spans="2:6" ht="15" customHeight="1">
      <c r="B78" s="73"/>
      <c r="C78" s="73"/>
      <c r="D78" s="73"/>
      <c r="E78" s="74"/>
      <c r="F78" s="48"/>
    </row>
    <row r="79" ht="15" customHeight="1"/>
    <row r="80" ht="15" customHeight="1"/>
    <row r="81" ht="15" customHeight="1"/>
    <row r="82" ht="15" customHeight="1"/>
    <row r="83" ht="15" customHeight="1" thickBot="1"/>
    <row r="84" spans="1:6" ht="22.5" customHeight="1" thickBot="1">
      <c r="A84" s="141" t="s">
        <v>3109</v>
      </c>
      <c r="B84" s="142"/>
      <c r="C84" s="142"/>
      <c r="D84" s="142"/>
      <c r="E84" s="142"/>
      <c r="F84" s="143"/>
    </row>
    <row r="85" spans="1:6" ht="15" customHeight="1">
      <c r="A85" s="151" t="s">
        <v>1005</v>
      </c>
      <c r="B85" s="68" t="s">
        <v>603</v>
      </c>
      <c r="C85" s="69" t="s">
        <v>1860</v>
      </c>
      <c r="D85" s="147" t="s">
        <v>1859</v>
      </c>
      <c r="E85" s="149" t="s">
        <v>1861</v>
      </c>
      <c r="F85" s="70" t="s">
        <v>7616</v>
      </c>
    </row>
    <row r="86" spans="1:6" ht="15" customHeight="1" thickBot="1">
      <c r="A86" s="152"/>
      <c r="B86" s="71" t="s">
        <v>1858</v>
      </c>
      <c r="C86" s="71" t="s">
        <v>1858</v>
      </c>
      <c r="D86" s="148"/>
      <c r="E86" s="150"/>
      <c r="F86" s="72" t="s">
        <v>7615</v>
      </c>
    </row>
    <row r="87" spans="1:6" ht="15" customHeight="1" thickTop="1">
      <c r="A87" s="14" t="s">
        <v>721</v>
      </c>
      <c r="B87" s="7">
        <v>201</v>
      </c>
      <c r="C87" s="11">
        <v>203</v>
      </c>
      <c r="D87" s="1" t="s">
        <v>2656</v>
      </c>
      <c r="E87" s="36">
        <v>60.15</v>
      </c>
      <c r="F87" s="45">
        <v>5</v>
      </c>
    </row>
    <row r="88" spans="1:6" ht="15" customHeight="1">
      <c r="A88" s="14" t="s">
        <v>2474</v>
      </c>
      <c r="B88" s="7">
        <v>202</v>
      </c>
      <c r="C88" s="11">
        <v>201</v>
      </c>
      <c r="D88" s="1" t="s">
        <v>641</v>
      </c>
      <c r="E88" s="36">
        <v>9.88</v>
      </c>
      <c r="F88" s="45">
        <v>5</v>
      </c>
    </row>
    <row r="89" spans="1:6" ht="15" customHeight="1">
      <c r="A89" s="14" t="s">
        <v>2475</v>
      </c>
      <c r="B89" s="7">
        <v>203</v>
      </c>
      <c r="C89" s="11">
        <v>204</v>
      </c>
      <c r="D89" s="1" t="s">
        <v>642</v>
      </c>
      <c r="E89" s="36">
        <v>4.04</v>
      </c>
      <c r="F89" s="45">
        <v>0</v>
      </c>
    </row>
    <row r="90" spans="1:6" ht="15" customHeight="1">
      <c r="A90" s="14" t="s">
        <v>2476</v>
      </c>
      <c r="B90" s="7">
        <v>204</v>
      </c>
      <c r="C90" s="11">
        <v>161</v>
      </c>
      <c r="D90" s="1" t="s">
        <v>954</v>
      </c>
      <c r="E90" s="36">
        <v>5.83</v>
      </c>
      <c r="F90" s="45">
        <v>3</v>
      </c>
    </row>
    <row r="91" spans="1:6" ht="15" customHeight="1">
      <c r="A91" s="14" t="s">
        <v>2477</v>
      </c>
      <c r="B91" s="7">
        <v>205</v>
      </c>
      <c r="C91" s="11">
        <v>161</v>
      </c>
      <c r="D91" s="1" t="s">
        <v>715</v>
      </c>
      <c r="E91" s="36">
        <v>4.99</v>
      </c>
      <c r="F91" s="45">
        <v>3</v>
      </c>
    </row>
    <row r="92" spans="1:6" ht="15" customHeight="1">
      <c r="A92" s="14" t="s">
        <v>2478</v>
      </c>
      <c r="B92" s="7">
        <v>206</v>
      </c>
      <c r="C92" s="11">
        <v>203</v>
      </c>
      <c r="D92" s="1" t="s">
        <v>2656</v>
      </c>
      <c r="E92" s="36">
        <v>59.28</v>
      </c>
      <c r="F92" s="45">
        <v>5</v>
      </c>
    </row>
    <row r="93" spans="1:6" ht="15" customHeight="1">
      <c r="A93" s="14" t="s">
        <v>2479</v>
      </c>
      <c r="B93" s="7">
        <v>207</v>
      </c>
      <c r="C93" s="11">
        <v>102</v>
      </c>
      <c r="D93" s="1" t="s">
        <v>3892</v>
      </c>
      <c r="E93" s="36">
        <v>55.3</v>
      </c>
      <c r="F93" s="45">
        <v>2</v>
      </c>
    </row>
    <row r="94" spans="1:7" ht="15" customHeight="1">
      <c r="A94" s="14" t="s">
        <v>2480</v>
      </c>
      <c r="B94" s="7">
        <v>208</v>
      </c>
      <c r="C94" s="11">
        <v>134</v>
      </c>
      <c r="D94" s="1" t="s">
        <v>2481</v>
      </c>
      <c r="E94" s="36">
        <v>42.65</v>
      </c>
      <c r="F94" s="45">
        <v>1</v>
      </c>
      <c r="G94" s="24"/>
    </row>
    <row r="95" spans="1:6" ht="15" customHeight="1">
      <c r="A95" s="14" t="s">
        <v>2482</v>
      </c>
      <c r="B95" s="7">
        <v>209</v>
      </c>
      <c r="C95" s="11">
        <v>115</v>
      </c>
      <c r="D95" s="1" t="s">
        <v>2664</v>
      </c>
      <c r="E95" s="36">
        <v>16.56</v>
      </c>
      <c r="F95" s="45">
        <v>1</v>
      </c>
    </row>
    <row r="96" spans="1:6" ht="15" customHeight="1">
      <c r="A96" s="14" t="s">
        <v>2483</v>
      </c>
      <c r="B96" s="7">
        <v>210</v>
      </c>
      <c r="C96" s="11">
        <v>201</v>
      </c>
      <c r="D96" s="1" t="s">
        <v>5450</v>
      </c>
      <c r="E96" s="36"/>
      <c r="F96" s="45">
        <v>0</v>
      </c>
    </row>
    <row r="97" spans="1:6" ht="15" customHeight="1">
      <c r="A97" s="14" t="s">
        <v>2484</v>
      </c>
      <c r="B97" s="7">
        <v>211</v>
      </c>
      <c r="C97" s="11">
        <v>184</v>
      </c>
      <c r="D97" s="1" t="s">
        <v>3843</v>
      </c>
      <c r="E97" s="36">
        <v>10.77</v>
      </c>
      <c r="F97" s="45">
        <v>0</v>
      </c>
    </row>
    <row r="98" spans="1:6" ht="15" customHeight="1">
      <c r="A98" s="14" t="s">
        <v>2485</v>
      </c>
      <c r="B98" s="7">
        <v>212</v>
      </c>
      <c r="C98" s="11">
        <v>116</v>
      </c>
      <c r="D98" s="1" t="s">
        <v>2486</v>
      </c>
      <c r="E98" s="36">
        <v>15.88</v>
      </c>
      <c r="F98" s="45">
        <v>1</v>
      </c>
    </row>
    <row r="99" spans="1:6" ht="15" customHeight="1">
      <c r="A99" s="14" t="s">
        <v>2487</v>
      </c>
      <c r="B99" s="7">
        <v>213</v>
      </c>
      <c r="C99" s="11">
        <v>116</v>
      </c>
      <c r="D99" s="1" t="s">
        <v>2486</v>
      </c>
      <c r="E99" s="36">
        <v>16.6</v>
      </c>
      <c r="F99" s="45">
        <v>1</v>
      </c>
    </row>
    <row r="100" spans="1:6" ht="15" customHeight="1">
      <c r="A100" s="14" t="s">
        <v>2488</v>
      </c>
      <c r="B100" s="7">
        <v>214</v>
      </c>
      <c r="C100" s="11">
        <v>116</v>
      </c>
      <c r="D100" s="1" t="s">
        <v>2486</v>
      </c>
      <c r="E100" s="36">
        <v>16.6</v>
      </c>
      <c r="F100" s="45">
        <v>1</v>
      </c>
    </row>
    <row r="101" spans="1:6" ht="15" customHeight="1">
      <c r="A101" s="14" t="s">
        <v>2489</v>
      </c>
      <c r="B101" s="7">
        <v>215</v>
      </c>
      <c r="C101" s="11">
        <v>116</v>
      </c>
      <c r="D101" s="1" t="s">
        <v>2486</v>
      </c>
      <c r="E101" s="36">
        <v>15.9</v>
      </c>
      <c r="F101" s="45">
        <v>1</v>
      </c>
    </row>
    <row r="102" spans="1:6" ht="15" customHeight="1">
      <c r="A102" s="14" t="s">
        <v>2490</v>
      </c>
      <c r="B102" s="7">
        <v>216</v>
      </c>
      <c r="C102" s="11">
        <v>103</v>
      </c>
      <c r="D102" s="1" t="s">
        <v>2491</v>
      </c>
      <c r="E102" s="36">
        <v>24.48</v>
      </c>
      <c r="F102" s="45">
        <v>8</v>
      </c>
    </row>
    <row r="103" spans="1:6" ht="15" customHeight="1">
      <c r="A103" s="14" t="s">
        <v>2492</v>
      </c>
      <c r="B103" s="7">
        <v>217</v>
      </c>
      <c r="C103" s="11">
        <v>110</v>
      </c>
      <c r="D103" s="1" t="s">
        <v>359</v>
      </c>
      <c r="E103" s="36">
        <v>16.05</v>
      </c>
      <c r="F103" s="45">
        <v>1</v>
      </c>
    </row>
    <row r="104" spans="1:6" ht="15" customHeight="1">
      <c r="A104" s="14" t="s">
        <v>2493</v>
      </c>
      <c r="B104" s="7">
        <v>218</v>
      </c>
      <c r="C104" s="11">
        <v>110</v>
      </c>
      <c r="D104" s="1" t="s">
        <v>359</v>
      </c>
      <c r="E104" s="36">
        <v>16.74</v>
      </c>
      <c r="F104" s="45">
        <v>1</v>
      </c>
    </row>
    <row r="105" spans="1:6" ht="15" customHeight="1">
      <c r="A105" s="14" t="s">
        <v>2494</v>
      </c>
      <c r="B105" s="7">
        <v>219</v>
      </c>
      <c r="C105" s="11">
        <v>110</v>
      </c>
      <c r="D105" s="1" t="s">
        <v>359</v>
      </c>
      <c r="E105" s="36">
        <v>16.74</v>
      </c>
      <c r="F105" s="45">
        <v>1</v>
      </c>
    </row>
    <row r="106" spans="1:6" ht="15" customHeight="1">
      <c r="A106" s="14" t="s">
        <v>2495</v>
      </c>
      <c r="B106" s="7">
        <v>221</v>
      </c>
      <c r="C106" s="11">
        <v>110</v>
      </c>
      <c r="D106" s="1" t="s">
        <v>359</v>
      </c>
      <c r="E106" s="36">
        <v>16.02</v>
      </c>
      <c r="F106" s="45">
        <v>1</v>
      </c>
    </row>
    <row r="107" spans="1:6" ht="15" customHeight="1">
      <c r="A107" s="14" t="s">
        <v>2496</v>
      </c>
      <c r="B107" s="7">
        <v>222</v>
      </c>
      <c r="C107" s="11">
        <v>110</v>
      </c>
      <c r="D107" s="1" t="s">
        <v>359</v>
      </c>
      <c r="E107" s="36">
        <v>22.61</v>
      </c>
      <c r="F107" s="45">
        <v>1</v>
      </c>
    </row>
    <row r="108" spans="1:6" ht="15" customHeight="1">
      <c r="A108" s="14" t="s">
        <v>2497</v>
      </c>
      <c r="B108" s="7">
        <v>223</v>
      </c>
      <c r="C108" s="11">
        <v>116</v>
      </c>
      <c r="D108" s="1" t="s">
        <v>2498</v>
      </c>
      <c r="E108" s="36">
        <v>33.51</v>
      </c>
      <c r="F108" s="45">
        <v>1</v>
      </c>
    </row>
    <row r="109" spans="1:6" ht="15" customHeight="1">
      <c r="A109" s="14" t="s">
        <v>2499</v>
      </c>
      <c r="B109" s="7">
        <v>224</v>
      </c>
      <c r="C109" s="11">
        <v>116</v>
      </c>
      <c r="D109" s="1" t="s">
        <v>362</v>
      </c>
      <c r="E109" s="36">
        <v>18.52</v>
      </c>
      <c r="F109" s="45">
        <v>1</v>
      </c>
    </row>
    <row r="110" spans="1:6" ht="15" customHeight="1">
      <c r="A110" s="14" t="s">
        <v>2500</v>
      </c>
      <c r="B110" s="7">
        <v>225</v>
      </c>
      <c r="C110" s="11">
        <v>110</v>
      </c>
      <c r="D110" s="1" t="s">
        <v>359</v>
      </c>
      <c r="E110" s="36">
        <v>13.76</v>
      </c>
      <c r="F110" s="45">
        <v>1</v>
      </c>
    </row>
    <row r="111" spans="1:6" ht="15" customHeight="1">
      <c r="A111" s="14" t="s">
        <v>2501</v>
      </c>
      <c r="B111" s="7">
        <v>226</v>
      </c>
      <c r="C111" s="11">
        <v>116</v>
      </c>
      <c r="D111" s="1" t="s">
        <v>2502</v>
      </c>
      <c r="E111" s="36">
        <v>13.76</v>
      </c>
      <c r="F111" s="45">
        <v>1</v>
      </c>
    </row>
    <row r="112" spans="1:6" ht="15" customHeight="1">
      <c r="A112" s="14" t="s">
        <v>2503</v>
      </c>
      <c r="B112" s="7">
        <v>227</v>
      </c>
      <c r="C112" s="11">
        <v>116</v>
      </c>
      <c r="D112" s="1" t="s">
        <v>2502</v>
      </c>
      <c r="E112" s="36">
        <v>13.76</v>
      </c>
      <c r="F112" s="45">
        <v>1</v>
      </c>
    </row>
    <row r="113" spans="1:6" ht="15" customHeight="1">
      <c r="A113" s="14" t="s">
        <v>2504</v>
      </c>
      <c r="B113" s="7">
        <v>228</v>
      </c>
      <c r="C113" s="11">
        <v>166</v>
      </c>
      <c r="D113" s="1" t="s">
        <v>2344</v>
      </c>
      <c r="E113" s="36">
        <v>8.68</v>
      </c>
      <c r="F113" s="45">
        <v>4</v>
      </c>
    </row>
    <row r="114" spans="1:6" ht="15" customHeight="1">
      <c r="A114" s="14" t="s">
        <v>2505</v>
      </c>
      <c r="B114" s="7">
        <v>233</v>
      </c>
      <c r="C114" s="11">
        <v>161</v>
      </c>
      <c r="D114" s="1" t="s">
        <v>194</v>
      </c>
      <c r="E114" s="36">
        <v>6.01</v>
      </c>
      <c r="F114" s="45">
        <v>3</v>
      </c>
    </row>
    <row r="115" spans="1:6" ht="15" customHeight="1">
      <c r="A115" s="14" t="s">
        <v>2506</v>
      </c>
      <c r="B115" s="7">
        <v>234</v>
      </c>
      <c r="C115" s="11">
        <v>161</v>
      </c>
      <c r="D115" s="1" t="s">
        <v>698</v>
      </c>
      <c r="E115" s="36">
        <v>4.9</v>
      </c>
      <c r="F115" s="45">
        <v>3</v>
      </c>
    </row>
    <row r="116" spans="1:6" ht="15" customHeight="1">
      <c r="A116" s="14" t="s">
        <v>2507</v>
      </c>
      <c r="B116" s="7">
        <v>235</v>
      </c>
      <c r="C116" s="11">
        <v>161</v>
      </c>
      <c r="D116" s="1" t="s">
        <v>1004</v>
      </c>
      <c r="E116" s="36">
        <v>1.25</v>
      </c>
      <c r="F116" s="45">
        <v>3</v>
      </c>
    </row>
    <row r="117" spans="1:6" ht="15" customHeight="1">
      <c r="A117" s="14" t="s">
        <v>2508</v>
      </c>
      <c r="B117" s="7">
        <v>236</v>
      </c>
      <c r="C117" s="11">
        <v>161</v>
      </c>
      <c r="D117" s="1" t="s">
        <v>2509</v>
      </c>
      <c r="E117" s="36">
        <v>2.85</v>
      </c>
      <c r="F117" s="45">
        <v>3</v>
      </c>
    </row>
    <row r="118" spans="1:6" ht="15" customHeight="1">
      <c r="A118" s="14" t="s">
        <v>2510</v>
      </c>
      <c r="B118" s="7">
        <v>237</v>
      </c>
      <c r="C118" s="11">
        <v>167</v>
      </c>
      <c r="D118" s="1" t="s">
        <v>1768</v>
      </c>
      <c r="E118" s="36">
        <v>1.25</v>
      </c>
      <c r="F118" s="45">
        <v>0</v>
      </c>
    </row>
    <row r="119" spans="1:6" ht="15" customHeight="1">
      <c r="A119" s="14" t="s">
        <v>2511</v>
      </c>
      <c r="B119" s="7">
        <v>238</v>
      </c>
      <c r="C119" s="11">
        <v>161</v>
      </c>
      <c r="D119" s="1" t="s">
        <v>4280</v>
      </c>
      <c r="E119" s="36">
        <v>1.12</v>
      </c>
      <c r="F119" s="45">
        <v>3</v>
      </c>
    </row>
    <row r="120" spans="1:6" ht="15" customHeight="1" thickBot="1">
      <c r="A120" s="14" t="s">
        <v>2512</v>
      </c>
      <c r="B120" s="7">
        <v>239</v>
      </c>
      <c r="C120" s="11">
        <v>161</v>
      </c>
      <c r="D120" s="1" t="s">
        <v>4280</v>
      </c>
      <c r="E120" s="36">
        <v>1.12</v>
      </c>
      <c r="F120" s="45">
        <v>3</v>
      </c>
    </row>
    <row r="121" spans="1:6" ht="15" customHeight="1" thickBot="1" thickTop="1">
      <c r="A121" s="144" t="s">
        <v>7686</v>
      </c>
      <c r="B121" s="145"/>
      <c r="C121" s="145"/>
      <c r="D121" s="146"/>
      <c r="E121" s="37">
        <f>SUM(E87:E120)</f>
        <v>567.56</v>
      </c>
      <c r="F121" s="63">
        <f>SUMIF(F87:F120,"&gt;0",E87:E120)</f>
        <v>551.5</v>
      </c>
    </row>
    <row r="122" ht="15" customHeight="1"/>
    <row r="123" ht="15" customHeight="1"/>
    <row r="124" ht="15" customHeight="1"/>
    <row r="125" ht="15" customHeight="1"/>
    <row r="126" ht="15" customHeight="1"/>
    <row r="127" ht="15" customHeight="1" thickBot="1"/>
    <row r="128" spans="1:6" ht="22.5" customHeight="1" thickBot="1">
      <c r="A128" s="141" t="s">
        <v>3110</v>
      </c>
      <c r="B128" s="142"/>
      <c r="C128" s="142"/>
      <c r="D128" s="142"/>
      <c r="E128" s="142"/>
      <c r="F128" s="143"/>
    </row>
    <row r="129" spans="1:6" ht="15" customHeight="1">
      <c r="A129" s="151" t="s">
        <v>1005</v>
      </c>
      <c r="B129" s="68" t="s">
        <v>603</v>
      </c>
      <c r="C129" s="69" t="s">
        <v>1860</v>
      </c>
      <c r="D129" s="147" t="s">
        <v>1859</v>
      </c>
      <c r="E129" s="149" t="s">
        <v>1861</v>
      </c>
      <c r="F129" s="70" t="s">
        <v>7616</v>
      </c>
    </row>
    <row r="130" spans="1:6" ht="15" customHeight="1" thickBot="1">
      <c r="A130" s="152"/>
      <c r="B130" s="71" t="s">
        <v>1858</v>
      </c>
      <c r="C130" s="71" t="s">
        <v>1858</v>
      </c>
      <c r="D130" s="148"/>
      <c r="E130" s="150"/>
      <c r="F130" s="72" t="s">
        <v>7615</v>
      </c>
    </row>
    <row r="131" spans="1:6" ht="15" customHeight="1" thickTop="1">
      <c r="A131" s="14" t="s">
        <v>2513</v>
      </c>
      <c r="B131" s="7">
        <v>301</v>
      </c>
      <c r="C131" s="11">
        <v>203</v>
      </c>
      <c r="D131" s="1" t="s">
        <v>2656</v>
      </c>
      <c r="E131" s="36">
        <v>54.97</v>
      </c>
      <c r="F131" s="45">
        <v>5</v>
      </c>
    </row>
    <row r="132" spans="1:6" ht="15" customHeight="1">
      <c r="A132" s="14" t="s">
        <v>2514</v>
      </c>
      <c r="B132" s="7">
        <v>302</v>
      </c>
      <c r="C132" s="11">
        <v>201</v>
      </c>
      <c r="D132" s="1" t="s">
        <v>641</v>
      </c>
      <c r="E132" s="36">
        <v>10.66</v>
      </c>
      <c r="F132" s="45">
        <v>5</v>
      </c>
    </row>
    <row r="133" spans="1:6" ht="15" customHeight="1">
      <c r="A133" s="14" t="s">
        <v>2515</v>
      </c>
      <c r="B133" s="7">
        <v>303</v>
      </c>
      <c r="C133" s="11">
        <v>204</v>
      </c>
      <c r="D133" s="1" t="s">
        <v>642</v>
      </c>
      <c r="E133" s="36">
        <v>4.38</v>
      </c>
      <c r="F133" s="45">
        <v>0</v>
      </c>
    </row>
    <row r="134" spans="1:6" ht="15" customHeight="1">
      <c r="A134" s="14" t="s">
        <v>2516</v>
      </c>
      <c r="B134" s="7">
        <v>304</v>
      </c>
      <c r="C134" s="11">
        <v>161</v>
      </c>
      <c r="D134" s="1" t="s">
        <v>967</v>
      </c>
      <c r="E134" s="36">
        <v>6.01</v>
      </c>
      <c r="F134" s="45">
        <v>3</v>
      </c>
    </row>
    <row r="135" spans="1:6" ht="15" customHeight="1">
      <c r="A135" s="14" t="s">
        <v>2517</v>
      </c>
      <c r="B135" s="7">
        <v>305</v>
      </c>
      <c r="C135" s="11">
        <v>161</v>
      </c>
      <c r="D135" s="1" t="s">
        <v>2518</v>
      </c>
      <c r="E135" s="36">
        <v>4.99</v>
      </c>
      <c r="F135" s="45">
        <v>3</v>
      </c>
    </row>
    <row r="136" spans="1:6" ht="15" customHeight="1">
      <c r="A136" s="14" t="s">
        <v>2519</v>
      </c>
      <c r="B136" s="7">
        <v>306</v>
      </c>
      <c r="C136" s="11">
        <v>203</v>
      </c>
      <c r="D136" s="1" t="s">
        <v>2656</v>
      </c>
      <c r="E136" s="36">
        <v>61.08</v>
      </c>
      <c r="F136" s="45">
        <v>5</v>
      </c>
    </row>
    <row r="137" spans="1:6" ht="15" customHeight="1">
      <c r="A137" s="14" t="s">
        <v>2520</v>
      </c>
      <c r="B137" s="7">
        <v>307</v>
      </c>
      <c r="C137" s="11">
        <v>104</v>
      </c>
      <c r="D137" s="1" t="s">
        <v>2107</v>
      </c>
      <c r="E137" s="36">
        <v>8.68</v>
      </c>
      <c r="F137" s="45">
        <v>0</v>
      </c>
    </row>
    <row r="138" spans="1:6" ht="15" customHeight="1">
      <c r="A138" s="14" t="s">
        <v>2521</v>
      </c>
      <c r="B138" s="7">
        <v>308</v>
      </c>
      <c r="C138" s="11">
        <v>103</v>
      </c>
      <c r="D138" s="1" t="s">
        <v>2522</v>
      </c>
      <c r="E138" s="36">
        <v>18.56</v>
      </c>
      <c r="F138" s="45">
        <v>8</v>
      </c>
    </row>
    <row r="139" spans="1:7" ht="15" customHeight="1">
      <c r="A139" s="14" t="s">
        <v>2523</v>
      </c>
      <c r="B139" s="7">
        <v>309</v>
      </c>
      <c r="C139" s="29">
        <v>160</v>
      </c>
      <c r="D139" s="1" t="s">
        <v>2524</v>
      </c>
      <c r="E139" s="36">
        <v>8.95</v>
      </c>
      <c r="F139" s="45">
        <v>8</v>
      </c>
      <c r="G139" s="24"/>
    </row>
    <row r="140" spans="1:6" ht="15" customHeight="1">
      <c r="A140" s="14" t="s">
        <v>1101</v>
      </c>
      <c r="B140" s="7">
        <v>310</v>
      </c>
      <c r="C140" s="11">
        <v>201</v>
      </c>
      <c r="D140" s="1" t="s">
        <v>5450</v>
      </c>
      <c r="E140" s="36"/>
      <c r="F140" s="45">
        <v>0</v>
      </c>
    </row>
    <row r="141" spans="1:6" ht="15" customHeight="1">
      <c r="A141" s="14" t="s">
        <v>1102</v>
      </c>
      <c r="B141" s="7">
        <v>311</v>
      </c>
      <c r="C141" s="11">
        <v>116</v>
      </c>
      <c r="D141" s="1" t="s">
        <v>2486</v>
      </c>
      <c r="E141" s="36">
        <v>13.8</v>
      </c>
      <c r="F141" s="45">
        <v>1</v>
      </c>
    </row>
    <row r="142" spans="1:6" ht="15" customHeight="1">
      <c r="A142" s="14" t="s">
        <v>1103</v>
      </c>
      <c r="B142" s="7">
        <v>312</v>
      </c>
      <c r="C142" s="11">
        <v>103</v>
      </c>
      <c r="D142" s="1" t="s">
        <v>1104</v>
      </c>
      <c r="E142" s="36">
        <v>13.8</v>
      </c>
      <c r="F142" s="45">
        <v>8</v>
      </c>
    </row>
    <row r="143" spans="1:6" ht="15" customHeight="1">
      <c r="A143" s="14" t="s">
        <v>1105</v>
      </c>
      <c r="B143" s="7">
        <v>313</v>
      </c>
      <c r="C143" s="11">
        <v>116</v>
      </c>
      <c r="D143" s="1" t="s">
        <v>2486</v>
      </c>
      <c r="E143" s="36">
        <v>15.92</v>
      </c>
      <c r="F143" s="45">
        <v>1</v>
      </c>
    </row>
    <row r="144" spans="1:6" ht="15" customHeight="1">
      <c r="A144" s="14" t="s">
        <v>1106</v>
      </c>
      <c r="B144" s="7">
        <v>314</v>
      </c>
      <c r="C144" s="11">
        <v>103</v>
      </c>
      <c r="D144" s="1" t="s">
        <v>1107</v>
      </c>
      <c r="E144" s="36">
        <v>45.76</v>
      </c>
      <c r="F144" s="45">
        <v>8</v>
      </c>
    </row>
    <row r="145" spans="1:6" ht="15" customHeight="1">
      <c r="A145" s="14" t="s">
        <v>1108</v>
      </c>
      <c r="B145" s="7">
        <v>315</v>
      </c>
      <c r="C145" s="11">
        <v>116</v>
      </c>
      <c r="D145" s="1" t="s">
        <v>2486</v>
      </c>
      <c r="E145" s="36">
        <v>16.02</v>
      </c>
      <c r="F145" s="45">
        <v>1</v>
      </c>
    </row>
    <row r="146" spans="1:6" ht="15" customHeight="1">
      <c r="A146" s="14" t="s">
        <v>1109</v>
      </c>
      <c r="B146" s="7">
        <v>316</v>
      </c>
      <c r="C146" s="11">
        <v>104</v>
      </c>
      <c r="D146" s="1" t="s">
        <v>1110</v>
      </c>
      <c r="E146" s="36">
        <v>16.74</v>
      </c>
      <c r="F146" s="45">
        <v>8</v>
      </c>
    </row>
    <row r="147" spans="1:6" ht="15" customHeight="1">
      <c r="A147" s="14" t="s">
        <v>1111</v>
      </c>
      <c r="B147" s="7">
        <v>317</v>
      </c>
      <c r="C147" s="11">
        <v>103</v>
      </c>
      <c r="D147" s="1" t="s">
        <v>1112</v>
      </c>
      <c r="E147" s="36">
        <v>33.68</v>
      </c>
      <c r="F147" s="45">
        <v>8</v>
      </c>
    </row>
    <row r="148" spans="1:6" ht="15" customHeight="1">
      <c r="A148" s="14" t="s">
        <v>1113</v>
      </c>
      <c r="B148" s="7">
        <v>318</v>
      </c>
      <c r="C148" s="11">
        <v>103</v>
      </c>
      <c r="D148" s="1" t="s">
        <v>2491</v>
      </c>
      <c r="E148" s="36">
        <v>24.56</v>
      </c>
      <c r="F148" s="45">
        <v>8</v>
      </c>
    </row>
    <row r="149" spans="1:6" ht="15" customHeight="1">
      <c r="A149" s="14" t="s">
        <v>1114</v>
      </c>
      <c r="B149" s="7">
        <v>319</v>
      </c>
      <c r="C149" s="11">
        <v>115</v>
      </c>
      <c r="D149" s="1" t="s">
        <v>2664</v>
      </c>
      <c r="E149" s="36">
        <v>15.9</v>
      </c>
      <c r="F149" s="45">
        <v>1</v>
      </c>
    </row>
    <row r="150" spans="1:6" ht="15" customHeight="1">
      <c r="A150" s="14" t="s">
        <v>1115</v>
      </c>
      <c r="B150" s="7">
        <v>321</v>
      </c>
      <c r="C150" s="11">
        <v>103</v>
      </c>
      <c r="D150" s="1" t="s">
        <v>1116</v>
      </c>
      <c r="E150" s="36">
        <v>34.08</v>
      </c>
      <c r="F150" s="45">
        <v>8</v>
      </c>
    </row>
    <row r="151" spans="1:6" ht="15" customHeight="1">
      <c r="A151" s="14" t="s">
        <v>1117</v>
      </c>
      <c r="B151" s="7">
        <v>322</v>
      </c>
      <c r="C151" s="29">
        <v>209</v>
      </c>
      <c r="D151" s="1" t="s">
        <v>2659</v>
      </c>
      <c r="E151" s="36">
        <v>3.27</v>
      </c>
      <c r="F151" s="45">
        <v>8</v>
      </c>
    </row>
    <row r="152" spans="1:6" ht="15" customHeight="1">
      <c r="A152" s="14" t="s">
        <v>1118</v>
      </c>
      <c r="B152" s="7">
        <v>323</v>
      </c>
      <c r="C152" s="11">
        <v>104</v>
      </c>
      <c r="D152" s="1" t="s">
        <v>1119</v>
      </c>
      <c r="E152" s="36">
        <v>12.2</v>
      </c>
      <c r="F152" s="45">
        <v>8</v>
      </c>
    </row>
    <row r="153" spans="1:6" ht="15" customHeight="1">
      <c r="A153" s="14" t="s">
        <v>1120</v>
      </c>
      <c r="B153" s="7">
        <v>324</v>
      </c>
      <c r="C153" s="11">
        <v>171</v>
      </c>
      <c r="D153" s="1" t="s">
        <v>1121</v>
      </c>
      <c r="E153" s="36">
        <v>10.78</v>
      </c>
      <c r="F153" s="45">
        <v>8</v>
      </c>
    </row>
    <row r="154" spans="1:6" ht="15" customHeight="1">
      <c r="A154" s="14" t="s">
        <v>1122</v>
      </c>
      <c r="B154" s="7">
        <v>325</v>
      </c>
      <c r="C154" s="11">
        <v>110</v>
      </c>
      <c r="D154" s="1" t="s">
        <v>1123</v>
      </c>
      <c r="E154" s="36">
        <v>16.57</v>
      </c>
      <c r="F154" s="45">
        <v>1</v>
      </c>
    </row>
    <row r="155" spans="1:6" ht="15" customHeight="1">
      <c r="A155" s="14" t="s">
        <v>1124</v>
      </c>
      <c r="B155" s="7">
        <v>326</v>
      </c>
      <c r="C155" s="11">
        <v>110</v>
      </c>
      <c r="D155" s="1" t="s">
        <v>1123</v>
      </c>
      <c r="E155" s="36">
        <v>16.56</v>
      </c>
      <c r="F155" s="45">
        <v>1</v>
      </c>
    </row>
    <row r="156" spans="1:6" ht="15" customHeight="1">
      <c r="A156" s="14" t="s">
        <v>1125</v>
      </c>
      <c r="B156" s="7">
        <v>327</v>
      </c>
      <c r="C156" s="11">
        <v>116</v>
      </c>
      <c r="D156" s="1" t="s">
        <v>1126</v>
      </c>
      <c r="E156" s="36">
        <v>16.57</v>
      </c>
      <c r="F156" s="45">
        <v>1</v>
      </c>
    </row>
    <row r="157" spans="1:6" ht="15" customHeight="1">
      <c r="A157" s="14" t="s">
        <v>1127</v>
      </c>
      <c r="B157" s="7">
        <v>328</v>
      </c>
      <c r="C157" s="11">
        <v>110</v>
      </c>
      <c r="D157" s="1" t="s">
        <v>1123</v>
      </c>
      <c r="E157" s="36">
        <v>13.8</v>
      </c>
      <c r="F157" s="45">
        <v>1</v>
      </c>
    </row>
    <row r="158" spans="1:6" ht="15" customHeight="1">
      <c r="A158" s="14" t="s">
        <v>1128</v>
      </c>
      <c r="B158" s="7">
        <v>329</v>
      </c>
      <c r="C158" s="11">
        <v>116</v>
      </c>
      <c r="D158" s="1" t="s">
        <v>2486</v>
      </c>
      <c r="E158" s="36">
        <v>13.8</v>
      </c>
      <c r="F158" s="45">
        <v>1</v>
      </c>
    </row>
    <row r="159" spans="1:6" ht="15" customHeight="1">
      <c r="A159" s="14" t="s">
        <v>1129</v>
      </c>
      <c r="B159" s="7">
        <v>331</v>
      </c>
      <c r="C159" s="11">
        <v>104</v>
      </c>
      <c r="D159" s="1" t="s">
        <v>1130</v>
      </c>
      <c r="E159" s="36">
        <v>13.8</v>
      </c>
      <c r="F159" s="45">
        <v>8</v>
      </c>
    </row>
    <row r="160" spans="1:6" ht="15" customHeight="1">
      <c r="A160" s="14" t="s">
        <v>1131</v>
      </c>
      <c r="B160" s="7">
        <v>332</v>
      </c>
      <c r="C160" s="11">
        <v>103</v>
      </c>
      <c r="D160" s="1" t="s">
        <v>1132</v>
      </c>
      <c r="E160" s="36">
        <v>22.12</v>
      </c>
      <c r="F160" s="45">
        <v>8</v>
      </c>
    </row>
    <row r="161" spans="1:6" ht="15" customHeight="1">
      <c r="A161" s="14" t="s">
        <v>1133</v>
      </c>
      <c r="B161" s="7">
        <v>333</v>
      </c>
      <c r="C161" s="11">
        <v>161</v>
      </c>
      <c r="D161" s="1" t="s">
        <v>1001</v>
      </c>
      <c r="E161" s="36">
        <v>6.03</v>
      </c>
      <c r="F161" s="45">
        <v>3</v>
      </c>
    </row>
    <row r="162" spans="1:6" ht="15" customHeight="1">
      <c r="A162" s="14" t="s">
        <v>1134</v>
      </c>
      <c r="B162" s="7">
        <v>334</v>
      </c>
      <c r="C162" s="11">
        <v>161</v>
      </c>
      <c r="D162" s="1" t="s">
        <v>1135</v>
      </c>
      <c r="E162" s="36">
        <v>4.99</v>
      </c>
      <c r="F162" s="45">
        <v>3</v>
      </c>
    </row>
    <row r="163" spans="1:6" ht="15" customHeight="1">
      <c r="A163" s="14" t="s">
        <v>1136</v>
      </c>
      <c r="B163" s="7">
        <v>335</v>
      </c>
      <c r="C163" s="11">
        <v>161</v>
      </c>
      <c r="D163" s="1" t="s">
        <v>3469</v>
      </c>
      <c r="E163" s="36">
        <v>1.12</v>
      </c>
      <c r="F163" s="45">
        <v>3</v>
      </c>
    </row>
    <row r="164" spans="1:6" ht="15" customHeight="1">
      <c r="A164" s="14" t="s">
        <v>1137</v>
      </c>
      <c r="B164" s="7">
        <v>336</v>
      </c>
      <c r="C164" s="11">
        <v>161</v>
      </c>
      <c r="D164" s="1" t="s">
        <v>1138</v>
      </c>
      <c r="E164" s="36">
        <v>1.12</v>
      </c>
      <c r="F164" s="45">
        <v>3</v>
      </c>
    </row>
    <row r="165" spans="1:6" ht="15" customHeight="1">
      <c r="A165" s="14" t="s">
        <v>1139</v>
      </c>
      <c r="B165" s="7">
        <v>337</v>
      </c>
      <c r="C165" s="11">
        <v>167</v>
      </c>
      <c r="D165" s="1" t="s">
        <v>1768</v>
      </c>
      <c r="E165" s="36">
        <v>1.13</v>
      </c>
      <c r="F165" s="45">
        <v>0</v>
      </c>
    </row>
    <row r="166" spans="1:6" ht="15" customHeight="1">
      <c r="A166" s="14" t="s">
        <v>1140</v>
      </c>
      <c r="B166" s="7">
        <v>338</v>
      </c>
      <c r="C166" s="11">
        <v>161</v>
      </c>
      <c r="D166" s="1" t="s">
        <v>1141</v>
      </c>
      <c r="E166" s="36">
        <v>2.97</v>
      </c>
      <c r="F166" s="45">
        <v>3</v>
      </c>
    </row>
    <row r="167" spans="1:6" ht="15" customHeight="1">
      <c r="A167" s="14" t="s">
        <v>1142</v>
      </c>
      <c r="B167" s="7">
        <v>339</v>
      </c>
      <c r="C167" s="11">
        <v>161</v>
      </c>
      <c r="D167" s="1" t="s">
        <v>4278</v>
      </c>
      <c r="E167" s="36">
        <v>1.12</v>
      </c>
      <c r="F167" s="45">
        <v>3</v>
      </c>
    </row>
    <row r="168" spans="1:6" ht="15" customHeight="1">
      <c r="A168" s="14" t="s">
        <v>7268</v>
      </c>
      <c r="B168" s="7"/>
      <c r="C168" s="11">
        <v>201</v>
      </c>
      <c r="D168" s="1" t="s">
        <v>3368</v>
      </c>
      <c r="E168" s="36"/>
      <c r="F168" s="45">
        <v>0</v>
      </c>
    </row>
    <row r="169" spans="1:6" ht="15" customHeight="1">
      <c r="A169" s="14" t="s">
        <v>7596</v>
      </c>
      <c r="B169" s="7"/>
      <c r="C169" s="11">
        <v>302</v>
      </c>
      <c r="D169" s="1" t="s">
        <v>7597</v>
      </c>
      <c r="E169" s="36"/>
      <c r="F169" s="45">
        <v>0</v>
      </c>
    </row>
    <row r="170" spans="1:6" ht="15" customHeight="1" thickBot="1">
      <c r="A170" s="14" t="s">
        <v>7269</v>
      </c>
      <c r="B170" s="7"/>
      <c r="C170" s="11"/>
      <c r="D170" s="1" t="s">
        <v>7270</v>
      </c>
      <c r="E170" s="36"/>
      <c r="F170" s="45">
        <v>0</v>
      </c>
    </row>
    <row r="171" spans="1:6" ht="15" customHeight="1" thickBot="1" thickTop="1">
      <c r="A171" s="144" t="s">
        <v>7686</v>
      </c>
      <c r="B171" s="145"/>
      <c r="C171" s="145"/>
      <c r="D171" s="146"/>
      <c r="E171" s="37">
        <f>SUM(E131:E170)</f>
        <v>566.4899999999999</v>
      </c>
      <c r="F171" s="63">
        <f>SUMIF(F131:F170,"&gt;0",E131:E170)</f>
        <v>552.3</v>
      </c>
    </row>
    <row r="172" ht="15" customHeight="1"/>
  </sheetData>
  <mergeCells count="20">
    <mergeCell ref="A171:D171"/>
    <mergeCell ref="E129:E130"/>
    <mergeCell ref="D129:D130"/>
    <mergeCell ref="A128:F128"/>
    <mergeCell ref="A129:A130"/>
    <mergeCell ref="A121:D121"/>
    <mergeCell ref="D85:D86"/>
    <mergeCell ref="E85:E86"/>
    <mergeCell ref="A85:A86"/>
    <mergeCell ref="A77:D77"/>
    <mergeCell ref="A84:F84"/>
    <mergeCell ref="D21:D22"/>
    <mergeCell ref="E21:E22"/>
    <mergeCell ref="A20:F20"/>
    <mergeCell ref="A21:A22"/>
    <mergeCell ref="E53:E54"/>
    <mergeCell ref="A52:F52"/>
    <mergeCell ref="A53:A54"/>
    <mergeCell ref="D53:D54"/>
    <mergeCell ref="A45:D45"/>
  </mergeCells>
  <conditionalFormatting sqref="E4">
    <cfRule type="cellIs" priority="11" dxfId="116" operator="notEqual">
      <formula>SUM($E$5:$E$15)</formula>
    </cfRule>
  </conditionalFormatting>
  <printOptions horizontalCentered="1"/>
  <pageMargins left="0.1968503937007874" right="0.1968503937007874" top="0.7480314960629921" bottom="0.4724409448818898" header="0.11811023622047245" footer="0.2755905511811024"/>
  <pageSetup horizontalDpi="600" verticalDpi="600" orientation="portrait" paperSize="9" scale="70" r:id="rId1"/>
  <headerFooter scaleWithDoc="0" alignWithMargins="0">
    <oddHeader>&amp;L&amp;9Příloha č.1_UKB_plochy místností</oddHeader>
    <oddFooter>&amp;R&amp;9Strana &amp;P/&amp;N</oddFooter>
  </headerFooter>
  <rowBreaks count="3" manualBreakCount="3">
    <brk id="48" max="16383" man="1"/>
    <brk id="80" max="16383" man="1"/>
    <brk id="124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2:G147"/>
  <sheetViews>
    <sheetView zoomScaleSheetLayoutView="100" workbookViewId="0" topLeftCell="A1">
      <selection activeCell="G1" sqref="G1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4" width="40.7109375" style="0" customWidth="1"/>
    <col min="5" max="5" width="14.7109375" style="35" customWidth="1"/>
    <col min="6" max="6" width="14.7109375" style="44" customWidth="1"/>
  </cols>
  <sheetData>
    <row r="2" ht="13.5" thickBot="1">
      <c r="F2"/>
    </row>
    <row r="3" spans="4:6" ht="15.75" customHeight="1" thickBot="1">
      <c r="D3" s="65" t="s">
        <v>7618</v>
      </c>
      <c r="E3" s="66">
        <f>SUM(E147,E102,E58,E31)</f>
        <v>1636.5499999999997</v>
      </c>
      <c r="F3"/>
    </row>
    <row r="4" spans="4:7" ht="15.75" customHeight="1" thickBot="1">
      <c r="D4" s="65" t="s">
        <v>7619</v>
      </c>
      <c r="E4" s="66">
        <f>SUM(F147,F102,F58,F31)</f>
        <v>1484.2699999999998</v>
      </c>
      <c r="F4" s="92"/>
      <c r="G4" s="92"/>
    </row>
    <row r="5" spans="4:6" ht="15.75" customHeight="1" thickBot="1">
      <c r="D5" s="65" t="s">
        <v>7620</v>
      </c>
      <c r="E5" s="66">
        <f>SUMIF(F$23:F$553,"1",E$23:E$553)</f>
        <v>271.94</v>
      </c>
      <c r="F5"/>
    </row>
    <row r="6" spans="4:6" ht="15.75" customHeight="1" thickBot="1">
      <c r="D6" s="65" t="s">
        <v>7621</v>
      </c>
      <c r="E6" s="66">
        <f>SUMIF(F$23:F$553,"2",E$23:E$553)</f>
        <v>330.29</v>
      </c>
      <c r="F6"/>
    </row>
    <row r="7" spans="4:6" ht="15.75" customHeight="1" thickBot="1">
      <c r="D7" s="65" t="s">
        <v>7622</v>
      </c>
      <c r="E7" s="66">
        <f>SUMIF(F$23:F$553,"3",E$23:E$553)</f>
        <v>75.74</v>
      </c>
      <c r="F7"/>
    </row>
    <row r="8" spans="4:6" ht="15.75" customHeight="1" thickBot="1">
      <c r="D8" s="65" t="s">
        <v>7617</v>
      </c>
      <c r="E8" s="66">
        <f>SUMIF(F$23:F$553,"4",E$23:E$553)</f>
        <v>13.8</v>
      </c>
      <c r="F8"/>
    </row>
    <row r="9" spans="4:6" ht="15.75" customHeight="1" thickBot="1">
      <c r="D9" s="65" t="s">
        <v>7623</v>
      </c>
      <c r="E9" s="66">
        <f>SUMIF(F$23:F$553,"5",E$23:E$553)</f>
        <v>363.2</v>
      </c>
      <c r="F9"/>
    </row>
    <row r="10" spans="4:5" ht="15.75" customHeight="1" thickBot="1">
      <c r="D10" s="65" t="s">
        <v>7624</v>
      </c>
      <c r="E10" s="66">
        <f>SUMIF(F$23:F$553,"6",E$23:E$553)</f>
        <v>0</v>
      </c>
    </row>
    <row r="11" spans="4:5" ht="15.75" customHeight="1" thickBot="1">
      <c r="D11" s="65" t="s">
        <v>7625</v>
      </c>
      <c r="E11" s="66">
        <f>SUMIF(F$23:F$553,"7",E$23:E$553)</f>
        <v>0</v>
      </c>
    </row>
    <row r="12" spans="4:5" ht="15.75" customHeight="1" thickBot="1">
      <c r="D12" s="65" t="s">
        <v>7626</v>
      </c>
      <c r="E12" s="66">
        <f>SUMIF(F$23:F$553,"8",E$23:E$553)</f>
        <v>429.3</v>
      </c>
    </row>
    <row r="13" spans="4:5" ht="15.75" customHeight="1" thickBot="1">
      <c r="D13" s="65" t="s">
        <v>7687</v>
      </c>
      <c r="E13" s="66">
        <f>SUMIF(F$23:F$553,"9",E$23:E$553)</f>
        <v>0</v>
      </c>
    </row>
    <row r="14" spans="4:5" ht="15.75" customHeight="1" thickBot="1">
      <c r="D14" s="65" t="s">
        <v>7688</v>
      </c>
      <c r="E14" s="66">
        <f>SUMIF(F$23:F$553,"10",E$23:E$553)</f>
        <v>0</v>
      </c>
    </row>
    <row r="15" spans="4:5" ht="15.75" customHeight="1" thickBot="1">
      <c r="D15" s="65" t="s">
        <v>7714</v>
      </c>
      <c r="E15" s="66">
        <f>SUMIF(F$23:F$553,"11",E$23:E$553)</f>
        <v>0</v>
      </c>
    </row>
    <row r="19" ht="13.5" thickBot="1"/>
    <row r="20" spans="1:6" ht="22.5" customHeight="1" thickBot="1">
      <c r="A20" s="141" t="s">
        <v>1663</v>
      </c>
      <c r="B20" s="142"/>
      <c r="C20" s="142"/>
      <c r="D20" s="142"/>
      <c r="E20" s="142"/>
      <c r="F20" s="143"/>
    </row>
    <row r="21" spans="1:6" ht="15" customHeight="1">
      <c r="A21" s="151" t="s">
        <v>1005</v>
      </c>
      <c r="B21" s="68" t="s">
        <v>603</v>
      </c>
      <c r="C21" s="69" t="s">
        <v>1860</v>
      </c>
      <c r="D21" s="147" t="s">
        <v>1859</v>
      </c>
      <c r="E21" s="149" t="s">
        <v>1861</v>
      </c>
      <c r="F21" s="70" t="s">
        <v>7616</v>
      </c>
    </row>
    <row r="22" spans="1:6" ht="15" customHeight="1" thickBot="1">
      <c r="A22" s="152"/>
      <c r="B22" s="71" t="s">
        <v>1858</v>
      </c>
      <c r="C22" s="71" t="s">
        <v>1858</v>
      </c>
      <c r="D22" s="148"/>
      <c r="E22" s="150"/>
      <c r="F22" s="72" t="s">
        <v>7615</v>
      </c>
    </row>
    <row r="23" spans="1:6" ht="15" customHeight="1" thickTop="1">
      <c r="A23" s="14" t="s">
        <v>1143</v>
      </c>
      <c r="B23" s="7" t="s">
        <v>1863</v>
      </c>
      <c r="C23" s="11">
        <v>203</v>
      </c>
      <c r="D23" s="1" t="s">
        <v>2656</v>
      </c>
      <c r="E23" s="36">
        <v>13.98</v>
      </c>
      <c r="F23" s="45">
        <v>0</v>
      </c>
    </row>
    <row r="24" spans="1:6" ht="15" customHeight="1">
      <c r="A24" s="14" t="s">
        <v>1144</v>
      </c>
      <c r="B24" s="7" t="s">
        <v>1865</v>
      </c>
      <c r="C24" s="11">
        <v>204</v>
      </c>
      <c r="D24" s="1" t="s">
        <v>642</v>
      </c>
      <c r="E24" s="36">
        <v>3.24</v>
      </c>
      <c r="F24" s="45">
        <v>5</v>
      </c>
    </row>
    <row r="25" spans="1:6" ht="15" customHeight="1">
      <c r="A25" s="14" t="s">
        <v>1145</v>
      </c>
      <c r="B25" s="7" t="s">
        <v>1866</v>
      </c>
      <c r="C25" s="11">
        <v>303</v>
      </c>
      <c r="D25" s="1" t="s">
        <v>1146</v>
      </c>
      <c r="E25" s="36">
        <v>13.88</v>
      </c>
      <c r="F25" s="45">
        <v>0</v>
      </c>
    </row>
    <row r="26" spans="1:6" ht="15" customHeight="1">
      <c r="A26" s="14" t="s">
        <v>1147</v>
      </c>
      <c r="B26" s="7" t="s">
        <v>1867</v>
      </c>
      <c r="C26" s="11">
        <v>303</v>
      </c>
      <c r="D26" s="1" t="s">
        <v>1148</v>
      </c>
      <c r="E26" s="36">
        <v>13.13</v>
      </c>
      <c r="F26" s="45">
        <v>0</v>
      </c>
    </row>
    <row r="27" spans="1:6" ht="15" customHeight="1">
      <c r="A27" s="14" t="s">
        <v>1149</v>
      </c>
      <c r="B27" s="7" t="s">
        <v>1868</v>
      </c>
      <c r="C27" s="29">
        <v>171</v>
      </c>
      <c r="D27" s="1" t="s">
        <v>1150</v>
      </c>
      <c r="E27" s="36">
        <v>3.8</v>
      </c>
      <c r="F27" s="45">
        <v>0</v>
      </c>
    </row>
    <row r="28" spans="1:6" ht="15" customHeight="1">
      <c r="A28" s="14" t="s">
        <v>1151</v>
      </c>
      <c r="B28" s="7" t="s">
        <v>1869</v>
      </c>
      <c r="C28" s="11">
        <v>302</v>
      </c>
      <c r="D28" s="1" t="s">
        <v>1152</v>
      </c>
      <c r="E28" s="36">
        <v>55.02</v>
      </c>
      <c r="F28" s="45">
        <v>0</v>
      </c>
    </row>
    <row r="29" spans="1:6" ht="15" customHeight="1">
      <c r="A29" s="14" t="s">
        <v>2883</v>
      </c>
      <c r="B29" s="7" t="s">
        <v>1870</v>
      </c>
      <c r="C29" s="11">
        <v>305</v>
      </c>
      <c r="D29" s="1" t="s">
        <v>2884</v>
      </c>
      <c r="E29" s="36">
        <v>37.2</v>
      </c>
      <c r="F29" s="45">
        <v>0</v>
      </c>
    </row>
    <row r="30" spans="1:6" ht="15" customHeight="1" thickBot="1">
      <c r="A30" s="14" t="s">
        <v>2885</v>
      </c>
      <c r="B30" s="7" t="s">
        <v>1871</v>
      </c>
      <c r="C30" s="11">
        <v>303</v>
      </c>
      <c r="D30" s="1" t="s">
        <v>2886</v>
      </c>
      <c r="E30" s="36">
        <v>2.64</v>
      </c>
      <c r="F30" s="45">
        <v>0</v>
      </c>
    </row>
    <row r="31" spans="1:6" ht="15" customHeight="1" thickBot="1" thickTop="1">
      <c r="A31" s="144" t="s">
        <v>7686</v>
      </c>
      <c r="B31" s="145"/>
      <c r="C31" s="145"/>
      <c r="D31" s="146"/>
      <c r="E31" s="37">
        <f>SUM(E23:E30)</f>
        <v>142.89</v>
      </c>
      <c r="F31" s="63">
        <f>SUMIF(F23:F30,"&gt;0",E23:E30)</f>
        <v>3.24</v>
      </c>
    </row>
    <row r="32" ht="15" customHeight="1"/>
    <row r="33" ht="15" customHeight="1"/>
    <row r="34" spans="1:6" ht="15" customHeight="1">
      <c r="A34" s="2"/>
      <c r="B34" s="2"/>
      <c r="C34" s="2"/>
      <c r="D34" s="2"/>
      <c r="E34" s="38"/>
      <c r="F34" s="47"/>
    </row>
    <row r="35" ht="15" customHeight="1"/>
    <row r="36" ht="15" customHeight="1"/>
    <row r="37" ht="15" customHeight="1" thickBot="1"/>
    <row r="38" spans="1:6" ht="22.5" customHeight="1" thickBot="1">
      <c r="A38" s="141" t="s">
        <v>1664</v>
      </c>
      <c r="B38" s="142"/>
      <c r="C38" s="142"/>
      <c r="D38" s="142"/>
      <c r="E38" s="142"/>
      <c r="F38" s="143"/>
    </row>
    <row r="39" spans="1:6" ht="15" customHeight="1">
      <c r="A39" s="151" t="s">
        <v>1005</v>
      </c>
      <c r="B39" s="68" t="s">
        <v>603</v>
      </c>
      <c r="C39" s="69" t="s">
        <v>1860</v>
      </c>
      <c r="D39" s="147" t="s">
        <v>1859</v>
      </c>
      <c r="E39" s="149" t="s">
        <v>1861</v>
      </c>
      <c r="F39" s="70" t="s">
        <v>7616</v>
      </c>
    </row>
    <row r="40" spans="1:6" ht="15" customHeight="1" thickBot="1">
      <c r="A40" s="152"/>
      <c r="B40" s="71" t="s">
        <v>1858</v>
      </c>
      <c r="C40" s="71" t="s">
        <v>1858</v>
      </c>
      <c r="D40" s="148"/>
      <c r="E40" s="150"/>
      <c r="F40" s="72" t="s">
        <v>7615</v>
      </c>
    </row>
    <row r="41" spans="1:6" ht="15" customHeight="1" thickTop="1">
      <c r="A41" s="14" t="s">
        <v>2887</v>
      </c>
      <c r="B41" s="7">
        <v>101</v>
      </c>
      <c r="C41" s="11">
        <v>203</v>
      </c>
      <c r="D41" s="1" t="s">
        <v>2656</v>
      </c>
      <c r="E41" s="36">
        <v>73</v>
      </c>
      <c r="F41" s="45">
        <v>5</v>
      </c>
    </row>
    <row r="42" spans="1:6" ht="15" customHeight="1">
      <c r="A42" s="14" t="s">
        <v>2888</v>
      </c>
      <c r="B42" s="7">
        <v>102</v>
      </c>
      <c r="C42" s="11">
        <v>201</v>
      </c>
      <c r="D42" s="1" t="s">
        <v>641</v>
      </c>
      <c r="E42" s="36">
        <v>11.18</v>
      </c>
      <c r="F42" s="45">
        <v>5</v>
      </c>
    </row>
    <row r="43" spans="1:6" ht="15" customHeight="1">
      <c r="A43" s="14" t="s">
        <v>2889</v>
      </c>
      <c r="B43" s="7">
        <v>103</v>
      </c>
      <c r="C43" s="11">
        <v>204</v>
      </c>
      <c r="D43" s="1" t="s">
        <v>642</v>
      </c>
      <c r="E43" s="36">
        <v>3.06</v>
      </c>
      <c r="F43" s="45">
        <v>0</v>
      </c>
    </row>
    <row r="44" spans="1:6" ht="15" customHeight="1">
      <c r="A44" s="14" t="s">
        <v>2890</v>
      </c>
      <c r="B44" s="7">
        <v>104</v>
      </c>
      <c r="C44" s="11">
        <v>161</v>
      </c>
      <c r="D44" s="1" t="s">
        <v>1004</v>
      </c>
      <c r="E44" s="36">
        <v>3.96</v>
      </c>
      <c r="F44" s="45">
        <v>3</v>
      </c>
    </row>
    <row r="45" spans="1:6" ht="15" customHeight="1">
      <c r="A45" s="14" t="s">
        <v>2891</v>
      </c>
      <c r="B45" s="7">
        <v>105</v>
      </c>
      <c r="C45" s="11">
        <v>161</v>
      </c>
      <c r="D45" s="1" t="s">
        <v>2892</v>
      </c>
      <c r="E45" s="36">
        <v>4.77</v>
      </c>
      <c r="F45" s="45">
        <v>3</v>
      </c>
    </row>
    <row r="46" spans="1:7" ht="15" customHeight="1">
      <c r="A46" s="14" t="s">
        <v>2893</v>
      </c>
      <c r="B46" s="7">
        <v>106</v>
      </c>
      <c r="C46" s="11">
        <v>160</v>
      </c>
      <c r="D46" s="1" t="s">
        <v>2894</v>
      </c>
      <c r="E46" s="36">
        <v>11.48</v>
      </c>
      <c r="F46" s="45">
        <v>2</v>
      </c>
      <c r="G46" s="24"/>
    </row>
    <row r="47" spans="1:6" ht="15" customHeight="1">
      <c r="A47" s="14" t="s">
        <v>2895</v>
      </c>
      <c r="B47" s="7">
        <v>107</v>
      </c>
      <c r="C47" s="11">
        <v>101</v>
      </c>
      <c r="D47" s="1" t="s">
        <v>4795</v>
      </c>
      <c r="E47" s="36">
        <v>48.71</v>
      </c>
      <c r="F47" s="45">
        <v>2</v>
      </c>
    </row>
    <row r="48" spans="1:6" ht="15" customHeight="1">
      <c r="A48" s="14" t="s">
        <v>2896</v>
      </c>
      <c r="B48" s="7">
        <v>108</v>
      </c>
      <c r="C48" s="11">
        <v>102</v>
      </c>
      <c r="D48" s="1" t="s">
        <v>3892</v>
      </c>
      <c r="E48" s="36">
        <v>63.36</v>
      </c>
      <c r="F48" s="45">
        <v>2</v>
      </c>
    </row>
    <row r="49" spans="1:6" ht="15" customHeight="1">
      <c r="A49" s="14" t="s">
        <v>2897</v>
      </c>
      <c r="B49" s="7">
        <v>110</v>
      </c>
      <c r="C49" s="11">
        <v>201</v>
      </c>
      <c r="D49" s="1" t="s">
        <v>5450</v>
      </c>
      <c r="E49" s="36"/>
      <c r="F49" s="45">
        <v>0</v>
      </c>
    </row>
    <row r="50" spans="1:6" ht="15" customHeight="1">
      <c r="A50" s="14" t="s">
        <v>2898</v>
      </c>
      <c r="B50" s="7">
        <v>111</v>
      </c>
      <c r="C50" s="11">
        <v>102</v>
      </c>
      <c r="D50" s="1" t="s">
        <v>3892</v>
      </c>
      <c r="E50" s="36">
        <v>63.39</v>
      </c>
      <c r="F50" s="45">
        <v>2</v>
      </c>
    </row>
    <row r="51" spans="1:6" ht="15" customHeight="1">
      <c r="A51" s="14" t="s">
        <v>2899</v>
      </c>
      <c r="B51" s="7">
        <v>112</v>
      </c>
      <c r="C51" s="11">
        <v>101</v>
      </c>
      <c r="D51" s="1" t="s">
        <v>4795</v>
      </c>
      <c r="E51" s="36">
        <v>48.71</v>
      </c>
      <c r="F51" s="45">
        <v>2</v>
      </c>
    </row>
    <row r="52" spans="1:7" ht="15" customHeight="1">
      <c r="A52" s="14" t="s">
        <v>2900</v>
      </c>
      <c r="B52" s="7">
        <v>113</v>
      </c>
      <c r="C52" s="11">
        <v>160</v>
      </c>
      <c r="D52" s="1" t="s">
        <v>2901</v>
      </c>
      <c r="E52" s="36">
        <v>11.52</v>
      </c>
      <c r="F52" s="45">
        <v>2</v>
      </c>
      <c r="G52" s="24"/>
    </row>
    <row r="53" spans="1:6" ht="15" customHeight="1">
      <c r="A53" s="14" t="s">
        <v>2902</v>
      </c>
      <c r="B53" s="7">
        <v>114</v>
      </c>
      <c r="C53" s="11">
        <v>161</v>
      </c>
      <c r="D53" s="1" t="s">
        <v>954</v>
      </c>
      <c r="E53" s="36">
        <v>3.91</v>
      </c>
      <c r="F53" s="45">
        <v>3</v>
      </c>
    </row>
    <row r="54" spans="1:6" ht="15" customHeight="1">
      <c r="A54" s="14" t="s">
        <v>2903</v>
      </c>
      <c r="B54" s="7">
        <v>115</v>
      </c>
      <c r="C54" s="11">
        <v>161</v>
      </c>
      <c r="D54" s="1" t="s">
        <v>2904</v>
      </c>
      <c r="E54" s="36">
        <v>4.51</v>
      </c>
      <c r="F54" s="45">
        <v>3</v>
      </c>
    </row>
    <row r="55" spans="1:6" ht="15" customHeight="1">
      <c r="A55" s="14" t="s">
        <v>2905</v>
      </c>
      <c r="B55" s="7">
        <v>116</v>
      </c>
      <c r="C55" s="11">
        <v>161</v>
      </c>
      <c r="D55" s="1" t="s">
        <v>2906</v>
      </c>
      <c r="E55" s="36">
        <v>2.37</v>
      </c>
      <c r="F55" s="45">
        <v>3</v>
      </c>
    </row>
    <row r="56" spans="1:6" ht="15" customHeight="1">
      <c r="A56" s="14" t="s">
        <v>2907</v>
      </c>
      <c r="B56" s="7">
        <v>117</v>
      </c>
      <c r="C56" s="11">
        <v>161</v>
      </c>
      <c r="D56" s="1" t="s">
        <v>2908</v>
      </c>
      <c r="E56" s="36">
        <v>1.88</v>
      </c>
      <c r="F56" s="45">
        <v>3</v>
      </c>
    </row>
    <row r="57" spans="1:6" ht="15" customHeight="1" thickBot="1">
      <c r="A57" s="14" t="s">
        <v>2909</v>
      </c>
      <c r="B57" s="7">
        <v>118</v>
      </c>
      <c r="C57" s="11">
        <v>167</v>
      </c>
      <c r="D57" s="1" t="s">
        <v>1768</v>
      </c>
      <c r="E57" s="36">
        <v>1.11</v>
      </c>
      <c r="F57" s="45">
        <v>0</v>
      </c>
    </row>
    <row r="58" spans="1:6" ht="15" customHeight="1" thickBot="1" thickTop="1">
      <c r="A58" s="144" t="s">
        <v>7686</v>
      </c>
      <c r="B58" s="145"/>
      <c r="C58" s="145"/>
      <c r="D58" s="146"/>
      <c r="E58" s="37">
        <f>SUM(E41:E57)</f>
        <v>356.91999999999996</v>
      </c>
      <c r="F58" s="63">
        <f>SUMIF(F41:F57,"&gt;0",E41:E57)</f>
        <v>352.74999999999994</v>
      </c>
    </row>
    <row r="59" spans="2:6" ht="15" customHeight="1">
      <c r="B59" s="73"/>
      <c r="C59" s="73"/>
      <c r="D59" s="73"/>
      <c r="E59" s="74"/>
      <c r="F59" s="48"/>
    </row>
    <row r="60" ht="15" customHeight="1"/>
    <row r="61" ht="15" customHeight="1"/>
    <row r="62" ht="15" customHeight="1"/>
    <row r="63" ht="15" customHeight="1"/>
    <row r="64" ht="15" customHeight="1" thickBot="1"/>
    <row r="65" spans="1:6" ht="22.5" customHeight="1" thickBot="1">
      <c r="A65" s="141" t="s">
        <v>1665</v>
      </c>
      <c r="B65" s="142"/>
      <c r="C65" s="142"/>
      <c r="D65" s="142"/>
      <c r="E65" s="142"/>
      <c r="F65" s="143"/>
    </row>
    <row r="66" spans="1:6" ht="15" customHeight="1">
      <c r="A66" s="151" t="s">
        <v>1005</v>
      </c>
      <c r="B66" s="68" t="s">
        <v>603</v>
      </c>
      <c r="C66" s="69" t="s">
        <v>1860</v>
      </c>
      <c r="D66" s="147" t="s">
        <v>1859</v>
      </c>
      <c r="E66" s="149" t="s">
        <v>1861</v>
      </c>
      <c r="F66" s="70" t="s">
        <v>7616</v>
      </c>
    </row>
    <row r="67" spans="1:6" ht="15" customHeight="1" thickBot="1">
      <c r="A67" s="152"/>
      <c r="B67" s="71" t="s">
        <v>1858</v>
      </c>
      <c r="C67" s="71" t="s">
        <v>1858</v>
      </c>
      <c r="D67" s="148"/>
      <c r="E67" s="150"/>
      <c r="F67" s="72" t="s">
        <v>7615</v>
      </c>
    </row>
    <row r="68" spans="1:6" ht="15" customHeight="1" thickTop="1">
      <c r="A68" s="14" t="s">
        <v>2910</v>
      </c>
      <c r="B68" s="7">
        <v>201</v>
      </c>
      <c r="C68" s="11">
        <v>203</v>
      </c>
      <c r="D68" s="1" t="s">
        <v>2656</v>
      </c>
      <c r="E68" s="36">
        <v>70.49</v>
      </c>
      <c r="F68" s="45">
        <v>5</v>
      </c>
    </row>
    <row r="69" spans="1:6" ht="15" customHeight="1">
      <c r="A69" s="14" t="s">
        <v>2911</v>
      </c>
      <c r="B69" s="7">
        <v>202</v>
      </c>
      <c r="C69" s="11">
        <v>201</v>
      </c>
      <c r="D69" s="1" t="s">
        <v>641</v>
      </c>
      <c r="E69" s="36">
        <v>10.75</v>
      </c>
      <c r="F69" s="45">
        <v>5</v>
      </c>
    </row>
    <row r="70" spans="1:6" ht="15" customHeight="1">
      <c r="A70" s="14" t="s">
        <v>2912</v>
      </c>
      <c r="B70" s="7">
        <v>203</v>
      </c>
      <c r="C70" s="11">
        <v>204</v>
      </c>
      <c r="D70" s="1" t="s">
        <v>642</v>
      </c>
      <c r="E70" s="36">
        <v>3.06</v>
      </c>
      <c r="F70" s="45">
        <v>0</v>
      </c>
    </row>
    <row r="71" spans="1:6" ht="15" customHeight="1">
      <c r="A71" s="14" t="s">
        <v>2913</v>
      </c>
      <c r="B71" s="7">
        <v>204</v>
      </c>
      <c r="C71" s="11">
        <v>161</v>
      </c>
      <c r="D71" s="1" t="s">
        <v>954</v>
      </c>
      <c r="E71" s="36">
        <v>5.69</v>
      </c>
      <c r="F71" s="45">
        <v>3</v>
      </c>
    </row>
    <row r="72" spans="1:6" ht="15" customHeight="1">
      <c r="A72" s="14" t="s">
        <v>2914</v>
      </c>
      <c r="B72" s="7">
        <v>205</v>
      </c>
      <c r="C72" s="11">
        <v>161</v>
      </c>
      <c r="D72" s="1" t="s">
        <v>2904</v>
      </c>
      <c r="E72" s="36">
        <v>4.9</v>
      </c>
      <c r="F72" s="45">
        <v>3</v>
      </c>
    </row>
    <row r="73" spans="1:6" ht="15" customHeight="1">
      <c r="A73" s="14" t="s">
        <v>2915</v>
      </c>
      <c r="B73" s="7">
        <v>206</v>
      </c>
      <c r="C73" s="11">
        <v>203</v>
      </c>
      <c r="D73" s="1" t="s">
        <v>2656</v>
      </c>
      <c r="E73" s="36">
        <v>15.15</v>
      </c>
      <c r="F73" s="45">
        <v>5</v>
      </c>
    </row>
    <row r="74" spans="1:6" ht="15" customHeight="1">
      <c r="A74" s="14" t="s">
        <v>2916</v>
      </c>
      <c r="B74" s="7">
        <v>207</v>
      </c>
      <c r="C74" s="11">
        <v>203</v>
      </c>
      <c r="D74" s="1" t="s">
        <v>2656</v>
      </c>
      <c r="E74" s="36">
        <v>27.54</v>
      </c>
      <c r="F74" s="45">
        <v>5</v>
      </c>
    </row>
    <row r="75" spans="1:6" ht="15" customHeight="1">
      <c r="A75" s="14" t="s">
        <v>2917</v>
      </c>
      <c r="B75" s="7">
        <v>208</v>
      </c>
      <c r="C75" s="11">
        <v>203</v>
      </c>
      <c r="D75" s="1" t="s">
        <v>2656</v>
      </c>
      <c r="E75" s="36">
        <v>11.59</v>
      </c>
      <c r="F75" s="45">
        <v>5</v>
      </c>
    </row>
    <row r="76" spans="1:6" ht="15" customHeight="1">
      <c r="A76" s="14" t="s">
        <v>2918</v>
      </c>
      <c r="B76" s="7">
        <v>209</v>
      </c>
      <c r="C76" s="11">
        <v>103</v>
      </c>
      <c r="D76" s="1" t="s">
        <v>2919</v>
      </c>
      <c r="E76" s="36">
        <v>36.65</v>
      </c>
      <c r="F76" s="45">
        <v>8</v>
      </c>
    </row>
    <row r="77" spans="1:6" ht="15" customHeight="1">
      <c r="A77" s="14" t="s">
        <v>2920</v>
      </c>
      <c r="B77" s="7">
        <v>210</v>
      </c>
      <c r="C77" s="11">
        <v>201</v>
      </c>
      <c r="D77" s="1" t="s">
        <v>5450</v>
      </c>
      <c r="E77" s="36"/>
      <c r="F77" s="45">
        <v>0</v>
      </c>
    </row>
    <row r="78" spans="1:6" ht="15" customHeight="1">
      <c r="A78" s="14" t="s">
        <v>2921</v>
      </c>
      <c r="B78" s="7">
        <v>211</v>
      </c>
      <c r="C78" s="11">
        <v>103</v>
      </c>
      <c r="D78" s="1" t="s">
        <v>2922</v>
      </c>
      <c r="E78" s="36">
        <v>42.76</v>
      </c>
      <c r="F78" s="45">
        <v>8</v>
      </c>
    </row>
    <row r="79" spans="1:6" ht="15" customHeight="1">
      <c r="A79" s="14" t="s">
        <v>2923</v>
      </c>
      <c r="B79" s="7">
        <v>212</v>
      </c>
      <c r="C79" s="29">
        <v>103</v>
      </c>
      <c r="D79" s="1" t="s">
        <v>2924</v>
      </c>
      <c r="E79" s="36">
        <v>22.36</v>
      </c>
      <c r="F79" s="45">
        <v>8</v>
      </c>
    </row>
    <row r="80" spans="1:6" ht="15" customHeight="1">
      <c r="A80" s="14" t="s">
        <v>2925</v>
      </c>
      <c r="B80" s="7">
        <v>213</v>
      </c>
      <c r="C80" s="29">
        <v>103</v>
      </c>
      <c r="D80" s="1" t="s">
        <v>4836</v>
      </c>
      <c r="E80" s="36">
        <v>22.57</v>
      </c>
      <c r="F80" s="45">
        <v>8</v>
      </c>
    </row>
    <row r="81" spans="1:6" ht="15" customHeight="1">
      <c r="A81" s="14" t="s">
        <v>2926</v>
      </c>
      <c r="B81" s="7">
        <v>214</v>
      </c>
      <c r="C81" s="29">
        <v>103</v>
      </c>
      <c r="D81" s="1" t="s">
        <v>2927</v>
      </c>
      <c r="E81" s="36">
        <v>9.96</v>
      </c>
      <c r="F81" s="45">
        <v>8</v>
      </c>
    </row>
    <row r="82" spans="1:6" ht="15" customHeight="1">
      <c r="A82" s="14" t="s">
        <v>2928</v>
      </c>
      <c r="B82" s="7">
        <v>215</v>
      </c>
      <c r="C82" s="29">
        <v>103</v>
      </c>
      <c r="D82" s="1" t="s">
        <v>2927</v>
      </c>
      <c r="E82" s="36">
        <v>22.43</v>
      </c>
      <c r="F82" s="45">
        <v>8</v>
      </c>
    </row>
    <row r="83" spans="1:7" ht="15" customHeight="1">
      <c r="A83" s="14" t="s">
        <v>2929</v>
      </c>
      <c r="B83" s="7">
        <v>216</v>
      </c>
      <c r="C83" s="29">
        <v>103</v>
      </c>
      <c r="D83" s="1" t="s">
        <v>2930</v>
      </c>
      <c r="E83" s="36">
        <v>10.5</v>
      </c>
      <c r="F83" s="45">
        <v>8</v>
      </c>
      <c r="G83" s="24"/>
    </row>
    <row r="84" spans="1:6" ht="15" customHeight="1">
      <c r="A84" s="14" t="s">
        <v>2931</v>
      </c>
      <c r="B84" s="7">
        <v>217</v>
      </c>
      <c r="C84" s="29">
        <v>103</v>
      </c>
      <c r="D84" s="1" t="s">
        <v>2932</v>
      </c>
      <c r="E84" s="36">
        <v>21.8</v>
      </c>
      <c r="F84" s="45">
        <v>8</v>
      </c>
    </row>
    <row r="85" spans="1:6" ht="15" customHeight="1">
      <c r="A85" s="14" t="s">
        <v>2933</v>
      </c>
      <c r="B85" s="7">
        <v>218</v>
      </c>
      <c r="C85" s="29">
        <v>103</v>
      </c>
      <c r="D85" s="1" t="s">
        <v>2934</v>
      </c>
      <c r="E85" s="36">
        <v>18.28</v>
      </c>
      <c r="F85" s="45">
        <v>8</v>
      </c>
    </row>
    <row r="86" spans="1:6" ht="15" customHeight="1">
      <c r="A86" s="14" t="s">
        <v>2935</v>
      </c>
      <c r="B86" s="7">
        <v>219</v>
      </c>
      <c r="C86" s="29">
        <v>103</v>
      </c>
      <c r="D86" s="1" t="s">
        <v>2936</v>
      </c>
      <c r="E86" s="36">
        <v>5.9</v>
      </c>
      <c r="F86" s="45">
        <v>8</v>
      </c>
    </row>
    <row r="87" spans="1:6" ht="15" customHeight="1">
      <c r="A87" s="14" t="s">
        <v>2937</v>
      </c>
      <c r="B87" s="7">
        <v>222</v>
      </c>
      <c r="C87" s="29">
        <v>103</v>
      </c>
      <c r="D87" s="1" t="s">
        <v>2938</v>
      </c>
      <c r="E87" s="36">
        <v>21.43</v>
      </c>
      <c r="F87" s="45">
        <v>8</v>
      </c>
    </row>
    <row r="88" spans="1:7" ht="15" customHeight="1">
      <c r="A88" s="14" t="s">
        <v>1198</v>
      </c>
      <c r="B88" s="7">
        <v>223</v>
      </c>
      <c r="C88" s="29">
        <v>163</v>
      </c>
      <c r="D88" s="1" t="s">
        <v>2930</v>
      </c>
      <c r="E88" s="36">
        <v>10.5</v>
      </c>
      <c r="F88" s="45">
        <v>8</v>
      </c>
      <c r="G88" s="24"/>
    </row>
    <row r="89" spans="1:6" ht="15" customHeight="1">
      <c r="A89" s="14" t="s">
        <v>1199</v>
      </c>
      <c r="B89" s="7">
        <v>224</v>
      </c>
      <c r="C89" s="11">
        <v>103</v>
      </c>
      <c r="D89" s="1" t="s">
        <v>1200</v>
      </c>
      <c r="E89" s="36">
        <v>22.43</v>
      </c>
      <c r="F89" s="45">
        <v>8</v>
      </c>
    </row>
    <row r="90" spans="1:6" ht="15" customHeight="1">
      <c r="A90" s="14" t="s">
        <v>1201</v>
      </c>
      <c r="B90" s="7">
        <v>225</v>
      </c>
      <c r="C90" s="11">
        <v>103</v>
      </c>
      <c r="D90" s="1" t="s">
        <v>1202</v>
      </c>
      <c r="E90" s="36">
        <v>10.02</v>
      </c>
      <c r="F90" s="45">
        <v>8</v>
      </c>
    </row>
    <row r="91" spans="1:6" ht="15" customHeight="1">
      <c r="A91" s="14" t="s">
        <v>1203</v>
      </c>
      <c r="B91" s="7">
        <v>226</v>
      </c>
      <c r="C91" s="11">
        <v>183</v>
      </c>
      <c r="D91" s="1" t="s">
        <v>1204</v>
      </c>
      <c r="E91" s="36">
        <v>8.25</v>
      </c>
      <c r="F91" s="45">
        <v>8</v>
      </c>
    </row>
    <row r="92" spans="1:6" ht="15" customHeight="1">
      <c r="A92" s="14" t="s">
        <v>1205</v>
      </c>
      <c r="B92" s="7">
        <v>227</v>
      </c>
      <c r="C92" s="11">
        <v>103</v>
      </c>
      <c r="D92" s="1" t="s">
        <v>1206</v>
      </c>
      <c r="E92" s="36">
        <v>8.03</v>
      </c>
      <c r="F92" s="45">
        <v>8</v>
      </c>
    </row>
    <row r="93" spans="1:6" ht="15" customHeight="1">
      <c r="A93" s="14" t="s">
        <v>1207</v>
      </c>
      <c r="B93" s="7">
        <v>228</v>
      </c>
      <c r="C93" s="11">
        <v>103</v>
      </c>
      <c r="D93" s="1" t="s">
        <v>1208</v>
      </c>
      <c r="E93" s="36">
        <v>28.21</v>
      </c>
      <c r="F93" s="45">
        <v>8</v>
      </c>
    </row>
    <row r="94" spans="1:6" ht="15" customHeight="1">
      <c r="A94" s="14" t="s">
        <v>1209</v>
      </c>
      <c r="B94" s="7">
        <v>229</v>
      </c>
      <c r="C94" s="11">
        <v>164</v>
      </c>
      <c r="D94" s="1" t="s">
        <v>2282</v>
      </c>
      <c r="E94" s="36">
        <v>13.8</v>
      </c>
      <c r="F94" s="45">
        <v>4</v>
      </c>
    </row>
    <row r="95" spans="1:6" ht="15" customHeight="1">
      <c r="A95" s="14" t="s">
        <v>1210</v>
      </c>
      <c r="B95" s="7">
        <v>231</v>
      </c>
      <c r="C95" s="11">
        <v>103</v>
      </c>
      <c r="D95" s="1" t="s">
        <v>1211</v>
      </c>
      <c r="E95" s="36">
        <v>23.5</v>
      </c>
      <c r="F95" s="45">
        <v>8</v>
      </c>
    </row>
    <row r="96" spans="1:7" ht="15" customHeight="1">
      <c r="A96" s="14" t="s">
        <v>1212</v>
      </c>
      <c r="B96" s="7">
        <v>232</v>
      </c>
      <c r="C96" s="11">
        <v>102</v>
      </c>
      <c r="D96" s="1" t="s">
        <v>1213</v>
      </c>
      <c r="E96" s="36">
        <v>41.99</v>
      </c>
      <c r="F96" s="45">
        <v>8</v>
      </c>
      <c r="G96" s="24"/>
    </row>
    <row r="97" spans="1:6" ht="15" customHeight="1">
      <c r="A97" s="14" t="s">
        <v>1214</v>
      </c>
      <c r="B97" s="7">
        <v>233</v>
      </c>
      <c r="C97" s="11">
        <v>161</v>
      </c>
      <c r="D97" s="1" t="s">
        <v>194</v>
      </c>
      <c r="E97" s="36">
        <v>5.39</v>
      </c>
      <c r="F97" s="45">
        <v>3</v>
      </c>
    </row>
    <row r="98" spans="1:6" ht="15" customHeight="1">
      <c r="A98" s="14" t="s">
        <v>1215</v>
      </c>
      <c r="B98" s="7">
        <v>234</v>
      </c>
      <c r="C98" s="11">
        <v>161</v>
      </c>
      <c r="D98" s="1" t="s">
        <v>1216</v>
      </c>
      <c r="E98" s="36">
        <v>4.9</v>
      </c>
      <c r="F98" s="45">
        <v>3</v>
      </c>
    </row>
    <row r="99" spans="1:6" ht="15" customHeight="1">
      <c r="A99" s="14" t="s">
        <v>1217</v>
      </c>
      <c r="B99" s="7">
        <v>235</v>
      </c>
      <c r="C99" s="11">
        <v>161</v>
      </c>
      <c r="D99" s="1" t="s">
        <v>1218</v>
      </c>
      <c r="E99" s="36">
        <v>3.85</v>
      </c>
      <c r="F99" s="45">
        <v>3</v>
      </c>
    </row>
    <row r="100" spans="1:6" ht="15" customHeight="1">
      <c r="A100" s="14" t="s">
        <v>1219</v>
      </c>
      <c r="B100" s="7">
        <v>236</v>
      </c>
      <c r="C100" s="11">
        <v>161</v>
      </c>
      <c r="D100" s="1" t="s">
        <v>4280</v>
      </c>
      <c r="E100" s="36">
        <v>2.18</v>
      </c>
      <c r="F100" s="45">
        <v>3</v>
      </c>
    </row>
    <row r="101" spans="1:6" ht="15" customHeight="1" thickBot="1">
      <c r="A101" s="14" t="s">
        <v>1220</v>
      </c>
      <c r="B101" s="7">
        <v>237</v>
      </c>
      <c r="C101" s="11">
        <v>167</v>
      </c>
      <c r="D101" s="1" t="s">
        <v>1768</v>
      </c>
      <c r="E101" s="36">
        <v>1.15</v>
      </c>
      <c r="F101" s="45">
        <v>0</v>
      </c>
    </row>
    <row r="102" spans="1:6" ht="15" customHeight="1" thickBot="1" thickTop="1">
      <c r="A102" s="144" t="s">
        <v>7686</v>
      </c>
      <c r="B102" s="145"/>
      <c r="C102" s="145"/>
      <c r="D102" s="146"/>
      <c r="E102" s="37">
        <f>SUM(E68:E101)</f>
        <v>568.0099999999999</v>
      </c>
      <c r="F102" s="63">
        <f>SUMIF(F68:F101,"&gt;0",E68:E101)</f>
        <v>563.7999999999998</v>
      </c>
    </row>
    <row r="103" ht="15" customHeight="1"/>
    <row r="104" ht="15" customHeight="1"/>
    <row r="105" ht="15" customHeight="1"/>
    <row r="106" ht="15" customHeight="1"/>
    <row r="107" ht="15" customHeight="1"/>
    <row r="108" ht="15" customHeight="1" thickBot="1"/>
    <row r="109" spans="1:6" ht="22.5" customHeight="1" thickBot="1">
      <c r="A109" s="141" t="s">
        <v>3793</v>
      </c>
      <c r="B109" s="142"/>
      <c r="C109" s="142"/>
      <c r="D109" s="142"/>
      <c r="E109" s="142"/>
      <c r="F109" s="143"/>
    </row>
    <row r="110" spans="1:6" ht="15" customHeight="1">
      <c r="A110" s="151" t="s">
        <v>1005</v>
      </c>
      <c r="B110" s="68" t="s">
        <v>603</v>
      </c>
      <c r="C110" s="69" t="s">
        <v>1860</v>
      </c>
      <c r="D110" s="147" t="s">
        <v>1859</v>
      </c>
      <c r="E110" s="149" t="s">
        <v>1861</v>
      </c>
      <c r="F110" s="70" t="s">
        <v>7616</v>
      </c>
    </row>
    <row r="111" spans="1:6" ht="15" customHeight="1" thickBot="1">
      <c r="A111" s="152"/>
      <c r="B111" s="71" t="s">
        <v>1858</v>
      </c>
      <c r="C111" s="71" t="s">
        <v>1858</v>
      </c>
      <c r="D111" s="148"/>
      <c r="E111" s="150"/>
      <c r="F111" s="72" t="s">
        <v>7615</v>
      </c>
    </row>
    <row r="112" spans="1:6" ht="15" customHeight="1" thickTop="1">
      <c r="A112" s="14" t="s">
        <v>1221</v>
      </c>
      <c r="B112" s="7">
        <v>301</v>
      </c>
      <c r="C112" s="11">
        <v>203</v>
      </c>
      <c r="D112" s="1" t="s">
        <v>2656</v>
      </c>
      <c r="E112" s="36">
        <v>77.64</v>
      </c>
      <c r="F112" s="45">
        <v>5</v>
      </c>
    </row>
    <row r="113" spans="1:6" ht="15" customHeight="1">
      <c r="A113" s="14" t="s">
        <v>1222</v>
      </c>
      <c r="B113" s="7">
        <v>302</v>
      </c>
      <c r="C113" s="11">
        <v>201</v>
      </c>
      <c r="D113" s="1" t="s">
        <v>641</v>
      </c>
      <c r="E113" s="36">
        <v>12.04</v>
      </c>
      <c r="F113" s="45">
        <v>5</v>
      </c>
    </row>
    <row r="114" spans="1:6" ht="15" customHeight="1">
      <c r="A114" s="14" t="s">
        <v>1223</v>
      </c>
      <c r="B114" s="7">
        <v>303</v>
      </c>
      <c r="C114" s="11">
        <v>204</v>
      </c>
      <c r="D114" s="1" t="s">
        <v>642</v>
      </c>
      <c r="E114" s="36">
        <v>3.06</v>
      </c>
      <c r="F114" s="45">
        <v>0</v>
      </c>
    </row>
    <row r="115" spans="1:6" ht="15" customHeight="1">
      <c r="A115" s="14" t="s">
        <v>1224</v>
      </c>
      <c r="B115" s="7">
        <v>304</v>
      </c>
      <c r="C115" s="11">
        <v>161</v>
      </c>
      <c r="D115" s="1" t="s">
        <v>967</v>
      </c>
      <c r="E115" s="36">
        <v>5.8</v>
      </c>
      <c r="F115" s="45">
        <v>3</v>
      </c>
    </row>
    <row r="116" spans="1:6" ht="15" customHeight="1">
      <c r="A116" s="14" t="s">
        <v>1225</v>
      </c>
      <c r="B116" s="7">
        <v>305</v>
      </c>
      <c r="C116" s="11">
        <v>161</v>
      </c>
      <c r="D116" s="1" t="s">
        <v>1226</v>
      </c>
      <c r="E116" s="36">
        <v>4.9</v>
      </c>
      <c r="F116" s="45">
        <v>3</v>
      </c>
    </row>
    <row r="117" spans="1:6" ht="15" customHeight="1">
      <c r="A117" s="14" t="s">
        <v>1227</v>
      </c>
      <c r="B117" s="7">
        <v>306</v>
      </c>
      <c r="C117" s="11">
        <v>203</v>
      </c>
      <c r="D117" s="1" t="s">
        <v>2656</v>
      </c>
      <c r="E117" s="36">
        <v>50.58</v>
      </c>
      <c r="F117" s="45">
        <v>5</v>
      </c>
    </row>
    <row r="118" spans="1:6" ht="15" customHeight="1">
      <c r="A118" s="14" t="s">
        <v>1228</v>
      </c>
      <c r="B118" s="7">
        <v>307</v>
      </c>
      <c r="C118" s="11">
        <v>106</v>
      </c>
      <c r="D118" s="1" t="s">
        <v>1229</v>
      </c>
      <c r="E118" s="36">
        <v>23.16</v>
      </c>
      <c r="F118" s="45">
        <v>8</v>
      </c>
    </row>
    <row r="119" spans="1:7" ht="15" customHeight="1">
      <c r="A119" s="14" t="s">
        <v>1230</v>
      </c>
      <c r="B119" s="7">
        <v>308</v>
      </c>
      <c r="C119" s="11">
        <v>134</v>
      </c>
      <c r="D119" s="1" t="s">
        <v>1231</v>
      </c>
      <c r="E119" s="36">
        <v>46.93</v>
      </c>
      <c r="F119" s="45">
        <v>2</v>
      </c>
      <c r="G119" s="24"/>
    </row>
    <row r="120" spans="1:6" ht="15" customHeight="1">
      <c r="A120" s="14" t="s">
        <v>1232</v>
      </c>
      <c r="B120" s="7">
        <v>309</v>
      </c>
      <c r="C120" s="11">
        <v>106</v>
      </c>
      <c r="D120" s="1" t="s">
        <v>1233</v>
      </c>
      <c r="E120" s="36">
        <v>18.57</v>
      </c>
      <c r="F120" s="45">
        <v>8</v>
      </c>
    </row>
    <row r="121" spans="1:6" ht="15" customHeight="1">
      <c r="A121" s="14" t="s">
        <v>1234</v>
      </c>
      <c r="B121" s="7">
        <v>310</v>
      </c>
      <c r="C121" s="11">
        <v>201</v>
      </c>
      <c r="D121" s="1" t="s">
        <v>5450</v>
      </c>
      <c r="E121" s="36"/>
      <c r="F121" s="45">
        <v>0</v>
      </c>
    </row>
    <row r="122" spans="1:6" ht="15" customHeight="1">
      <c r="A122" s="14" t="s">
        <v>1235</v>
      </c>
      <c r="B122" s="7">
        <v>311</v>
      </c>
      <c r="C122" s="11">
        <v>110</v>
      </c>
      <c r="D122" s="1" t="s">
        <v>1236</v>
      </c>
      <c r="E122" s="36">
        <v>16.54</v>
      </c>
      <c r="F122" s="45">
        <v>1</v>
      </c>
    </row>
    <row r="123" spans="1:6" ht="15" customHeight="1">
      <c r="A123" s="14" t="s">
        <v>1237</v>
      </c>
      <c r="B123" s="7">
        <v>312</v>
      </c>
      <c r="C123" s="11">
        <v>110</v>
      </c>
      <c r="D123" s="1" t="s">
        <v>1236</v>
      </c>
      <c r="E123" s="36">
        <v>16.7</v>
      </c>
      <c r="F123" s="45">
        <v>1</v>
      </c>
    </row>
    <row r="124" spans="1:6" ht="15" customHeight="1">
      <c r="A124" s="14" t="s">
        <v>1238</v>
      </c>
      <c r="B124" s="7">
        <v>313</v>
      </c>
      <c r="C124" s="11">
        <v>110</v>
      </c>
      <c r="D124" s="1" t="s">
        <v>1236</v>
      </c>
      <c r="E124" s="36">
        <v>15.94</v>
      </c>
      <c r="F124" s="45">
        <v>1</v>
      </c>
    </row>
    <row r="125" spans="1:6" ht="15" customHeight="1">
      <c r="A125" s="14" t="s">
        <v>1239</v>
      </c>
      <c r="B125" s="7">
        <v>314</v>
      </c>
      <c r="C125" s="11">
        <v>116</v>
      </c>
      <c r="D125" s="1" t="s">
        <v>1240</v>
      </c>
      <c r="E125" s="36">
        <v>16.7</v>
      </c>
      <c r="F125" s="45">
        <v>1</v>
      </c>
    </row>
    <row r="126" spans="1:6" ht="15" customHeight="1">
      <c r="A126" s="14" t="s">
        <v>1241</v>
      </c>
      <c r="B126" s="7">
        <v>315</v>
      </c>
      <c r="C126" s="11">
        <v>116</v>
      </c>
      <c r="D126" s="1" t="s">
        <v>1242</v>
      </c>
      <c r="E126" s="36">
        <v>16.7</v>
      </c>
      <c r="F126" s="45">
        <v>1</v>
      </c>
    </row>
    <row r="127" spans="1:6" ht="15" customHeight="1">
      <c r="A127" s="14" t="s">
        <v>1243</v>
      </c>
      <c r="B127" s="7">
        <v>316</v>
      </c>
      <c r="C127" s="11">
        <v>116</v>
      </c>
      <c r="D127" s="1" t="s">
        <v>1242</v>
      </c>
      <c r="E127" s="36">
        <v>15.9</v>
      </c>
      <c r="F127" s="45">
        <v>1</v>
      </c>
    </row>
    <row r="128" spans="1:6" ht="15" customHeight="1">
      <c r="A128" s="14" t="s">
        <v>1244</v>
      </c>
      <c r="B128" s="7">
        <v>318</v>
      </c>
      <c r="C128" s="11">
        <v>116</v>
      </c>
      <c r="D128" s="1" t="s">
        <v>1245</v>
      </c>
      <c r="E128" s="36">
        <v>24.72</v>
      </c>
      <c r="F128" s="45">
        <v>1</v>
      </c>
    </row>
    <row r="129" spans="1:6" ht="15" customHeight="1">
      <c r="A129" s="14" t="s">
        <v>1246</v>
      </c>
      <c r="B129" s="7">
        <v>319</v>
      </c>
      <c r="C129" s="11">
        <v>116</v>
      </c>
      <c r="D129" s="1" t="s">
        <v>1247</v>
      </c>
      <c r="E129" s="36">
        <v>15.8</v>
      </c>
      <c r="F129" s="45">
        <v>1</v>
      </c>
    </row>
    <row r="130" spans="1:6" ht="15" customHeight="1">
      <c r="A130" s="14" t="s">
        <v>1248</v>
      </c>
      <c r="B130" s="7">
        <v>321</v>
      </c>
      <c r="C130" s="11">
        <v>116</v>
      </c>
      <c r="D130" s="1" t="s">
        <v>1240</v>
      </c>
      <c r="E130" s="36">
        <v>16.64</v>
      </c>
      <c r="F130" s="45">
        <v>1</v>
      </c>
    </row>
    <row r="131" spans="1:6" ht="15" customHeight="1">
      <c r="A131" s="14" t="s">
        <v>1249</v>
      </c>
      <c r="B131" s="7">
        <v>322</v>
      </c>
      <c r="C131" s="11">
        <v>116</v>
      </c>
      <c r="D131" s="1" t="s">
        <v>1240</v>
      </c>
      <c r="E131" s="36">
        <v>16.64</v>
      </c>
      <c r="F131" s="45">
        <v>1</v>
      </c>
    </row>
    <row r="132" spans="1:6" ht="15" customHeight="1">
      <c r="A132" s="14" t="s">
        <v>1250</v>
      </c>
      <c r="B132" s="7">
        <v>323</v>
      </c>
      <c r="C132" s="11">
        <v>116</v>
      </c>
      <c r="D132" s="1" t="s">
        <v>1240</v>
      </c>
      <c r="E132" s="36">
        <v>15.59</v>
      </c>
      <c r="F132" s="45">
        <v>1</v>
      </c>
    </row>
    <row r="133" spans="1:6" ht="15" customHeight="1">
      <c r="A133" s="14" t="s">
        <v>1251</v>
      </c>
      <c r="B133" s="7">
        <v>324</v>
      </c>
      <c r="C133" s="11">
        <v>110</v>
      </c>
      <c r="D133" s="1" t="s">
        <v>1252</v>
      </c>
      <c r="E133" s="36">
        <v>16.64</v>
      </c>
      <c r="F133" s="45">
        <v>1</v>
      </c>
    </row>
    <row r="134" spans="1:6" ht="15" customHeight="1">
      <c r="A134" s="14" t="s">
        <v>1253</v>
      </c>
      <c r="B134" s="7">
        <v>325</v>
      </c>
      <c r="C134" s="11">
        <v>110</v>
      </c>
      <c r="D134" s="1" t="s">
        <v>1252</v>
      </c>
      <c r="E134" s="36">
        <v>16.48</v>
      </c>
      <c r="F134" s="45">
        <v>1</v>
      </c>
    </row>
    <row r="135" spans="1:6" ht="15" customHeight="1">
      <c r="A135" s="14" t="s">
        <v>1254</v>
      </c>
      <c r="B135" s="7">
        <v>326</v>
      </c>
      <c r="C135" s="11">
        <v>110</v>
      </c>
      <c r="D135" s="1" t="s">
        <v>1255</v>
      </c>
      <c r="E135" s="36">
        <v>23.5</v>
      </c>
      <c r="F135" s="45">
        <v>1</v>
      </c>
    </row>
    <row r="136" spans="1:6" ht="15" customHeight="1">
      <c r="A136" s="14" t="s">
        <v>1256</v>
      </c>
      <c r="B136" s="7">
        <v>327</v>
      </c>
      <c r="C136" s="11">
        <v>116</v>
      </c>
      <c r="D136" s="1" t="s">
        <v>362</v>
      </c>
      <c r="E136" s="36">
        <v>18.65</v>
      </c>
      <c r="F136" s="45">
        <v>1</v>
      </c>
    </row>
    <row r="137" spans="1:7" ht="15" customHeight="1">
      <c r="A137" s="14" t="s">
        <v>1257</v>
      </c>
      <c r="B137" s="7">
        <v>328</v>
      </c>
      <c r="C137" s="11">
        <v>176</v>
      </c>
      <c r="D137" s="1" t="s">
        <v>1258</v>
      </c>
      <c r="E137" s="36">
        <v>8.8</v>
      </c>
      <c r="F137" s="45">
        <v>1</v>
      </c>
      <c r="G137" s="24"/>
    </row>
    <row r="138" spans="1:6" ht="15" customHeight="1">
      <c r="A138" s="14" t="s">
        <v>1259</v>
      </c>
      <c r="B138" s="7">
        <v>329</v>
      </c>
      <c r="C138" s="11">
        <v>106</v>
      </c>
      <c r="D138" s="1" t="s">
        <v>2097</v>
      </c>
      <c r="E138" s="36">
        <v>36.19</v>
      </c>
      <c r="F138" s="45">
        <v>2</v>
      </c>
    </row>
    <row r="139" spans="1:6" ht="15" customHeight="1">
      <c r="A139" s="14" t="s">
        <v>1260</v>
      </c>
      <c r="B139" s="7">
        <v>330</v>
      </c>
      <c r="C139" s="11">
        <v>161</v>
      </c>
      <c r="D139" s="1" t="s">
        <v>1261</v>
      </c>
      <c r="E139" s="36">
        <v>5.63</v>
      </c>
      <c r="F139" s="45">
        <v>3</v>
      </c>
    </row>
    <row r="140" spans="1:6" ht="15" customHeight="1">
      <c r="A140" s="14" t="s">
        <v>1262</v>
      </c>
      <c r="B140" s="7">
        <v>331</v>
      </c>
      <c r="C140" s="11">
        <v>161</v>
      </c>
      <c r="D140" s="1" t="s">
        <v>1263</v>
      </c>
      <c r="E140" s="36">
        <v>4.88</v>
      </c>
      <c r="F140" s="45">
        <v>3</v>
      </c>
    </row>
    <row r="141" spans="1:6" ht="15" customHeight="1">
      <c r="A141" s="14" t="s">
        <v>1264</v>
      </c>
      <c r="B141" s="7">
        <v>332</v>
      </c>
      <c r="C141" s="11">
        <v>161</v>
      </c>
      <c r="D141" s="1" t="s">
        <v>3035</v>
      </c>
      <c r="E141" s="36">
        <v>2.24</v>
      </c>
      <c r="F141" s="45">
        <v>3</v>
      </c>
    </row>
    <row r="142" spans="1:6" ht="15" customHeight="1">
      <c r="A142" s="14" t="s">
        <v>3036</v>
      </c>
      <c r="B142" s="7">
        <v>333</v>
      </c>
      <c r="C142" s="11">
        <v>161</v>
      </c>
      <c r="D142" s="1" t="s">
        <v>1163</v>
      </c>
      <c r="E142" s="36">
        <v>3.98</v>
      </c>
      <c r="F142" s="45">
        <v>3</v>
      </c>
    </row>
    <row r="143" spans="1:6" ht="15" customHeight="1">
      <c r="A143" s="14" t="s">
        <v>3037</v>
      </c>
      <c r="B143" s="7">
        <v>334</v>
      </c>
      <c r="C143" s="11">
        <v>167</v>
      </c>
      <c r="D143" s="1" t="s">
        <v>1768</v>
      </c>
      <c r="E143" s="36">
        <v>1.19</v>
      </c>
      <c r="F143" s="45">
        <v>0</v>
      </c>
    </row>
    <row r="144" spans="1:6" ht="15" customHeight="1">
      <c r="A144" s="14" t="s">
        <v>7272</v>
      </c>
      <c r="B144" s="7" t="s">
        <v>5015</v>
      </c>
      <c r="C144" s="11">
        <v>201</v>
      </c>
      <c r="D144" s="1" t="s">
        <v>5450</v>
      </c>
      <c r="E144" s="36"/>
      <c r="F144" s="45">
        <v>0</v>
      </c>
    </row>
    <row r="145" spans="1:6" ht="15" customHeight="1">
      <c r="A145" s="14" t="s">
        <v>7271</v>
      </c>
      <c r="B145" s="7" t="s">
        <v>5013</v>
      </c>
      <c r="C145" s="11">
        <v>317</v>
      </c>
      <c r="D145" s="1" t="s">
        <v>3368</v>
      </c>
      <c r="E145" s="36"/>
      <c r="F145" s="45">
        <v>0</v>
      </c>
    </row>
    <row r="146" spans="1:6" ht="15" customHeight="1" thickBot="1">
      <c r="A146" s="14" t="s">
        <v>7553</v>
      </c>
      <c r="B146" s="7" t="s">
        <v>5015</v>
      </c>
      <c r="C146" s="11">
        <v>317</v>
      </c>
      <c r="D146" s="1" t="s">
        <v>7554</v>
      </c>
      <c r="E146" s="36"/>
      <c r="F146" s="45">
        <v>0</v>
      </c>
    </row>
    <row r="147" spans="1:6" ht="15" customHeight="1" thickBot="1" thickTop="1">
      <c r="A147" s="144" t="s">
        <v>7686</v>
      </c>
      <c r="B147" s="145"/>
      <c r="C147" s="145"/>
      <c r="D147" s="146"/>
      <c r="E147" s="37">
        <f>SUM(E112:E146)</f>
        <v>568.73</v>
      </c>
      <c r="F147" s="63">
        <f>SUMIF(F112:F146,"&gt;0",E112:E146)</f>
        <v>564.4799999999999</v>
      </c>
    </row>
    <row r="148" ht="15" customHeight="1"/>
  </sheetData>
  <mergeCells count="20">
    <mergeCell ref="A147:D147"/>
    <mergeCell ref="E110:E111"/>
    <mergeCell ref="D110:D111"/>
    <mergeCell ref="A109:F109"/>
    <mergeCell ref="A110:A111"/>
    <mergeCell ref="A102:D102"/>
    <mergeCell ref="D66:D67"/>
    <mergeCell ref="E66:E67"/>
    <mergeCell ref="A66:A67"/>
    <mergeCell ref="A58:D58"/>
    <mergeCell ref="A65:F65"/>
    <mergeCell ref="D21:D22"/>
    <mergeCell ref="E21:E22"/>
    <mergeCell ref="A20:F20"/>
    <mergeCell ref="A21:A22"/>
    <mergeCell ref="E39:E40"/>
    <mergeCell ref="A38:F38"/>
    <mergeCell ref="A39:A40"/>
    <mergeCell ref="D39:D40"/>
    <mergeCell ref="A31:D31"/>
  </mergeCells>
  <conditionalFormatting sqref="E4">
    <cfRule type="cellIs" priority="11" dxfId="116" operator="notEqual">
      <formula>SUM($E$5:$E$15)</formula>
    </cfRule>
  </conditionalFormatting>
  <printOptions horizontalCentered="1"/>
  <pageMargins left="0.1968503937007874" right="0.1968503937007874" top="0.7480314960629921" bottom="0.4724409448818898" header="0.11811023622047245" footer="0.2755905511811024"/>
  <pageSetup horizontalDpi="600" verticalDpi="600" orientation="portrait" paperSize="9" scale="70" r:id="rId1"/>
  <headerFooter scaleWithDoc="0" alignWithMargins="0">
    <oddHeader>&amp;L&amp;9Příloha č.1_UKB_plochy místností</oddHeader>
    <oddFooter>&amp;R&amp;9Strana &amp;P/&amp;N</oddFooter>
  </headerFooter>
  <rowBreaks count="2" manualBreakCount="2">
    <brk id="58" max="16383" man="1"/>
    <brk id="105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2:G142"/>
  <sheetViews>
    <sheetView zoomScaleSheetLayoutView="100" workbookViewId="0" topLeftCell="A1">
      <selection activeCell="G1" sqref="G1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4" width="40.7109375" style="0" customWidth="1"/>
    <col min="5" max="5" width="14.7109375" style="35" customWidth="1"/>
    <col min="6" max="6" width="14.7109375" style="44" customWidth="1"/>
  </cols>
  <sheetData>
    <row r="2" ht="13.5" thickBot="1">
      <c r="F2"/>
    </row>
    <row r="3" spans="4:6" ht="15.75" customHeight="1" thickBot="1">
      <c r="D3" s="65" t="s">
        <v>7618</v>
      </c>
      <c r="E3" s="66">
        <f>SUM(E142,E124,E86,E61,E31)</f>
        <v>1904.29</v>
      </c>
      <c r="F3"/>
    </row>
    <row r="4" spans="4:7" ht="15.75" customHeight="1" thickBot="1">
      <c r="D4" s="65" t="s">
        <v>7619</v>
      </c>
      <c r="E4" s="66">
        <f>SUM(F142,F124,F86,F61,F31)</f>
        <v>1172.2800000000002</v>
      </c>
      <c r="F4" s="92"/>
      <c r="G4" s="92"/>
    </row>
    <row r="5" spans="4:6" ht="15.75" customHeight="1" thickBot="1">
      <c r="D5" s="65" t="s">
        <v>7620</v>
      </c>
      <c r="E5" s="66">
        <f>SUMIF(F$23:F$553,"1",E$23:E$553)</f>
        <v>148.51</v>
      </c>
      <c r="F5"/>
    </row>
    <row r="6" spans="4:6" ht="15.75" customHeight="1" thickBot="1">
      <c r="D6" s="65" t="s">
        <v>7621</v>
      </c>
      <c r="E6" s="66">
        <f>SUMIF(F$23:F$553,"2",E$23:E$553)</f>
        <v>372.66</v>
      </c>
      <c r="F6"/>
    </row>
    <row r="7" spans="4:6" ht="15.75" customHeight="1" thickBot="1">
      <c r="D7" s="65" t="s">
        <v>7622</v>
      </c>
      <c r="E7" s="66">
        <f>SUMIF(F$23:F$553,"3",E$23:E$553)</f>
        <v>83.89000000000001</v>
      </c>
      <c r="F7"/>
    </row>
    <row r="8" spans="4:6" ht="15.75" customHeight="1" thickBot="1">
      <c r="D8" s="65" t="s">
        <v>7617</v>
      </c>
      <c r="E8" s="66">
        <f>SUMIF(F$23:F$553,"4",E$23:E$553)</f>
        <v>29.22</v>
      </c>
      <c r="F8"/>
    </row>
    <row r="9" spans="4:6" ht="15.75" customHeight="1" thickBot="1">
      <c r="D9" s="65" t="s">
        <v>7623</v>
      </c>
      <c r="E9" s="66">
        <f>SUMIF(F$23:F$553,"5",E$23:E$553)</f>
        <v>120.25000000000001</v>
      </c>
      <c r="F9"/>
    </row>
    <row r="10" spans="4:5" ht="15.75" customHeight="1" thickBot="1">
      <c r="D10" s="65" t="s">
        <v>7624</v>
      </c>
      <c r="E10" s="66">
        <f>SUMIF(F$23:F$553,"6",E$23:E$553)</f>
        <v>0</v>
      </c>
    </row>
    <row r="11" spans="4:5" ht="15.75" customHeight="1" thickBot="1">
      <c r="D11" s="65" t="s">
        <v>7625</v>
      </c>
      <c r="E11" s="66">
        <f>SUMIF(F$23:F$553,"7",E$23:E$553)</f>
        <v>0</v>
      </c>
    </row>
    <row r="12" spans="4:6" ht="15.75" customHeight="1" thickBot="1">
      <c r="D12" s="65" t="s">
        <v>7626</v>
      </c>
      <c r="E12" s="66">
        <f>SUMIF(F$23:F$553,"8",E$23:E$553)</f>
        <v>39.25</v>
      </c>
      <c r="F12"/>
    </row>
    <row r="13" spans="4:6" ht="15.75" customHeight="1" thickBot="1">
      <c r="D13" s="65" t="s">
        <v>7687</v>
      </c>
      <c r="E13" s="66">
        <f>SUMIF(F$23:F$553,"9",E$23:E$553)</f>
        <v>0</v>
      </c>
      <c r="F13"/>
    </row>
    <row r="14" spans="4:6" ht="15.75" customHeight="1" thickBot="1">
      <c r="D14" s="65" t="s">
        <v>7688</v>
      </c>
      <c r="E14" s="66">
        <f>SUMIF(F$23:F$553,"10",E$23:E$553)</f>
        <v>0</v>
      </c>
      <c r="F14"/>
    </row>
    <row r="15" spans="4:6" ht="15.75" customHeight="1" thickBot="1">
      <c r="D15" s="65" t="s">
        <v>7714</v>
      </c>
      <c r="E15" s="66">
        <f>SUMIF(F$23:F$553,"11",E$23:E$553)</f>
        <v>378.5</v>
      </c>
      <c r="F15"/>
    </row>
    <row r="16" spans="5:6" ht="12.75">
      <c r="E16"/>
      <c r="F16"/>
    </row>
    <row r="17" spans="5:6" ht="12.75">
      <c r="E17"/>
      <c r="F17"/>
    </row>
    <row r="19" ht="13.5" thickBot="1"/>
    <row r="20" spans="1:6" ht="22.5" customHeight="1" thickBot="1">
      <c r="A20" s="141" t="s">
        <v>3794</v>
      </c>
      <c r="B20" s="142"/>
      <c r="C20" s="142"/>
      <c r="D20" s="142"/>
      <c r="E20" s="142"/>
      <c r="F20" s="143"/>
    </row>
    <row r="21" spans="1:6" ht="15" customHeight="1">
      <c r="A21" s="151" t="s">
        <v>1005</v>
      </c>
      <c r="B21" s="68" t="s">
        <v>603</v>
      </c>
      <c r="C21" s="69" t="s">
        <v>1860</v>
      </c>
      <c r="D21" s="147" t="s">
        <v>1859</v>
      </c>
      <c r="E21" s="149" t="s">
        <v>1861</v>
      </c>
      <c r="F21" s="70" t="s">
        <v>7616</v>
      </c>
    </row>
    <row r="22" spans="1:6" ht="15" customHeight="1" thickBot="1">
      <c r="A22" s="152"/>
      <c r="B22" s="71" t="s">
        <v>1858</v>
      </c>
      <c r="C22" s="71" t="s">
        <v>1858</v>
      </c>
      <c r="D22" s="148"/>
      <c r="E22" s="150"/>
      <c r="F22" s="72" t="s">
        <v>7615</v>
      </c>
    </row>
    <row r="23" spans="1:6" ht="15" customHeight="1" thickTop="1">
      <c r="A23" s="14" t="s">
        <v>4997</v>
      </c>
      <c r="B23" s="7" t="s">
        <v>4999</v>
      </c>
      <c r="C23" s="11">
        <v>302</v>
      </c>
      <c r="D23" s="1" t="s">
        <v>4998</v>
      </c>
      <c r="E23" s="36">
        <v>6.81</v>
      </c>
      <c r="F23" s="45">
        <v>0</v>
      </c>
    </row>
    <row r="24" spans="1:6" ht="15" customHeight="1">
      <c r="A24" s="14" t="s">
        <v>3959</v>
      </c>
      <c r="B24" s="7" t="s">
        <v>1863</v>
      </c>
      <c r="C24" s="11">
        <v>303</v>
      </c>
      <c r="D24" s="1" t="s">
        <v>3960</v>
      </c>
      <c r="E24" s="36">
        <v>32.59</v>
      </c>
      <c r="F24" s="45">
        <v>0</v>
      </c>
    </row>
    <row r="25" spans="1:6" ht="15" customHeight="1">
      <c r="A25" s="14" t="s">
        <v>3961</v>
      </c>
      <c r="B25" s="7" t="s">
        <v>1864</v>
      </c>
      <c r="C25" s="11">
        <v>203</v>
      </c>
      <c r="D25" s="1" t="s">
        <v>2656</v>
      </c>
      <c r="E25" s="36">
        <v>25.13</v>
      </c>
      <c r="F25" s="45">
        <v>0</v>
      </c>
    </row>
    <row r="26" spans="1:6" ht="15" customHeight="1">
      <c r="A26" s="14" t="s">
        <v>3962</v>
      </c>
      <c r="B26" s="7" t="s">
        <v>1865</v>
      </c>
      <c r="C26" s="11">
        <v>303</v>
      </c>
      <c r="D26" s="1" t="s">
        <v>3957</v>
      </c>
      <c r="E26" s="36">
        <v>15</v>
      </c>
      <c r="F26" s="45">
        <v>0</v>
      </c>
    </row>
    <row r="27" spans="1:6" ht="15" customHeight="1">
      <c r="A27" s="14" t="s">
        <v>3963</v>
      </c>
      <c r="B27" s="7" t="s">
        <v>1866</v>
      </c>
      <c r="C27" s="11">
        <v>303</v>
      </c>
      <c r="D27" s="1" t="s">
        <v>3958</v>
      </c>
      <c r="E27" s="36">
        <v>6.31</v>
      </c>
      <c r="F27" s="45">
        <v>0</v>
      </c>
    </row>
    <row r="28" spans="1:6" ht="15" customHeight="1">
      <c r="A28" s="14" t="s">
        <v>3964</v>
      </c>
      <c r="B28" s="7" t="s">
        <v>1867</v>
      </c>
      <c r="C28" s="11">
        <v>305</v>
      </c>
      <c r="D28" s="1" t="s">
        <v>3715</v>
      </c>
      <c r="E28" s="36">
        <v>34.17</v>
      </c>
      <c r="F28" s="45">
        <v>0</v>
      </c>
    </row>
    <row r="29" spans="1:6" ht="15" customHeight="1">
      <c r="A29" s="14" t="s">
        <v>7273</v>
      </c>
      <c r="B29" s="7"/>
      <c r="C29" s="11">
        <v>317</v>
      </c>
      <c r="D29" s="1" t="s">
        <v>7275</v>
      </c>
      <c r="E29" s="36">
        <v>2.87</v>
      </c>
      <c r="F29" s="45">
        <v>0</v>
      </c>
    </row>
    <row r="30" spans="1:6" ht="15" customHeight="1" thickBot="1">
      <c r="A30" s="14" t="s">
        <v>7274</v>
      </c>
      <c r="B30" s="7"/>
      <c r="C30" s="11">
        <v>317</v>
      </c>
      <c r="D30" s="1" t="s">
        <v>7276</v>
      </c>
      <c r="E30" s="36">
        <v>4</v>
      </c>
      <c r="F30" s="45">
        <v>0</v>
      </c>
    </row>
    <row r="31" spans="1:6" ht="15" customHeight="1" thickBot="1" thickTop="1">
      <c r="A31" s="144" t="s">
        <v>7686</v>
      </c>
      <c r="B31" s="145"/>
      <c r="C31" s="145"/>
      <c r="D31" s="146"/>
      <c r="E31" s="37">
        <f>SUM(E23:E30)</f>
        <v>126.88000000000001</v>
      </c>
      <c r="F31" s="63">
        <f>SUMIF(F23:F30,"&gt;0",E23:E30)</f>
        <v>0</v>
      </c>
    </row>
    <row r="32" ht="15" customHeight="1"/>
    <row r="33" ht="15" customHeight="1"/>
    <row r="34" spans="1:6" ht="15" customHeight="1">
      <c r="A34" s="2"/>
      <c r="B34" s="2"/>
      <c r="C34" s="2"/>
      <c r="D34" s="2"/>
      <c r="E34" s="38"/>
      <c r="F34" s="47"/>
    </row>
    <row r="35" ht="15" customHeight="1"/>
    <row r="36" ht="15" customHeight="1"/>
    <row r="37" ht="15" customHeight="1" thickBot="1"/>
    <row r="38" spans="1:6" ht="22.5" customHeight="1" thickBot="1">
      <c r="A38" s="141" t="s">
        <v>3795</v>
      </c>
      <c r="B38" s="142"/>
      <c r="C38" s="142"/>
      <c r="D38" s="142"/>
      <c r="E38" s="142"/>
      <c r="F38" s="143"/>
    </row>
    <row r="39" spans="1:6" ht="15" customHeight="1">
      <c r="A39" s="151" t="s">
        <v>1005</v>
      </c>
      <c r="B39" s="68" t="s">
        <v>603</v>
      </c>
      <c r="C39" s="69" t="s">
        <v>1860</v>
      </c>
      <c r="D39" s="147" t="s">
        <v>1859</v>
      </c>
      <c r="E39" s="149" t="s">
        <v>1861</v>
      </c>
      <c r="F39" s="70" t="s">
        <v>7616</v>
      </c>
    </row>
    <row r="40" spans="1:6" ht="15" customHeight="1" thickBot="1">
      <c r="A40" s="152"/>
      <c r="B40" s="71" t="s">
        <v>1858</v>
      </c>
      <c r="C40" s="71" t="s">
        <v>1858</v>
      </c>
      <c r="D40" s="148"/>
      <c r="E40" s="150"/>
      <c r="F40" s="72" t="s">
        <v>7615</v>
      </c>
    </row>
    <row r="41" spans="1:7" ht="15" customHeight="1" thickTop="1">
      <c r="A41" s="14" t="s">
        <v>3966</v>
      </c>
      <c r="B41" s="7">
        <v>102</v>
      </c>
      <c r="C41" s="11">
        <v>207</v>
      </c>
      <c r="D41" s="1" t="s">
        <v>3787</v>
      </c>
      <c r="E41" s="36">
        <v>262.41</v>
      </c>
      <c r="F41" s="45">
        <v>11</v>
      </c>
      <c r="G41" s="88"/>
    </row>
    <row r="42" spans="1:7" ht="15" customHeight="1">
      <c r="A42" s="14" t="s">
        <v>5016</v>
      </c>
      <c r="B42" s="7" t="s">
        <v>5018</v>
      </c>
      <c r="C42" s="29">
        <v>207</v>
      </c>
      <c r="D42" s="1" t="s">
        <v>5017</v>
      </c>
      <c r="E42" s="36">
        <v>9.96</v>
      </c>
      <c r="F42" s="45">
        <v>5</v>
      </c>
      <c r="G42" s="88"/>
    </row>
    <row r="43" spans="1:7" ht="15" customHeight="1">
      <c r="A43" s="14" t="s">
        <v>3967</v>
      </c>
      <c r="B43" s="7">
        <v>103</v>
      </c>
      <c r="C43" s="11">
        <v>201</v>
      </c>
      <c r="D43" s="1" t="s">
        <v>1390</v>
      </c>
      <c r="E43" s="36">
        <v>12.88</v>
      </c>
      <c r="F43" s="45">
        <v>5</v>
      </c>
      <c r="G43" s="88"/>
    </row>
    <row r="44" spans="1:7" ht="15" customHeight="1">
      <c r="A44" s="14" t="s">
        <v>3968</v>
      </c>
      <c r="B44" s="7">
        <v>104</v>
      </c>
      <c r="C44" s="11">
        <v>201</v>
      </c>
      <c r="D44" s="1" t="s">
        <v>1391</v>
      </c>
      <c r="E44" s="36">
        <v>12.83</v>
      </c>
      <c r="F44" s="45">
        <v>5</v>
      </c>
      <c r="G44" s="88"/>
    </row>
    <row r="45" spans="1:7" ht="15" customHeight="1">
      <c r="A45" s="14" t="s">
        <v>3969</v>
      </c>
      <c r="B45" s="7">
        <v>105</v>
      </c>
      <c r="C45" s="11">
        <v>205</v>
      </c>
      <c r="D45" s="1" t="s">
        <v>1362</v>
      </c>
      <c r="E45" s="36">
        <v>12.25</v>
      </c>
      <c r="F45" s="45">
        <v>1</v>
      </c>
      <c r="G45" s="24"/>
    </row>
    <row r="46" spans="1:7" ht="15" customHeight="1">
      <c r="A46" s="14" t="s">
        <v>3970</v>
      </c>
      <c r="B46" s="7">
        <v>106</v>
      </c>
      <c r="C46" s="11">
        <v>160</v>
      </c>
      <c r="D46" s="1" t="s">
        <v>652</v>
      </c>
      <c r="E46" s="36">
        <v>31.65</v>
      </c>
      <c r="F46" s="46">
        <v>2</v>
      </c>
      <c r="G46" s="2"/>
    </row>
    <row r="47" spans="1:6" ht="15" customHeight="1">
      <c r="A47" s="14" t="s">
        <v>3971</v>
      </c>
      <c r="B47" s="7">
        <v>107</v>
      </c>
      <c r="C47" s="11">
        <v>171</v>
      </c>
      <c r="D47" s="1" t="s">
        <v>5154</v>
      </c>
      <c r="E47" s="36">
        <v>6.35</v>
      </c>
      <c r="F47" s="45">
        <v>0</v>
      </c>
    </row>
    <row r="48" spans="1:6" ht="15" customHeight="1">
      <c r="A48" s="14" t="s">
        <v>3972</v>
      </c>
      <c r="B48" s="7">
        <v>108</v>
      </c>
      <c r="C48" s="11">
        <v>303</v>
      </c>
      <c r="D48" s="1" t="s">
        <v>1195</v>
      </c>
      <c r="E48" s="36">
        <v>15.65</v>
      </c>
      <c r="F48" s="45">
        <v>0</v>
      </c>
    </row>
    <row r="49" spans="1:6" ht="15" customHeight="1">
      <c r="A49" s="14" t="s">
        <v>3973</v>
      </c>
      <c r="B49" s="7">
        <v>109</v>
      </c>
      <c r="C49" s="11">
        <v>166</v>
      </c>
      <c r="D49" s="1" t="s">
        <v>2344</v>
      </c>
      <c r="E49" s="36">
        <v>7.81</v>
      </c>
      <c r="F49" s="45">
        <v>4</v>
      </c>
    </row>
    <row r="50" spans="1:6" ht="15" customHeight="1">
      <c r="A50" s="14" t="s">
        <v>3974</v>
      </c>
      <c r="B50" s="7">
        <v>111</v>
      </c>
      <c r="C50" s="11">
        <v>161</v>
      </c>
      <c r="D50" s="1" t="s">
        <v>4038</v>
      </c>
      <c r="E50" s="36">
        <v>3.41</v>
      </c>
      <c r="F50" s="45">
        <v>3</v>
      </c>
    </row>
    <row r="51" spans="1:6" ht="15" customHeight="1">
      <c r="A51" s="14" t="s">
        <v>3975</v>
      </c>
      <c r="B51" s="7">
        <v>113</v>
      </c>
      <c r="C51" s="11">
        <v>161</v>
      </c>
      <c r="D51" s="1" t="s">
        <v>948</v>
      </c>
      <c r="E51" s="36">
        <v>3.35</v>
      </c>
      <c r="F51" s="45">
        <v>3</v>
      </c>
    </row>
    <row r="52" spans="1:7" ht="15" customHeight="1">
      <c r="A52" s="14" t="s">
        <v>3976</v>
      </c>
      <c r="B52" s="7">
        <v>115</v>
      </c>
      <c r="C52" s="29">
        <v>116</v>
      </c>
      <c r="D52" s="1" t="s">
        <v>5159</v>
      </c>
      <c r="E52" s="36">
        <v>23.52</v>
      </c>
      <c r="F52" s="45">
        <v>1</v>
      </c>
      <c r="G52" s="24"/>
    </row>
    <row r="53" spans="1:6" ht="15" customHeight="1">
      <c r="A53" s="14" t="s">
        <v>3977</v>
      </c>
      <c r="B53" s="7" t="s">
        <v>3978</v>
      </c>
      <c r="C53" s="29">
        <v>171</v>
      </c>
      <c r="D53" s="1" t="s">
        <v>3979</v>
      </c>
      <c r="E53" s="36">
        <v>15.86</v>
      </c>
      <c r="F53" s="45">
        <v>4</v>
      </c>
    </row>
    <row r="54" spans="1:6" ht="15" customHeight="1">
      <c r="A54" s="14" t="s">
        <v>5020</v>
      </c>
      <c r="B54" s="7" t="s">
        <v>5019</v>
      </c>
      <c r="C54" s="29">
        <v>209</v>
      </c>
      <c r="D54" s="1" t="s">
        <v>5021</v>
      </c>
      <c r="E54" s="36">
        <v>8.16</v>
      </c>
      <c r="F54" s="45">
        <v>1</v>
      </c>
    </row>
    <row r="55" spans="1:6" ht="15" customHeight="1">
      <c r="A55" s="14" t="s">
        <v>3980</v>
      </c>
      <c r="B55" s="7">
        <v>116</v>
      </c>
      <c r="C55" s="11">
        <v>101</v>
      </c>
      <c r="D55" s="1" t="s">
        <v>247</v>
      </c>
      <c r="E55" s="36">
        <v>265.95</v>
      </c>
      <c r="F55" s="53">
        <v>2</v>
      </c>
    </row>
    <row r="56" spans="1:6" ht="15" customHeight="1">
      <c r="A56" s="14" t="s">
        <v>3981</v>
      </c>
      <c r="B56" s="7">
        <v>117</v>
      </c>
      <c r="C56" s="11">
        <v>104</v>
      </c>
      <c r="D56" s="1" t="s">
        <v>3982</v>
      </c>
      <c r="E56" s="36">
        <v>10.19</v>
      </c>
      <c r="F56" s="53">
        <v>2</v>
      </c>
    </row>
    <row r="57" spans="1:6" ht="15" customHeight="1">
      <c r="A57" s="14" t="s">
        <v>3983</v>
      </c>
      <c r="B57" s="7">
        <v>118</v>
      </c>
      <c r="C57" s="11">
        <v>161</v>
      </c>
      <c r="D57" s="1" t="s">
        <v>4038</v>
      </c>
      <c r="E57" s="36">
        <v>2.84</v>
      </c>
      <c r="F57" s="53">
        <v>3</v>
      </c>
    </row>
    <row r="58" spans="1:6" ht="15" customHeight="1">
      <c r="A58" s="14" t="s">
        <v>3984</v>
      </c>
      <c r="B58" s="7">
        <v>119</v>
      </c>
      <c r="C58" s="11">
        <v>161</v>
      </c>
      <c r="D58" s="1" t="s">
        <v>948</v>
      </c>
      <c r="E58" s="36">
        <v>3.72</v>
      </c>
      <c r="F58" s="53">
        <v>3</v>
      </c>
    </row>
    <row r="59" spans="1:6" ht="15" customHeight="1">
      <c r="A59" s="14" t="s">
        <v>3985</v>
      </c>
      <c r="B59" s="7">
        <v>121</v>
      </c>
      <c r="C59" s="29">
        <v>105</v>
      </c>
      <c r="D59" s="1" t="s">
        <v>3986</v>
      </c>
      <c r="E59" s="36">
        <v>9</v>
      </c>
      <c r="F59" s="53">
        <v>2</v>
      </c>
    </row>
    <row r="60" spans="1:7" ht="15" customHeight="1" thickBot="1">
      <c r="A60" s="14" t="s">
        <v>3987</v>
      </c>
      <c r="B60" s="7">
        <v>138</v>
      </c>
      <c r="C60" s="29">
        <v>160</v>
      </c>
      <c r="D60" s="1" t="s">
        <v>3988</v>
      </c>
      <c r="E60" s="36">
        <v>59.99</v>
      </c>
      <c r="F60" s="45">
        <v>0</v>
      </c>
      <c r="G60" s="24"/>
    </row>
    <row r="61" spans="1:6" ht="15" customHeight="1" thickBot="1" thickTop="1">
      <c r="A61" s="144" t="s">
        <v>7686</v>
      </c>
      <c r="B61" s="145"/>
      <c r="C61" s="145"/>
      <c r="D61" s="146"/>
      <c r="E61" s="37">
        <f>SUM(E41:E60)</f>
        <v>777.7800000000001</v>
      </c>
      <c r="F61" s="63">
        <f>SUMIF(F41:F60,"&gt;0",E41:E60)</f>
        <v>695.7900000000001</v>
      </c>
    </row>
    <row r="62" spans="2:6" ht="15" customHeight="1">
      <c r="B62" s="73"/>
      <c r="C62" s="73"/>
      <c r="D62" s="73"/>
      <c r="E62" s="74"/>
      <c r="F62" s="48"/>
    </row>
    <row r="63" ht="15" customHeight="1"/>
    <row r="64" ht="15" customHeight="1"/>
    <row r="65" ht="15" customHeight="1"/>
    <row r="66" ht="15" customHeight="1"/>
    <row r="67" ht="15" customHeight="1" thickBot="1"/>
    <row r="68" spans="1:6" ht="22.5" customHeight="1" thickBot="1">
      <c r="A68" s="141" t="s">
        <v>3796</v>
      </c>
      <c r="B68" s="142"/>
      <c r="C68" s="142"/>
      <c r="D68" s="142"/>
      <c r="E68" s="142"/>
      <c r="F68" s="143"/>
    </row>
    <row r="69" spans="1:6" ht="15" customHeight="1">
      <c r="A69" s="151" t="s">
        <v>1005</v>
      </c>
      <c r="B69" s="68" t="s">
        <v>603</v>
      </c>
      <c r="C69" s="69" t="s">
        <v>1860</v>
      </c>
      <c r="D69" s="147" t="s">
        <v>1859</v>
      </c>
      <c r="E69" s="149" t="s">
        <v>1861</v>
      </c>
      <c r="F69" s="70" t="s">
        <v>7616</v>
      </c>
    </row>
    <row r="70" spans="1:6" ht="15" customHeight="1" thickBot="1">
      <c r="A70" s="152"/>
      <c r="B70" s="71" t="s">
        <v>1858</v>
      </c>
      <c r="C70" s="71" t="s">
        <v>1858</v>
      </c>
      <c r="D70" s="148"/>
      <c r="E70" s="150"/>
      <c r="F70" s="72" t="s">
        <v>7615</v>
      </c>
    </row>
    <row r="71" spans="1:7" ht="15" customHeight="1" thickTop="1">
      <c r="A71" s="14" t="s">
        <v>3989</v>
      </c>
      <c r="B71" s="7">
        <v>202</v>
      </c>
      <c r="C71" s="11">
        <v>207</v>
      </c>
      <c r="D71" s="1" t="s">
        <v>785</v>
      </c>
      <c r="E71" s="36">
        <v>116.09</v>
      </c>
      <c r="F71" s="45">
        <v>11</v>
      </c>
      <c r="G71" s="88"/>
    </row>
    <row r="72" spans="1:6" ht="15" customHeight="1">
      <c r="A72" s="14" t="s">
        <v>2525</v>
      </c>
      <c r="B72" s="7">
        <v>203</v>
      </c>
      <c r="C72" s="11">
        <v>205</v>
      </c>
      <c r="D72" s="1" t="s">
        <v>1362</v>
      </c>
      <c r="E72" s="36">
        <v>3.55</v>
      </c>
      <c r="F72" s="45">
        <v>5</v>
      </c>
    </row>
    <row r="73" spans="1:6" ht="15" customHeight="1">
      <c r="A73" s="14" t="s">
        <v>2526</v>
      </c>
      <c r="B73" s="7">
        <v>204</v>
      </c>
      <c r="C73" s="29">
        <v>209</v>
      </c>
      <c r="D73" s="1" t="s">
        <v>2659</v>
      </c>
      <c r="E73" s="36">
        <v>3.92</v>
      </c>
      <c r="F73" s="53">
        <v>2</v>
      </c>
    </row>
    <row r="74" spans="1:6" ht="15" customHeight="1">
      <c r="A74" s="14" t="s">
        <v>2527</v>
      </c>
      <c r="B74" s="7">
        <v>205</v>
      </c>
      <c r="C74" s="29">
        <v>105</v>
      </c>
      <c r="D74" s="1" t="s">
        <v>2528</v>
      </c>
      <c r="E74" s="36">
        <v>6.86</v>
      </c>
      <c r="F74" s="53">
        <v>0</v>
      </c>
    </row>
    <row r="75" spans="1:6" ht="15" customHeight="1">
      <c r="A75" s="14" t="s">
        <v>2529</v>
      </c>
      <c r="B75" s="7">
        <v>206</v>
      </c>
      <c r="C75" s="11">
        <v>161</v>
      </c>
      <c r="D75" s="1" t="s">
        <v>1670</v>
      </c>
      <c r="E75" s="36">
        <v>8.36</v>
      </c>
      <c r="F75" s="45">
        <v>3</v>
      </c>
    </row>
    <row r="76" spans="1:7" ht="15" customHeight="1">
      <c r="A76" s="14" t="s">
        <v>2530</v>
      </c>
      <c r="B76" s="7">
        <v>207</v>
      </c>
      <c r="C76" s="11">
        <v>161</v>
      </c>
      <c r="D76" s="1" t="s">
        <v>794</v>
      </c>
      <c r="E76" s="36">
        <v>11.5</v>
      </c>
      <c r="F76" s="45">
        <v>3</v>
      </c>
      <c r="G76" s="88"/>
    </row>
    <row r="77" spans="1:6" ht="15" customHeight="1">
      <c r="A77" s="14" t="s">
        <v>2531</v>
      </c>
      <c r="B77" s="7">
        <v>209</v>
      </c>
      <c r="C77" s="29">
        <v>209</v>
      </c>
      <c r="D77" s="1" t="s">
        <v>2659</v>
      </c>
      <c r="E77" s="36">
        <v>8.16</v>
      </c>
      <c r="F77" s="53">
        <v>2</v>
      </c>
    </row>
    <row r="78" spans="1:6" ht="15" customHeight="1">
      <c r="A78" s="14" t="s">
        <v>2532</v>
      </c>
      <c r="B78" s="7">
        <v>211</v>
      </c>
      <c r="C78" s="29">
        <v>105</v>
      </c>
      <c r="D78" s="1" t="s">
        <v>2528</v>
      </c>
      <c r="E78" s="36">
        <v>7.09</v>
      </c>
      <c r="F78" s="53">
        <v>0</v>
      </c>
    </row>
    <row r="79" spans="1:7" ht="15" customHeight="1">
      <c r="A79" s="14" t="s">
        <v>2533</v>
      </c>
      <c r="B79" s="7">
        <v>212</v>
      </c>
      <c r="C79" s="11">
        <v>161</v>
      </c>
      <c r="D79" s="1" t="s">
        <v>2777</v>
      </c>
      <c r="E79" s="36">
        <v>6.83</v>
      </c>
      <c r="F79" s="45">
        <v>3</v>
      </c>
      <c r="G79" s="88"/>
    </row>
    <row r="80" spans="1:6" ht="15" customHeight="1">
      <c r="A80" s="14" t="s">
        <v>2534</v>
      </c>
      <c r="B80" s="7">
        <v>213</v>
      </c>
      <c r="C80" s="11">
        <v>203</v>
      </c>
      <c r="D80" s="1" t="s">
        <v>2656</v>
      </c>
      <c r="E80" s="36">
        <v>9.47</v>
      </c>
      <c r="F80" s="45">
        <v>3</v>
      </c>
    </row>
    <row r="81" spans="1:6" ht="15" customHeight="1">
      <c r="A81" s="14" t="s">
        <v>2535</v>
      </c>
      <c r="B81" s="7">
        <v>215</v>
      </c>
      <c r="C81" s="11">
        <v>167</v>
      </c>
      <c r="D81" s="1" t="s">
        <v>2449</v>
      </c>
      <c r="E81" s="36">
        <v>3.67</v>
      </c>
      <c r="F81" s="45">
        <v>0</v>
      </c>
    </row>
    <row r="82" spans="1:7" ht="15" customHeight="1">
      <c r="A82" s="14" t="s">
        <v>2536</v>
      </c>
      <c r="B82" s="7">
        <v>216</v>
      </c>
      <c r="C82" s="11">
        <v>161</v>
      </c>
      <c r="D82" s="1" t="s">
        <v>795</v>
      </c>
      <c r="E82" s="36">
        <v>4.07</v>
      </c>
      <c r="F82" s="45">
        <v>3</v>
      </c>
      <c r="G82" s="88"/>
    </row>
    <row r="83" spans="1:6" ht="15" customHeight="1">
      <c r="A83" s="14" t="s">
        <v>1392</v>
      </c>
      <c r="B83" s="7">
        <v>217</v>
      </c>
      <c r="C83" s="11">
        <v>201</v>
      </c>
      <c r="D83" s="1" t="s">
        <v>641</v>
      </c>
      <c r="E83" s="36">
        <v>5.78</v>
      </c>
      <c r="F83" s="45">
        <v>5</v>
      </c>
    </row>
    <row r="84" spans="1:6" ht="15" customHeight="1">
      <c r="A84" s="14" t="s">
        <v>5023</v>
      </c>
      <c r="B84" s="7" t="s">
        <v>5024</v>
      </c>
      <c r="C84" s="11">
        <v>202</v>
      </c>
      <c r="D84" s="1" t="s">
        <v>5025</v>
      </c>
      <c r="E84" s="36">
        <v>6.66</v>
      </c>
      <c r="F84" s="45">
        <v>0</v>
      </c>
    </row>
    <row r="85" spans="1:6" ht="15" customHeight="1" thickBot="1">
      <c r="A85" s="14" t="s">
        <v>5022</v>
      </c>
      <c r="B85" s="11">
        <v>218</v>
      </c>
      <c r="C85" s="29">
        <v>101</v>
      </c>
      <c r="D85" s="1" t="s">
        <v>5026</v>
      </c>
      <c r="E85" s="36">
        <v>43.79</v>
      </c>
      <c r="F85" s="45">
        <v>2</v>
      </c>
    </row>
    <row r="86" spans="1:6" ht="15" customHeight="1" thickBot="1" thickTop="1">
      <c r="A86" s="144" t="s">
        <v>7686</v>
      </c>
      <c r="B86" s="145"/>
      <c r="C86" s="145"/>
      <c r="D86" s="146"/>
      <c r="E86" s="37">
        <f>SUM(E71:E85)</f>
        <v>245.8</v>
      </c>
      <c r="F86" s="63">
        <f>SUMIF(F71:F85,"&gt;0",E71:E85)</f>
        <v>221.52</v>
      </c>
    </row>
    <row r="87" ht="15" customHeight="1"/>
    <row r="88" ht="15" customHeight="1"/>
    <row r="89" ht="15" customHeight="1"/>
    <row r="90" ht="15" customHeight="1"/>
    <row r="91" ht="15" customHeight="1"/>
    <row r="92" ht="15" customHeight="1" thickBot="1"/>
    <row r="93" spans="1:6" ht="22.5" customHeight="1" thickBot="1">
      <c r="A93" s="141" t="s">
        <v>3797</v>
      </c>
      <c r="B93" s="142"/>
      <c r="C93" s="142"/>
      <c r="D93" s="142"/>
      <c r="E93" s="142"/>
      <c r="F93" s="143"/>
    </row>
    <row r="94" spans="1:6" ht="15" customHeight="1">
      <c r="A94" s="151" t="s">
        <v>1005</v>
      </c>
      <c r="B94" s="68" t="s">
        <v>603</v>
      </c>
      <c r="C94" s="69" t="s">
        <v>1860</v>
      </c>
      <c r="D94" s="147" t="s">
        <v>1859</v>
      </c>
      <c r="E94" s="149" t="s">
        <v>1861</v>
      </c>
      <c r="F94" s="70" t="s">
        <v>7616</v>
      </c>
    </row>
    <row r="95" spans="1:6" ht="15" customHeight="1" thickBot="1">
      <c r="A95" s="152"/>
      <c r="B95" s="71" t="s">
        <v>1858</v>
      </c>
      <c r="C95" s="71" t="s">
        <v>1858</v>
      </c>
      <c r="D95" s="148"/>
      <c r="E95" s="150"/>
      <c r="F95" s="72" t="s">
        <v>7615</v>
      </c>
    </row>
    <row r="96" spans="1:6" ht="15" customHeight="1" thickTop="1">
      <c r="A96" s="14" t="s">
        <v>2537</v>
      </c>
      <c r="B96" s="7">
        <v>301</v>
      </c>
      <c r="C96" s="11">
        <v>203</v>
      </c>
      <c r="D96" s="1" t="s">
        <v>2656</v>
      </c>
      <c r="E96" s="36">
        <v>45.74</v>
      </c>
      <c r="F96" s="45">
        <v>5</v>
      </c>
    </row>
    <row r="97" spans="1:6" ht="15" customHeight="1">
      <c r="A97" s="14" t="s">
        <v>7500</v>
      </c>
      <c r="B97" s="7">
        <v>301</v>
      </c>
      <c r="C97" s="11">
        <v>203</v>
      </c>
      <c r="D97" s="1" t="s">
        <v>2656</v>
      </c>
      <c r="E97" s="36">
        <v>25.4</v>
      </c>
      <c r="F97" s="45">
        <v>5</v>
      </c>
    </row>
    <row r="98" spans="1:7" ht="15" customHeight="1">
      <c r="A98" s="14" t="s">
        <v>2538</v>
      </c>
      <c r="B98" s="7">
        <v>302</v>
      </c>
      <c r="C98" s="11">
        <v>179</v>
      </c>
      <c r="D98" s="1" t="s">
        <v>7591</v>
      </c>
      <c r="E98" s="36">
        <v>14.87</v>
      </c>
      <c r="F98" s="45">
        <v>8</v>
      </c>
      <c r="G98" s="24"/>
    </row>
    <row r="99" spans="1:7" ht="15" customHeight="1">
      <c r="A99" s="14" t="s">
        <v>2539</v>
      </c>
      <c r="B99" s="7">
        <v>303</v>
      </c>
      <c r="C99" s="11">
        <v>179</v>
      </c>
      <c r="D99" s="1" t="s">
        <v>7590</v>
      </c>
      <c r="E99" s="36">
        <v>24.38</v>
      </c>
      <c r="F99" s="45">
        <v>8</v>
      </c>
      <c r="G99" s="24"/>
    </row>
    <row r="100" spans="1:6" ht="15" customHeight="1">
      <c r="A100" s="14" t="s">
        <v>2540</v>
      </c>
      <c r="B100" s="7">
        <v>304</v>
      </c>
      <c r="C100" s="11">
        <v>177</v>
      </c>
      <c r="D100" s="1" t="s">
        <v>2541</v>
      </c>
      <c r="E100" s="36">
        <v>20.63</v>
      </c>
      <c r="F100" s="45">
        <v>1</v>
      </c>
    </row>
    <row r="101" spans="1:6" ht="15" customHeight="1">
      <c r="A101" s="14" t="s">
        <v>2542</v>
      </c>
      <c r="B101" s="7">
        <v>305</v>
      </c>
      <c r="C101" s="11">
        <v>177</v>
      </c>
      <c r="D101" s="1" t="s">
        <v>2541</v>
      </c>
      <c r="E101" s="36">
        <v>12.31</v>
      </c>
      <c r="F101" s="45">
        <v>1</v>
      </c>
    </row>
    <row r="102" spans="1:6" ht="15" customHeight="1">
      <c r="A102" s="14" t="s">
        <v>2543</v>
      </c>
      <c r="B102" s="7">
        <v>306</v>
      </c>
      <c r="C102" s="11">
        <v>177</v>
      </c>
      <c r="D102" s="1" t="s">
        <v>2541</v>
      </c>
      <c r="E102" s="36">
        <v>12.23</v>
      </c>
      <c r="F102" s="45">
        <v>1</v>
      </c>
    </row>
    <row r="103" spans="1:6" ht="15" customHeight="1">
      <c r="A103" s="14" t="s">
        <v>2544</v>
      </c>
      <c r="B103" s="7">
        <v>307</v>
      </c>
      <c r="C103" s="11">
        <v>177</v>
      </c>
      <c r="D103" s="1" t="s">
        <v>2541</v>
      </c>
      <c r="E103" s="36">
        <v>12.34</v>
      </c>
      <c r="F103" s="45">
        <v>1</v>
      </c>
    </row>
    <row r="104" spans="1:6" ht="15" customHeight="1">
      <c r="A104" s="14" t="s">
        <v>2545</v>
      </c>
      <c r="B104" s="7">
        <v>308</v>
      </c>
      <c r="C104" s="11">
        <v>177</v>
      </c>
      <c r="D104" s="1" t="s">
        <v>2546</v>
      </c>
      <c r="E104" s="36">
        <v>16.01</v>
      </c>
      <c r="F104" s="45">
        <v>1</v>
      </c>
    </row>
    <row r="105" spans="1:6" ht="15" customHeight="1">
      <c r="A105" s="14" t="s">
        <v>2547</v>
      </c>
      <c r="B105" s="7">
        <v>309</v>
      </c>
      <c r="C105" s="11">
        <v>177</v>
      </c>
      <c r="D105" s="1" t="s">
        <v>2577</v>
      </c>
      <c r="E105" s="36">
        <v>31.06</v>
      </c>
      <c r="F105" s="45">
        <v>1</v>
      </c>
    </row>
    <row r="106" spans="1:6" ht="15" customHeight="1">
      <c r="A106" s="14" t="s">
        <v>2548</v>
      </c>
      <c r="B106" s="7">
        <v>311</v>
      </c>
      <c r="C106" s="11">
        <v>201</v>
      </c>
      <c r="D106" s="1" t="s">
        <v>641</v>
      </c>
      <c r="E106" s="36">
        <v>2.44</v>
      </c>
      <c r="F106" s="45">
        <v>0</v>
      </c>
    </row>
    <row r="107" spans="1:6" ht="15" customHeight="1">
      <c r="A107" s="14" t="s">
        <v>2549</v>
      </c>
      <c r="B107" s="7">
        <v>312</v>
      </c>
      <c r="C107" s="11">
        <v>161</v>
      </c>
      <c r="D107" s="1" t="s">
        <v>949</v>
      </c>
      <c r="E107" s="36">
        <v>6.97</v>
      </c>
      <c r="F107" s="45">
        <v>3</v>
      </c>
    </row>
    <row r="108" spans="1:6" ht="15" customHeight="1">
      <c r="A108" s="14" t="s">
        <v>2550</v>
      </c>
      <c r="B108" s="7">
        <v>313</v>
      </c>
      <c r="C108" s="11">
        <v>203</v>
      </c>
      <c r="D108" s="1" t="s">
        <v>2656</v>
      </c>
      <c r="E108" s="36">
        <v>4.11</v>
      </c>
      <c r="F108" s="45">
        <v>5</v>
      </c>
    </row>
    <row r="109" spans="1:6" ht="15" customHeight="1">
      <c r="A109" s="14" t="s">
        <v>2551</v>
      </c>
      <c r="B109" s="7">
        <v>314</v>
      </c>
      <c r="C109" s="11">
        <v>161</v>
      </c>
      <c r="D109" s="1" t="s">
        <v>2777</v>
      </c>
      <c r="E109" s="36">
        <v>5.75</v>
      </c>
      <c r="F109" s="45">
        <v>3</v>
      </c>
    </row>
    <row r="110" spans="1:6" ht="15" customHeight="1">
      <c r="A110" s="14" t="s">
        <v>5029</v>
      </c>
      <c r="B110" s="7" t="s">
        <v>143</v>
      </c>
      <c r="C110" s="11">
        <v>161</v>
      </c>
      <c r="D110" s="1" t="s">
        <v>946</v>
      </c>
      <c r="E110" s="36">
        <v>1.26</v>
      </c>
      <c r="F110" s="45">
        <v>3</v>
      </c>
    </row>
    <row r="111" spans="1:6" ht="15" customHeight="1">
      <c r="A111" s="14" t="s">
        <v>5027</v>
      </c>
      <c r="B111" s="7" t="s">
        <v>5028</v>
      </c>
      <c r="C111" s="11">
        <v>161</v>
      </c>
      <c r="D111" s="1" t="s">
        <v>946</v>
      </c>
      <c r="E111" s="36">
        <v>1.26</v>
      </c>
      <c r="F111" s="45">
        <v>3</v>
      </c>
    </row>
    <row r="112" spans="1:6" ht="15" customHeight="1">
      <c r="A112" s="14" t="s">
        <v>2552</v>
      </c>
      <c r="B112" s="7">
        <v>316</v>
      </c>
      <c r="C112" s="11">
        <v>130</v>
      </c>
      <c r="D112" s="1" t="s">
        <v>2553</v>
      </c>
      <c r="E112" s="36">
        <v>77.4</v>
      </c>
      <c r="F112" s="45">
        <v>0</v>
      </c>
    </row>
    <row r="113" spans="1:6" ht="15" customHeight="1">
      <c r="A113" s="14" t="s">
        <v>2554</v>
      </c>
      <c r="B113" s="7">
        <v>317</v>
      </c>
      <c r="C113" s="29">
        <v>171</v>
      </c>
      <c r="D113" s="1" t="s">
        <v>2555</v>
      </c>
      <c r="E113" s="36">
        <v>13.62</v>
      </c>
      <c r="F113" s="45">
        <v>0</v>
      </c>
    </row>
    <row r="114" spans="1:6" ht="15" customHeight="1">
      <c r="A114" s="14" t="s">
        <v>2556</v>
      </c>
      <c r="B114" s="7">
        <v>318</v>
      </c>
      <c r="C114" s="11">
        <v>203</v>
      </c>
      <c r="D114" s="1" t="s">
        <v>2656</v>
      </c>
      <c r="E114" s="36">
        <v>3.43</v>
      </c>
      <c r="F114" s="45">
        <v>0</v>
      </c>
    </row>
    <row r="115" spans="1:6" ht="15" customHeight="1">
      <c r="A115" s="14" t="s">
        <v>2557</v>
      </c>
      <c r="B115" s="7">
        <v>319</v>
      </c>
      <c r="C115" s="11">
        <v>201</v>
      </c>
      <c r="D115" s="1" t="s">
        <v>641</v>
      </c>
      <c r="E115" s="36">
        <v>4.61</v>
      </c>
      <c r="F115" s="45">
        <v>0</v>
      </c>
    </row>
    <row r="116" spans="1:6" ht="15" customHeight="1">
      <c r="A116" s="14" t="s">
        <v>2558</v>
      </c>
      <c r="B116" s="7">
        <v>321</v>
      </c>
      <c r="C116" s="11">
        <v>160</v>
      </c>
      <c r="D116" s="1" t="s">
        <v>2559</v>
      </c>
      <c r="E116" s="36">
        <v>8.73</v>
      </c>
      <c r="F116" s="45">
        <v>0</v>
      </c>
    </row>
    <row r="117" spans="1:7" ht="15" customHeight="1">
      <c r="A117" s="14" t="s">
        <v>2560</v>
      </c>
      <c r="B117" s="7">
        <v>322</v>
      </c>
      <c r="C117" s="11">
        <v>166</v>
      </c>
      <c r="D117" s="1" t="s">
        <v>3789</v>
      </c>
      <c r="E117" s="36">
        <v>5.55</v>
      </c>
      <c r="F117" s="45">
        <v>4</v>
      </c>
      <c r="G117" s="24"/>
    </row>
    <row r="118" spans="1:6" ht="15" customHeight="1">
      <c r="A118" s="14" t="s">
        <v>2561</v>
      </c>
      <c r="B118" s="7">
        <v>323</v>
      </c>
      <c r="C118" s="11">
        <v>210</v>
      </c>
      <c r="D118" s="1" t="s">
        <v>356</v>
      </c>
      <c r="E118" s="36">
        <v>33.6</v>
      </c>
      <c r="F118" s="45">
        <v>0</v>
      </c>
    </row>
    <row r="119" spans="1:6" ht="15" customHeight="1">
      <c r="A119" s="14" t="s">
        <v>2562</v>
      </c>
      <c r="B119" s="7">
        <v>324</v>
      </c>
      <c r="C119" s="11">
        <v>161</v>
      </c>
      <c r="D119" s="1" t="s">
        <v>1670</v>
      </c>
      <c r="E119" s="36">
        <v>4.84</v>
      </c>
      <c r="F119" s="45">
        <v>3</v>
      </c>
    </row>
    <row r="120" spans="1:6" ht="15" customHeight="1">
      <c r="A120" s="14" t="s">
        <v>2563</v>
      </c>
      <c r="B120" s="7">
        <v>325</v>
      </c>
      <c r="C120" s="11">
        <v>161</v>
      </c>
      <c r="D120" s="1" t="s">
        <v>794</v>
      </c>
      <c r="E120" s="36">
        <v>8.07</v>
      </c>
      <c r="F120" s="45">
        <v>3</v>
      </c>
    </row>
    <row r="121" spans="1:6" ht="15" customHeight="1">
      <c r="A121" s="14" t="s">
        <v>5030</v>
      </c>
      <c r="B121" s="7" t="s">
        <v>5031</v>
      </c>
      <c r="C121" s="11">
        <v>161</v>
      </c>
      <c r="D121" s="1" t="s">
        <v>947</v>
      </c>
      <c r="E121" s="36">
        <v>1.09</v>
      </c>
      <c r="F121" s="45">
        <v>3</v>
      </c>
    </row>
    <row r="122" spans="1:6" ht="15" customHeight="1">
      <c r="A122" s="14" t="s">
        <v>5032</v>
      </c>
      <c r="B122" s="7" t="s">
        <v>5033</v>
      </c>
      <c r="C122" s="11">
        <v>161</v>
      </c>
      <c r="D122" s="1" t="s">
        <v>947</v>
      </c>
      <c r="E122" s="36">
        <v>1.1</v>
      </c>
      <c r="F122" s="45">
        <v>3</v>
      </c>
    </row>
    <row r="123" spans="1:6" ht="15" customHeight="1" thickBot="1">
      <c r="A123" s="14" t="s">
        <v>2564</v>
      </c>
      <c r="B123" s="7">
        <v>327</v>
      </c>
      <c r="C123" s="11">
        <v>167</v>
      </c>
      <c r="D123" s="1" t="s">
        <v>2449</v>
      </c>
      <c r="E123" s="36">
        <v>3.09</v>
      </c>
      <c r="F123" s="45">
        <v>0</v>
      </c>
    </row>
    <row r="124" spans="1:6" ht="15" customHeight="1" thickBot="1" thickTop="1">
      <c r="A124" s="144" t="s">
        <v>7686</v>
      </c>
      <c r="B124" s="145"/>
      <c r="C124" s="145"/>
      <c r="D124" s="146"/>
      <c r="E124" s="37">
        <f>SUM(E96:E123)</f>
        <v>401.89</v>
      </c>
      <c r="F124" s="63">
        <f>SUMIF(F96:F123,"&gt;0",E96:E123)</f>
        <v>254.97</v>
      </c>
    </row>
    <row r="125" ht="15" customHeight="1"/>
    <row r="130" ht="13.5" thickBot="1"/>
    <row r="131" spans="1:6" ht="21.75" thickBot="1">
      <c r="A131" s="141" t="s">
        <v>3965</v>
      </c>
      <c r="B131" s="142"/>
      <c r="C131" s="142"/>
      <c r="D131" s="142"/>
      <c r="E131" s="142"/>
      <c r="F131" s="143"/>
    </row>
    <row r="132" spans="1:6" ht="15.75">
      <c r="A132" s="151" t="s">
        <v>1005</v>
      </c>
      <c r="B132" s="68" t="s">
        <v>603</v>
      </c>
      <c r="C132" s="69" t="s">
        <v>1860</v>
      </c>
      <c r="D132" s="147" t="s">
        <v>1859</v>
      </c>
      <c r="E132" s="149" t="s">
        <v>1861</v>
      </c>
      <c r="F132" s="70" t="s">
        <v>7616</v>
      </c>
    </row>
    <row r="133" spans="1:6" ht="16.5" thickBot="1">
      <c r="A133" s="152"/>
      <c r="B133" s="71" t="s">
        <v>1858</v>
      </c>
      <c r="C133" s="71" t="s">
        <v>1858</v>
      </c>
      <c r="D133" s="148"/>
      <c r="E133" s="150"/>
      <c r="F133" s="72" t="s">
        <v>7615</v>
      </c>
    </row>
    <row r="134" spans="1:6" ht="14.25" thickTop="1">
      <c r="A134" s="14" t="s">
        <v>2566</v>
      </c>
      <c r="B134" s="7">
        <v>401</v>
      </c>
      <c r="C134" s="29">
        <v>177</v>
      </c>
      <c r="D134" s="1" t="s">
        <v>2565</v>
      </c>
      <c r="E134" s="36">
        <v>62.58</v>
      </c>
      <c r="F134" s="45">
        <v>0</v>
      </c>
    </row>
    <row r="135" spans="1:6" ht="13.5">
      <c r="A135" s="14" t="s">
        <v>2567</v>
      </c>
      <c r="B135" s="7">
        <v>402</v>
      </c>
      <c r="C135" s="11">
        <v>177</v>
      </c>
      <c r="D135" s="1" t="s">
        <v>1534</v>
      </c>
      <c r="E135" s="36">
        <v>72.54</v>
      </c>
      <c r="F135" s="45">
        <v>0</v>
      </c>
    </row>
    <row r="136" spans="1:6" ht="13.5">
      <c r="A136" s="14" t="s">
        <v>2568</v>
      </c>
      <c r="B136" s="7">
        <v>403</v>
      </c>
      <c r="C136" s="11">
        <v>209</v>
      </c>
      <c r="D136" s="1" t="s">
        <v>2659</v>
      </c>
      <c r="E136" s="36">
        <v>14.17</v>
      </c>
      <c r="F136" s="45">
        <v>0</v>
      </c>
    </row>
    <row r="137" spans="1:6" ht="13.5">
      <c r="A137" s="14" t="s">
        <v>2569</v>
      </c>
      <c r="B137" s="7">
        <v>404</v>
      </c>
      <c r="C137" s="11">
        <v>302</v>
      </c>
      <c r="D137" s="1" t="s">
        <v>335</v>
      </c>
      <c r="E137" s="36">
        <v>105.52</v>
      </c>
      <c r="F137" s="45">
        <v>0</v>
      </c>
    </row>
    <row r="138" spans="1:6" ht="13.5">
      <c r="A138" s="14" t="s">
        <v>2571</v>
      </c>
      <c r="B138" s="7">
        <v>405</v>
      </c>
      <c r="C138" s="11">
        <v>302</v>
      </c>
      <c r="D138" s="1" t="s">
        <v>2570</v>
      </c>
      <c r="E138" s="36">
        <v>37.96</v>
      </c>
      <c r="F138" s="45">
        <v>0</v>
      </c>
    </row>
    <row r="139" spans="1:6" ht="13.5">
      <c r="A139" s="14" t="s">
        <v>2572</v>
      </c>
      <c r="B139" s="7">
        <v>406</v>
      </c>
      <c r="C139" s="11">
        <v>302</v>
      </c>
      <c r="D139" s="1" t="s">
        <v>335</v>
      </c>
      <c r="E139" s="36">
        <v>59.17</v>
      </c>
      <c r="F139" s="45">
        <v>0</v>
      </c>
    </row>
    <row r="140" spans="1:6" ht="13.5">
      <c r="A140" s="14" t="s">
        <v>7277</v>
      </c>
      <c r="B140" s="7"/>
      <c r="C140" s="29">
        <v>317</v>
      </c>
      <c r="D140" s="1" t="s">
        <v>7279</v>
      </c>
      <c r="E140" s="36"/>
      <c r="F140" s="45">
        <v>0</v>
      </c>
    </row>
    <row r="141" spans="1:6" ht="14.25" thickBot="1">
      <c r="A141" s="14" t="s">
        <v>7278</v>
      </c>
      <c r="B141" s="7"/>
      <c r="C141" s="29">
        <v>317</v>
      </c>
      <c r="D141" s="1" t="s">
        <v>7280</v>
      </c>
      <c r="E141" s="36"/>
      <c r="F141" s="45">
        <v>0</v>
      </c>
    </row>
    <row r="142" spans="1:6" ht="17.25" thickBot="1" thickTop="1">
      <c r="A142" s="144" t="s">
        <v>7686</v>
      </c>
      <c r="B142" s="145"/>
      <c r="C142" s="145"/>
      <c r="D142" s="146"/>
      <c r="E142" s="37">
        <f>SUM(E134:E141)</f>
        <v>351.94</v>
      </c>
      <c r="F142" s="63">
        <f>SUMIF(F134:F141,"&gt;0",E134:E141)</f>
        <v>0</v>
      </c>
    </row>
  </sheetData>
  <mergeCells count="25">
    <mergeCell ref="A20:F20"/>
    <mergeCell ref="A21:A22"/>
    <mergeCell ref="D21:D22"/>
    <mergeCell ref="E21:E22"/>
    <mergeCell ref="A31:D31"/>
    <mergeCell ref="A142:D142"/>
    <mergeCell ref="A131:F131"/>
    <mergeCell ref="A132:A133"/>
    <mergeCell ref="D132:D133"/>
    <mergeCell ref="E132:E133"/>
    <mergeCell ref="A124:D124"/>
    <mergeCell ref="E94:E95"/>
    <mergeCell ref="D94:D95"/>
    <mergeCell ref="A38:F38"/>
    <mergeCell ref="A39:A40"/>
    <mergeCell ref="A86:D86"/>
    <mergeCell ref="D69:D70"/>
    <mergeCell ref="E69:E70"/>
    <mergeCell ref="D39:D40"/>
    <mergeCell ref="E39:E40"/>
    <mergeCell ref="A93:F93"/>
    <mergeCell ref="A94:A95"/>
    <mergeCell ref="A68:F68"/>
    <mergeCell ref="A69:A70"/>
    <mergeCell ref="A61:D61"/>
  </mergeCells>
  <conditionalFormatting sqref="E4">
    <cfRule type="cellIs" priority="11" dxfId="116" operator="notEqual">
      <formula>SUM($E$5:$E$15)</formula>
    </cfRule>
  </conditionalFormatting>
  <printOptions horizontalCentered="1"/>
  <pageMargins left="0.1968503937007874" right="0.1968503937007874" top="0.7480314960629921" bottom="0.4724409448818898" header="0.11811023622047245" footer="0.2755905511811024"/>
  <pageSetup horizontalDpi="600" verticalDpi="600" orientation="portrait" paperSize="9" scale="70" r:id="rId1"/>
  <headerFooter scaleWithDoc="0" alignWithMargins="0">
    <oddHeader>&amp;L&amp;9Příloha č.1_UKB_plochy místností</oddHeader>
    <oddFooter>&amp;R&amp;9Strana &amp;P/&amp;N</oddFooter>
  </headerFooter>
  <rowBreaks count="2" manualBreakCount="2">
    <brk id="61" max="16383" man="1"/>
    <brk id="89" max="16383" man="1"/>
  </rowBreak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2:G163"/>
  <sheetViews>
    <sheetView zoomScaleSheetLayoutView="100" workbookViewId="0" topLeftCell="A1">
      <selection activeCell="G1" sqref="G1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4" width="40.7109375" style="0" customWidth="1"/>
    <col min="5" max="5" width="14.7109375" style="35" customWidth="1"/>
    <col min="6" max="6" width="14.7109375" style="44" customWidth="1"/>
  </cols>
  <sheetData>
    <row r="2" ht="13.5" thickBot="1">
      <c r="F2"/>
    </row>
    <row r="3" spans="4:6" ht="15.75" customHeight="1" thickBot="1">
      <c r="D3" s="65" t="s">
        <v>7618</v>
      </c>
      <c r="E3" s="66">
        <f>SUM(E163,E111,E68,E34)</f>
        <v>1882.3700000000001</v>
      </c>
      <c r="F3"/>
    </row>
    <row r="4" spans="4:7" ht="15.75" customHeight="1" thickBot="1">
      <c r="D4" s="65" t="s">
        <v>7619</v>
      </c>
      <c r="E4" s="66">
        <f>SUM(F163,F111,F68,F34)</f>
        <v>1649.67</v>
      </c>
      <c r="F4" s="92"/>
      <c r="G4" s="92"/>
    </row>
    <row r="5" spans="4:6" ht="15.75" customHeight="1" thickBot="1">
      <c r="D5" s="65" t="s">
        <v>7620</v>
      </c>
      <c r="E5" s="66">
        <f>SUMIF(F$23:F$553,"1",E$23:E$553)</f>
        <v>944.2299999999998</v>
      </c>
      <c r="F5"/>
    </row>
    <row r="6" spans="4:6" ht="15.75" customHeight="1" thickBot="1">
      <c r="D6" s="65" t="s">
        <v>7621</v>
      </c>
      <c r="E6" s="66">
        <f>SUMIF(F$23:F$553,"2",E$23:E$553)</f>
        <v>84.01</v>
      </c>
      <c r="F6"/>
    </row>
    <row r="7" spans="4:6" ht="15.75" customHeight="1" thickBot="1">
      <c r="D7" s="65" t="s">
        <v>7622</v>
      </c>
      <c r="E7" s="66">
        <f>SUMIF(F$23:F$553,"3",E$23:E$553)</f>
        <v>68.28000000000002</v>
      </c>
      <c r="F7"/>
    </row>
    <row r="8" spans="4:6" ht="15.75" customHeight="1" thickBot="1">
      <c r="D8" s="65" t="s">
        <v>7617</v>
      </c>
      <c r="E8" s="66">
        <f>SUMIF(F$23:F$553,"4",E$23:E$553)</f>
        <v>29.93</v>
      </c>
      <c r="F8"/>
    </row>
    <row r="9" spans="4:6" ht="15.75" customHeight="1" thickBot="1">
      <c r="D9" s="65" t="s">
        <v>7623</v>
      </c>
      <c r="E9" s="66">
        <f>SUMIF(F$23:F$553,"5",E$23:E$553)</f>
        <v>498.62</v>
      </c>
      <c r="F9"/>
    </row>
    <row r="10" spans="4:5" ht="15.75" customHeight="1" thickBot="1">
      <c r="D10" s="65" t="s">
        <v>7624</v>
      </c>
      <c r="E10" s="66">
        <f>SUMIF(F$23:F$553,"6",E$23:E$553)</f>
        <v>0</v>
      </c>
    </row>
    <row r="11" spans="4:5" ht="15.75" customHeight="1" thickBot="1">
      <c r="D11" s="65" t="s">
        <v>7625</v>
      </c>
      <c r="E11" s="66">
        <f>SUMIF(F$23:F$553,"7",E$23:E$553)</f>
        <v>0</v>
      </c>
    </row>
    <row r="12" spans="4:5" ht="15.75" customHeight="1" thickBot="1">
      <c r="D12" s="65" t="s">
        <v>7626</v>
      </c>
      <c r="E12" s="66">
        <f>SUMIF(F$23:F$553,"8",E$23:E$553)</f>
        <v>0</v>
      </c>
    </row>
    <row r="13" spans="4:5" ht="15.75" customHeight="1" thickBot="1">
      <c r="D13" s="65" t="s">
        <v>7687</v>
      </c>
      <c r="E13" s="66">
        <f>SUMIF(F$23:F$553,"9",E$23:E$553)</f>
        <v>0</v>
      </c>
    </row>
    <row r="14" spans="4:5" ht="15.75" customHeight="1" thickBot="1">
      <c r="D14" s="65" t="s">
        <v>7688</v>
      </c>
      <c r="E14" s="66">
        <f>SUMIF(F$23:F$553,"10",E$23:E$553)</f>
        <v>24.6</v>
      </c>
    </row>
    <row r="15" spans="4:5" ht="15.75" customHeight="1" thickBot="1">
      <c r="D15" s="65" t="s">
        <v>7714</v>
      </c>
      <c r="E15" s="66">
        <f>SUMIF(F$23:F$553,"11",E$23:E$553)</f>
        <v>0</v>
      </c>
    </row>
    <row r="19" ht="13.5" thickBot="1"/>
    <row r="20" spans="1:6" ht="22.5" customHeight="1" thickBot="1">
      <c r="A20" s="141" t="s">
        <v>1676</v>
      </c>
      <c r="B20" s="142"/>
      <c r="C20" s="142"/>
      <c r="D20" s="142"/>
      <c r="E20" s="142"/>
      <c r="F20" s="143"/>
    </row>
    <row r="21" spans="1:6" ht="15" customHeight="1">
      <c r="A21" s="151" t="s">
        <v>1005</v>
      </c>
      <c r="B21" s="68" t="s">
        <v>603</v>
      </c>
      <c r="C21" s="69" t="s">
        <v>1860</v>
      </c>
      <c r="D21" s="147" t="s">
        <v>1859</v>
      </c>
      <c r="E21" s="149" t="s">
        <v>1861</v>
      </c>
      <c r="F21" s="70" t="s">
        <v>7616</v>
      </c>
    </row>
    <row r="22" spans="1:6" ht="15" customHeight="1" thickBot="1">
      <c r="A22" s="152"/>
      <c r="B22" s="71" t="s">
        <v>1858</v>
      </c>
      <c r="C22" s="71" t="s">
        <v>1858</v>
      </c>
      <c r="D22" s="148"/>
      <c r="E22" s="150"/>
      <c r="F22" s="72" t="s">
        <v>7615</v>
      </c>
    </row>
    <row r="23" spans="1:6" ht="14.25" customHeight="1" thickTop="1">
      <c r="A23" s="14" t="s">
        <v>4089</v>
      </c>
      <c r="B23" s="7" t="s">
        <v>1863</v>
      </c>
      <c r="C23" s="11">
        <v>207</v>
      </c>
      <c r="D23" s="1" t="s">
        <v>3787</v>
      </c>
      <c r="E23" s="36">
        <v>24.35</v>
      </c>
      <c r="F23" s="49">
        <v>5</v>
      </c>
    </row>
    <row r="24" spans="1:6" ht="14.25" customHeight="1">
      <c r="A24" s="14" t="s">
        <v>4090</v>
      </c>
      <c r="B24" s="7" t="s">
        <v>1864</v>
      </c>
      <c r="C24" s="11">
        <v>201</v>
      </c>
      <c r="D24" s="1" t="s">
        <v>641</v>
      </c>
      <c r="E24" s="36">
        <v>13.95</v>
      </c>
      <c r="F24" s="49">
        <v>5</v>
      </c>
    </row>
    <row r="25" spans="1:6" ht="14.25" customHeight="1">
      <c r="A25" s="14" t="s">
        <v>4091</v>
      </c>
      <c r="B25" s="7" t="s">
        <v>1865</v>
      </c>
      <c r="C25" s="11">
        <v>204</v>
      </c>
      <c r="D25" s="1" t="s">
        <v>642</v>
      </c>
      <c r="E25" s="36">
        <v>4.13</v>
      </c>
      <c r="F25" s="49">
        <v>5</v>
      </c>
    </row>
    <row r="26" spans="1:6" ht="14.25" customHeight="1">
      <c r="A26" s="14" t="s">
        <v>4092</v>
      </c>
      <c r="B26" s="7" t="s">
        <v>1866</v>
      </c>
      <c r="C26" s="11">
        <v>203</v>
      </c>
      <c r="D26" s="1" t="s">
        <v>2656</v>
      </c>
      <c r="E26" s="36">
        <v>24.6</v>
      </c>
      <c r="F26" s="49">
        <v>10</v>
      </c>
    </row>
    <row r="27" spans="1:6" ht="14.25" customHeight="1">
      <c r="A27" s="14" t="s">
        <v>4093</v>
      </c>
      <c r="B27" s="7" t="s">
        <v>1867</v>
      </c>
      <c r="C27" s="11">
        <v>303</v>
      </c>
      <c r="D27" s="1" t="s">
        <v>1195</v>
      </c>
      <c r="E27" s="36">
        <v>9.41</v>
      </c>
      <c r="F27" s="49">
        <v>0</v>
      </c>
    </row>
    <row r="28" spans="1:6" ht="14.25" customHeight="1">
      <c r="A28" s="14" t="s">
        <v>627</v>
      </c>
      <c r="B28" s="7" t="s">
        <v>1868</v>
      </c>
      <c r="C28" s="11">
        <v>303</v>
      </c>
      <c r="D28" s="1" t="s">
        <v>2459</v>
      </c>
      <c r="E28" s="36">
        <v>11.19</v>
      </c>
      <c r="F28" s="49">
        <v>0</v>
      </c>
    </row>
    <row r="29" spans="1:6" ht="14.25" customHeight="1">
      <c r="A29" s="14" t="s">
        <v>628</v>
      </c>
      <c r="B29" s="7" t="s">
        <v>1869</v>
      </c>
      <c r="C29" s="11">
        <v>305</v>
      </c>
      <c r="D29" s="1" t="s">
        <v>1691</v>
      </c>
      <c r="E29" s="36">
        <v>28.37</v>
      </c>
      <c r="F29" s="49">
        <v>0</v>
      </c>
    </row>
    <row r="30" spans="1:6" ht="14.25" customHeight="1">
      <c r="A30" s="14" t="s">
        <v>629</v>
      </c>
      <c r="B30" s="7" t="s">
        <v>1870</v>
      </c>
      <c r="C30" s="11">
        <v>184</v>
      </c>
      <c r="D30" s="1" t="s">
        <v>3843</v>
      </c>
      <c r="E30" s="36">
        <v>67.66</v>
      </c>
      <c r="F30" s="49">
        <v>0</v>
      </c>
    </row>
    <row r="31" spans="1:6" ht="14.25" customHeight="1">
      <c r="A31" s="14" t="s">
        <v>630</v>
      </c>
      <c r="B31" s="7" t="s">
        <v>1871</v>
      </c>
      <c r="C31" s="11">
        <v>302</v>
      </c>
      <c r="D31" s="1" t="s">
        <v>335</v>
      </c>
      <c r="E31" s="36">
        <v>58.02</v>
      </c>
      <c r="F31" s="49">
        <v>0</v>
      </c>
    </row>
    <row r="32" spans="1:6" ht="14.25" customHeight="1">
      <c r="A32" s="14" t="s">
        <v>631</v>
      </c>
      <c r="B32" s="7" t="s">
        <v>1872</v>
      </c>
      <c r="C32" s="11">
        <v>317</v>
      </c>
      <c r="D32" s="1" t="s">
        <v>7499</v>
      </c>
      <c r="E32" s="36">
        <v>21.52</v>
      </c>
      <c r="F32" s="49">
        <v>0</v>
      </c>
    </row>
    <row r="33" spans="1:6" ht="14.25" customHeight="1" thickBot="1">
      <c r="A33" s="14" t="s">
        <v>632</v>
      </c>
      <c r="B33" s="7" t="s">
        <v>1873</v>
      </c>
      <c r="C33" s="11">
        <v>302</v>
      </c>
      <c r="D33" s="1" t="s">
        <v>3716</v>
      </c>
      <c r="E33" s="36">
        <v>6.07</v>
      </c>
      <c r="F33" s="49">
        <v>0</v>
      </c>
    </row>
    <row r="34" spans="1:6" ht="14.25" customHeight="1" thickBot="1" thickTop="1">
      <c r="A34" s="144" t="s">
        <v>7686</v>
      </c>
      <c r="B34" s="145"/>
      <c r="C34" s="145"/>
      <c r="D34" s="146"/>
      <c r="E34" s="37">
        <f>SUM(E23:E33)</f>
        <v>269.27</v>
      </c>
      <c r="F34" s="63">
        <f>SUMIF(F23:F33,"&gt;0",E23:E33)</f>
        <v>67.03</v>
      </c>
    </row>
    <row r="35" ht="12.75" customHeight="1"/>
    <row r="36" ht="12.75" customHeight="1"/>
    <row r="37" spans="2:6" ht="12.75" customHeight="1">
      <c r="B37" s="2"/>
      <c r="C37" s="2"/>
      <c r="D37" s="2"/>
      <c r="E37" s="38"/>
      <c r="F37" s="47"/>
    </row>
    <row r="38" ht="12.75" customHeight="1"/>
    <row r="39" ht="12.75" customHeight="1"/>
    <row r="40" ht="12.75" customHeight="1" thickBot="1"/>
    <row r="41" spans="1:6" ht="22.5" customHeight="1" thickBot="1">
      <c r="A41" s="141" t="s">
        <v>1677</v>
      </c>
      <c r="B41" s="142"/>
      <c r="C41" s="142"/>
      <c r="D41" s="142"/>
      <c r="E41" s="142"/>
      <c r="F41" s="143"/>
    </row>
    <row r="42" spans="1:6" ht="15" customHeight="1">
      <c r="A42" s="151" t="s">
        <v>1005</v>
      </c>
      <c r="B42" s="68" t="s">
        <v>603</v>
      </c>
      <c r="C42" s="69" t="s">
        <v>1860</v>
      </c>
      <c r="D42" s="147" t="s">
        <v>1859</v>
      </c>
      <c r="E42" s="149" t="s">
        <v>1861</v>
      </c>
      <c r="F42" s="70" t="s">
        <v>7616</v>
      </c>
    </row>
    <row r="43" spans="1:6" ht="15" customHeight="1" thickBot="1">
      <c r="A43" s="152"/>
      <c r="B43" s="71" t="s">
        <v>1858</v>
      </c>
      <c r="C43" s="71" t="s">
        <v>1858</v>
      </c>
      <c r="D43" s="148"/>
      <c r="E43" s="150"/>
      <c r="F43" s="72" t="s">
        <v>7615</v>
      </c>
    </row>
    <row r="44" spans="1:6" ht="15" customHeight="1" thickTop="1">
      <c r="A44" s="14" t="s">
        <v>4229</v>
      </c>
      <c r="B44" s="7">
        <v>101</v>
      </c>
      <c r="C44" s="11">
        <v>207</v>
      </c>
      <c r="D44" s="1" t="s">
        <v>3787</v>
      </c>
      <c r="E44" s="36">
        <v>27.59</v>
      </c>
      <c r="F44" s="49">
        <v>5</v>
      </c>
    </row>
    <row r="45" spans="1:6" ht="15" customHeight="1">
      <c r="A45" s="14" t="s">
        <v>4230</v>
      </c>
      <c r="B45" s="7">
        <v>102</v>
      </c>
      <c r="C45" s="11">
        <v>201</v>
      </c>
      <c r="D45" s="1" t="s">
        <v>641</v>
      </c>
      <c r="E45" s="36">
        <v>14.48</v>
      </c>
      <c r="F45" s="49">
        <v>5</v>
      </c>
    </row>
    <row r="46" spans="1:6" ht="15" customHeight="1">
      <c r="A46" s="14" t="s">
        <v>4231</v>
      </c>
      <c r="B46" s="7" t="s">
        <v>4232</v>
      </c>
      <c r="C46" s="11">
        <v>204</v>
      </c>
      <c r="D46" s="1" t="s">
        <v>642</v>
      </c>
      <c r="E46" s="36">
        <v>4.41</v>
      </c>
      <c r="F46" s="49">
        <v>0</v>
      </c>
    </row>
    <row r="47" spans="1:6" ht="15" customHeight="1">
      <c r="A47" s="14" t="s">
        <v>4233</v>
      </c>
      <c r="B47" s="7">
        <v>103</v>
      </c>
      <c r="C47" s="11">
        <v>102</v>
      </c>
      <c r="D47" s="1" t="s">
        <v>3892</v>
      </c>
      <c r="E47" s="36">
        <v>19.92</v>
      </c>
      <c r="F47" s="49">
        <v>2</v>
      </c>
    </row>
    <row r="48" spans="1:6" ht="15" customHeight="1">
      <c r="A48" s="14" t="s">
        <v>4234</v>
      </c>
      <c r="B48" s="7">
        <v>104</v>
      </c>
      <c r="C48" s="11">
        <v>203</v>
      </c>
      <c r="D48" s="1" t="s">
        <v>2656</v>
      </c>
      <c r="E48" s="36">
        <v>6.39</v>
      </c>
      <c r="F48" s="49">
        <v>5</v>
      </c>
    </row>
    <row r="49" spans="1:6" ht="15" customHeight="1">
      <c r="A49" s="14" t="s">
        <v>4235</v>
      </c>
      <c r="B49" s="7">
        <v>105</v>
      </c>
      <c r="C49" s="11">
        <v>161</v>
      </c>
      <c r="D49" s="1" t="s">
        <v>2676</v>
      </c>
      <c r="E49" s="36">
        <v>8.96</v>
      </c>
      <c r="F49" s="49">
        <v>3</v>
      </c>
    </row>
    <row r="50" spans="1:6" ht="15" customHeight="1">
      <c r="A50" s="14" t="s">
        <v>4236</v>
      </c>
      <c r="B50" s="7">
        <v>106</v>
      </c>
      <c r="C50" s="11">
        <v>161</v>
      </c>
      <c r="D50" s="1" t="s">
        <v>1670</v>
      </c>
      <c r="E50" s="36">
        <v>2.78</v>
      </c>
      <c r="F50" s="49">
        <v>3</v>
      </c>
    </row>
    <row r="51" spans="1:6" ht="15" customHeight="1">
      <c r="A51" s="14" t="s">
        <v>4237</v>
      </c>
      <c r="B51" s="7">
        <v>107</v>
      </c>
      <c r="C51" s="11">
        <v>161</v>
      </c>
      <c r="D51" s="1" t="s">
        <v>2672</v>
      </c>
      <c r="E51" s="36">
        <v>4.57</v>
      </c>
      <c r="F51" s="49">
        <v>3</v>
      </c>
    </row>
    <row r="52" spans="1:6" ht="15" customHeight="1">
      <c r="A52" s="14" t="s">
        <v>4238</v>
      </c>
      <c r="B52" s="7" t="s">
        <v>3489</v>
      </c>
      <c r="C52" s="11">
        <v>161</v>
      </c>
      <c r="D52" s="1" t="s">
        <v>2777</v>
      </c>
      <c r="E52" s="36">
        <v>5.94</v>
      </c>
      <c r="F52" s="49">
        <v>3</v>
      </c>
    </row>
    <row r="53" spans="1:6" ht="15" customHeight="1">
      <c r="A53" s="14" t="s">
        <v>4239</v>
      </c>
      <c r="B53" s="7">
        <v>108</v>
      </c>
      <c r="C53" s="11">
        <v>167</v>
      </c>
      <c r="D53" s="1" t="s">
        <v>1768</v>
      </c>
      <c r="E53" s="36">
        <v>1.53</v>
      </c>
      <c r="F53" s="49">
        <v>0</v>
      </c>
    </row>
    <row r="54" spans="1:6" ht="15" customHeight="1">
      <c r="A54" s="14" t="s">
        <v>4240</v>
      </c>
      <c r="B54" s="7">
        <v>109</v>
      </c>
      <c r="C54" s="11">
        <v>166</v>
      </c>
      <c r="D54" s="1" t="s">
        <v>2344</v>
      </c>
      <c r="E54" s="36">
        <v>9.98</v>
      </c>
      <c r="F54" s="49">
        <v>4</v>
      </c>
    </row>
    <row r="55" spans="1:6" ht="15" customHeight="1">
      <c r="A55" s="14" t="s">
        <v>4241</v>
      </c>
      <c r="B55" s="7">
        <v>110</v>
      </c>
      <c r="C55" s="11">
        <v>203</v>
      </c>
      <c r="D55" s="1" t="s">
        <v>2656</v>
      </c>
      <c r="E55" s="36">
        <v>48.38</v>
      </c>
      <c r="F55" s="49">
        <v>5</v>
      </c>
    </row>
    <row r="56" spans="1:6" ht="15" customHeight="1">
      <c r="A56" s="14" t="s">
        <v>4242</v>
      </c>
      <c r="B56" s="7">
        <v>111</v>
      </c>
      <c r="C56" s="11">
        <v>110</v>
      </c>
      <c r="D56" s="1" t="s">
        <v>2664</v>
      </c>
      <c r="E56" s="36">
        <v>16.04</v>
      </c>
      <c r="F56" s="49">
        <v>1</v>
      </c>
    </row>
    <row r="57" spans="1:6" ht="15" customHeight="1">
      <c r="A57" s="14" t="s">
        <v>4243</v>
      </c>
      <c r="B57" s="7">
        <v>112</v>
      </c>
      <c r="C57" s="11">
        <v>110</v>
      </c>
      <c r="D57" s="1" t="s">
        <v>2664</v>
      </c>
      <c r="E57" s="36">
        <v>14.25</v>
      </c>
      <c r="F57" s="49">
        <v>1</v>
      </c>
    </row>
    <row r="58" spans="1:6" ht="15" customHeight="1">
      <c r="A58" s="14" t="s">
        <v>4065</v>
      </c>
      <c r="B58" s="7">
        <v>113</v>
      </c>
      <c r="C58" s="11">
        <v>110</v>
      </c>
      <c r="D58" s="1" t="s">
        <v>2664</v>
      </c>
      <c r="E58" s="36">
        <v>11.82</v>
      </c>
      <c r="F58" s="49">
        <v>1</v>
      </c>
    </row>
    <row r="59" spans="1:6" ht="15" customHeight="1">
      <c r="A59" s="14" t="s">
        <v>4066</v>
      </c>
      <c r="B59" s="7">
        <v>114</v>
      </c>
      <c r="C59" s="11">
        <v>171</v>
      </c>
      <c r="D59" s="1" t="s">
        <v>2441</v>
      </c>
      <c r="E59" s="36">
        <v>14.17</v>
      </c>
      <c r="F59" s="49">
        <v>0</v>
      </c>
    </row>
    <row r="60" spans="1:6" ht="15" customHeight="1">
      <c r="A60" s="14" t="s">
        <v>4067</v>
      </c>
      <c r="B60" s="7">
        <v>115</v>
      </c>
      <c r="C60" s="11">
        <v>110</v>
      </c>
      <c r="D60" s="1" t="s">
        <v>2664</v>
      </c>
      <c r="E60" s="36">
        <v>21.05</v>
      </c>
      <c r="F60" s="49">
        <v>1</v>
      </c>
    </row>
    <row r="61" spans="1:6" ht="15" customHeight="1">
      <c r="A61" s="14" t="s">
        <v>4068</v>
      </c>
      <c r="B61" s="7">
        <v>116</v>
      </c>
      <c r="C61" s="11">
        <v>116</v>
      </c>
      <c r="D61" s="1" t="s">
        <v>362</v>
      </c>
      <c r="E61" s="36">
        <v>13.42</v>
      </c>
      <c r="F61" s="49">
        <v>1</v>
      </c>
    </row>
    <row r="62" spans="1:6" ht="15" customHeight="1">
      <c r="A62" s="14" t="s">
        <v>4069</v>
      </c>
      <c r="B62" s="7">
        <v>117</v>
      </c>
      <c r="C62" s="11">
        <v>110</v>
      </c>
      <c r="D62" s="1" t="s">
        <v>2664</v>
      </c>
      <c r="E62" s="36">
        <v>13.42</v>
      </c>
      <c r="F62" s="49">
        <v>1</v>
      </c>
    </row>
    <row r="63" spans="1:6" ht="15" customHeight="1">
      <c r="A63" s="14" t="s">
        <v>4070</v>
      </c>
      <c r="B63" s="7">
        <v>118</v>
      </c>
      <c r="C63" s="11">
        <v>110</v>
      </c>
      <c r="D63" s="1" t="s">
        <v>2664</v>
      </c>
      <c r="E63" s="36">
        <v>13.42</v>
      </c>
      <c r="F63" s="49">
        <v>1</v>
      </c>
    </row>
    <row r="64" spans="1:6" ht="15" customHeight="1">
      <c r="A64" s="14" t="s">
        <v>4071</v>
      </c>
      <c r="B64" s="7">
        <v>119</v>
      </c>
      <c r="C64" s="11">
        <v>110</v>
      </c>
      <c r="D64" s="1" t="s">
        <v>2664</v>
      </c>
      <c r="E64" s="36">
        <v>13.42</v>
      </c>
      <c r="F64" s="49">
        <v>1</v>
      </c>
    </row>
    <row r="65" spans="1:6" ht="15" customHeight="1">
      <c r="A65" s="14" t="s">
        <v>4072</v>
      </c>
      <c r="B65" s="7">
        <v>120</v>
      </c>
      <c r="C65" s="11">
        <v>110</v>
      </c>
      <c r="D65" s="1" t="s">
        <v>2664</v>
      </c>
      <c r="E65" s="36">
        <v>13.42</v>
      </c>
      <c r="F65" s="49">
        <v>1</v>
      </c>
    </row>
    <row r="66" spans="1:6" ht="15" customHeight="1">
      <c r="A66" s="14" t="s">
        <v>4073</v>
      </c>
      <c r="B66" s="7">
        <v>121</v>
      </c>
      <c r="C66" s="11">
        <v>110</v>
      </c>
      <c r="D66" s="1" t="s">
        <v>2664</v>
      </c>
      <c r="E66" s="36">
        <v>13</v>
      </c>
      <c r="F66" s="49">
        <v>1</v>
      </c>
    </row>
    <row r="67" spans="1:7" ht="15" customHeight="1" thickBot="1">
      <c r="A67" s="14" t="s">
        <v>4074</v>
      </c>
      <c r="B67" s="7">
        <v>122</v>
      </c>
      <c r="C67" s="11">
        <v>106</v>
      </c>
      <c r="D67" s="1" t="s">
        <v>4075</v>
      </c>
      <c r="E67" s="36">
        <v>21.58</v>
      </c>
      <c r="F67" s="49">
        <v>2</v>
      </c>
      <c r="G67" s="24"/>
    </row>
    <row r="68" spans="1:6" ht="15" customHeight="1" thickBot="1" thickTop="1">
      <c r="A68" s="144" t="s">
        <v>7686</v>
      </c>
      <c r="B68" s="145"/>
      <c r="C68" s="145"/>
      <c r="D68" s="146"/>
      <c r="E68" s="37">
        <f>SUM(E44:E67)</f>
        <v>333.94</v>
      </c>
      <c r="F68" s="63">
        <f>SUMIF(F44:F67,"&gt;0",E44:E67)</f>
        <v>313.83</v>
      </c>
    </row>
    <row r="69" spans="3:6" ht="12.75" customHeight="1">
      <c r="C69" s="73"/>
      <c r="D69" s="73"/>
      <c r="E69" s="74"/>
      <c r="F69" s="48"/>
    </row>
    <row r="70" ht="12.75" customHeight="1"/>
    <row r="71" ht="12.75" customHeight="1"/>
    <row r="72" ht="12.75" customHeight="1"/>
    <row r="73" ht="12.75" customHeight="1"/>
    <row r="74" ht="12.75" customHeight="1" thickBot="1"/>
    <row r="75" spans="1:6" ht="22.5" customHeight="1" thickBot="1">
      <c r="A75" s="141" t="s">
        <v>0</v>
      </c>
      <c r="B75" s="142"/>
      <c r="C75" s="142"/>
      <c r="D75" s="142"/>
      <c r="E75" s="142"/>
      <c r="F75" s="143"/>
    </row>
    <row r="76" spans="1:6" ht="15" customHeight="1">
      <c r="A76" s="151" t="s">
        <v>1005</v>
      </c>
      <c r="B76" s="68" t="s">
        <v>603</v>
      </c>
      <c r="C76" s="69" t="s">
        <v>1860</v>
      </c>
      <c r="D76" s="147" t="s">
        <v>1859</v>
      </c>
      <c r="E76" s="149" t="s">
        <v>1861</v>
      </c>
      <c r="F76" s="70" t="s">
        <v>7616</v>
      </c>
    </row>
    <row r="77" spans="1:6" ht="15" customHeight="1" thickBot="1">
      <c r="A77" s="152"/>
      <c r="B77" s="71" t="s">
        <v>1858</v>
      </c>
      <c r="C77" s="71" t="s">
        <v>1858</v>
      </c>
      <c r="D77" s="148"/>
      <c r="E77" s="150"/>
      <c r="F77" s="72" t="s">
        <v>7615</v>
      </c>
    </row>
    <row r="78" spans="1:6" ht="15" customHeight="1" thickTop="1">
      <c r="A78" s="14" t="s">
        <v>4076</v>
      </c>
      <c r="B78" s="7">
        <v>201</v>
      </c>
      <c r="C78" s="11">
        <v>201</v>
      </c>
      <c r="D78" s="1" t="s">
        <v>641</v>
      </c>
      <c r="E78" s="36">
        <v>14.48</v>
      </c>
      <c r="F78" s="49">
        <v>5</v>
      </c>
    </row>
    <row r="79" spans="1:6" ht="15" customHeight="1">
      <c r="A79" s="14" t="s">
        <v>4077</v>
      </c>
      <c r="B79" s="7" t="s">
        <v>3490</v>
      </c>
      <c r="C79" s="11">
        <v>204</v>
      </c>
      <c r="D79" s="1" t="s">
        <v>642</v>
      </c>
      <c r="E79" s="36">
        <v>4.41</v>
      </c>
      <c r="F79" s="49">
        <v>0</v>
      </c>
    </row>
    <row r="80" spans="1:6" ht="15" customHeight="1">
      <c r="A80" s="14" t="s">
        <v>4078</v>
      </c>
      <c r="B80" s="7">
        <v>202</v>
      </c>
      <c r="C80" s="11">
        <v>207</v>
      </c>
      <c r="D80" s="1" t="s">
        <v>785</v>
      </c>
      <c r="E80" s="36">
        <v>65.71</v>
      </c>
      <c r="F80" s="49">
        <v>5</v>
      </c>
    </row>
    <row r="81" spans="1:6" ht="15" customHeight="1">
      <c r="A81" s="14" t="s">
        <v>4062</v>
      </c>
      <c r="B81" s="7">
        <v>203</v>
      </c>
      <c r="C81" s="11">
        <v>116</v>
      </c>
      <c r="D81" s="1" t="s">
        <v>4063</v>
      </c>
      <c r="E81" s="36">
        <v>45.88</v>
      </c>
      <c r="F81" s="49">
        <v>1</v>
      </c>
    </row>
    <row r="82" spans="1:6" ht="15" customHeight="1">
      <c r="A82" s="14" t="s">
        <v>4064</v>
      </c>
      <c r="B82" s="7">
        <v>204</v>
      </c>
      <c r="C82" s="11">
        <v>116</v>
      </c>
      <c r="D82" s="1" t="s">
        <v>522</v>
      </c>
      <c r="E82" s="36">
        <v>17.03</v>
      </c>
      <c r="F82" s="49">
        <v>1</v>
      </c>
    </row>
    <row r="83" spans="1:6" ht="15" customHeight="1">
      <c r="A83" s="14" t="s">
        <v>523</v>
      </c>
      <c r="B83" s="7">
        <v>205</v>
      </c>
      <c r="C83" s="11">
        <v>116</v>
      </c>
      <c r="D83" s="1" t="s">
        <v>524</v>
      </c>
      <c r="E83" s="36">
        <v>16.04</v>
      </c>
      <c r="F83" s="49">
        <v>1</v>
      </c>
    </row>
    <row r="84" spans="1:6" ht="15" customHeight="1">
      <c r="A84" s="14" t="s">
        <v>525</v>
      </c>
      <c r="B84" s="7">
        <v>206</v>
      </c>
      <c r="C84" s="11">
        <v>116</v>
      </c>
      <c r="D84" s="1" t="s">
        <v>526</v>
      </c>
      <c r="E84" s="36">
        <v>11.34</v>
      </c>
      <c r="F84" s="49">
        <v>1</v>
      </c>
    </row>
    <row r="85" spans="1:6" ht="15" customHeight="1">
      <c r="A85" s="14" t="s">
        <v>527</v>
      </c>
      <c r="B85" s="7">
        <v>207</v>
      </c>
      <c r="C85" s="11">
        <v>116</v>
      </c>
      <c r="D85" s="1" t="s">
        <v>2664</v>
      </c>
      <c r="E85" s="36">
        <v>13</v>
      </c>
      <c r="F85" s="49">
        <v>1</v>
      </c>
    </row>
    <row r="86" spans="1:6" ht="15" customHeight="1">
      <c r="A86" s="14" t="s">
        <v>528</v>
      </c>
      <c r="B86" s="7">
        <v>208</v>
      </c>
      <c r="C86" s="11">
        <v>203</v>
      </c>
      <c r="D86" s="1" t="s">
        <v>2656</v>
      </c>
      <c r="E86" s="36">
        <v>37.12</v>
      </c>
      <c r="F86" s="49">
        <v>5</v>
      </c>
    </row>
    <row r="87" spans="1:6" ht="15" customHeight="1">
      <c r="A87" s="14" t="s">
        <v>529</v>
      </c>
      <c r="B87" s="7">
        <v>209</v>
      </c>
      <c r="C87" s="11">
        <v>116</v>
      </c>
      <c r="D87" s="1" t="s">
        <v>2664</v>
      </c>
      <c r="E87" s="36">
        <v>13.43</v>
      </c>
      <c r="F87" s="49">
        <v>1</v>
      </c>
    </row>
    <row r="88" spans="1:6" ht="15" customHeight="1">
      <c r="A88" s="14" t="s">
        <v>530</v>
      </c>
      <c r="B88" s="7">
        <v>210</v>
      </c>
      <c r="C88" s="11">
        <v>110</v>
      </c>
      <c r="D88" s="1" t="s">
        <v>2664</v>
      </c>
      <c r="E88" s="36">
        <v>13.42</v>
      </c>
      <c r="F88" s="49">
        <v>1</v>
      </c>
    </row>
    <row r="89" spans="1:6" ht="15" customHeight="1">
      <c r="A89" s="14" t="s">
        <v>531</v>
      </c>
      <c r="B89" s="7">
        <v>211</v>
      </c>
      <c r="C89" s="11">
        <v>110</v>
      </c>
      <c r="D89" s="1" t="s">
        <v>2664</v>
      </c>
      <c r="E89" s="36">
        <v>13.42</v>
      </c>
      <c r="F89" s="49">
        <v>1</v>
      </c>
    </row>
    <row r="90" spans="1:6" ht="15" customHeight="1">
      <c r="A90" s="14" t="s">
        <v>532</v>
      </c>
      <c r="B90" s="7">
        <v>212</v>
      </c>
      <c r="C90" s="11">
        <v>116</v>
      </c>
      <c r="D90" s="1" t="s">
        <v>2664</v>
      </c>
      <c r="E90" s="36">
        <v>13.42</v>
      </c>
      <c r="F90" s="49">
        <v>1</v>
      </c>
    </row>
    <row r="91" spans="1:6" ht="15" customHeight="1">
      <c r="A91" s="14" t="s">
        <v>533</v>
      </c>
      <c r="B91" s="7">
        <v>213</v>
      </c>
      <c r="C91" s="11">
        <v>130</v>
      </c>
      <c r="D91" s="1" t="s">
        <v>3792</v>
      </c>
      <c r="E91" s="36">
        <v>21.05</v>
      </c>
      <c r="F91" s="49">
        <v>1</v>
      </c>
    </row>
    <row r="92" spans="1:6" ht="15" customHeight="1">
      <c r="A92" s="14" t="s">
        <v>534</v>
      </c>
      <c r="B92" s="7">
        <v>214</v>
      </c>
      <c r="C92" s="11">
        <v>171</v>
      </c>
      <c r="D92" s="1" t="s">
        <v>2441</v>
      </c>
      <c r="E92" s="36">
        <v>14.17</v>
      </c>
      <c r="F92" s="49">
        <v>2</v>
      </c>
    </row>
    <row r="93" spans="1:6" ht="15" customHeight="1">
      <c r="A93" s="14" t="s">
        <v>535</v>
      </c>
      <c r="B93" s="7">
        <v>215</v>
      </c>
      <c r="C93" s="11">
        <v>106</v>
      </c>
      <c r="D93" s="1" t="s">
        <v>2664</v>
      </c>
      <c r="E93" s="36">
        <v>11.93</v>
      </c>
      <c r="F93" s="49">
        <v>1</v>
      </c>
    </row>
    <row r="94" spans="1:6" ht="15" customHeight="1">
      <c r="A94" s="14" t="s">
        <v>536</v>
      </c>
      <c r="B94" s="7">
        <v>216</v>
      </c>
      <c r="C94" s="11">
        <v>116</v>
      </c>
      <c r="D94" s="1" t="s">
        <v>2664</v>
      </c>
      <c r="E94" s="36">
        <v>14.26</v>
      </c>
      <c r="F94" s="49">
        <v>1</v>
      </c>
    </row>
    <row r="95" spans="1:6" ht="15" customHeight="1">
      <c r="A95" s="14" t="s">
        <v>537</v>
      </c>
      <c r="B95" s="7">
        <v>217</v>
      </c>
      <c r="C95" s="11">
        <v>203</v>
      </c>
      <c r="D95" s="1" t="s">
        <v>2656</v>
      </c>
      <c r="E95" s="36">
        <v>6.39</v>
      </c>
      <c r="F95" s="49">
        <v>5</v>
      </c>
    </row>
    <row r="96" spans="1:6" ht="15" customHeight="1">
      <c r="A96" s="14" t="s">
        <v>538</v>
      </c>
      <c r="B96" s="7">
        <v>218</v>
      </c>
      <c r="C96" s="11">
        <v>167</v>
      </c>
      <c r="D96" s="1" t="s">
        <v>1768</v>
      </c>
      <c r="E96" s="36">
        <v>1.53</v>
      </c>
      <c r="F96" s="49">
        <v>3</v>
      </c>
    </row>
    <row r="97" spans="1:6" ht="15" customHeight="1">
      <c r="A97" s="14" t="s">
        <v>539</v>
      </c>
      <c r="B97" s="7">
        <v>219</v>
      </c>
      <c r="C97" s="11">
        <v>161</v>
      </c>
      <c r="D97" s="1" t="s">
        <v>2672</v>
      </c>
      <c r="E97" s="36">
        <v>4.57</v>
      </c>
      <c r="F97" s="49">
        <v>3</v>
      </c>
    </row>
    <row r="98" spans="1:6" ht="15" customHeight="1">
      <c r="A98" s="14" t="s">
        <v>540</v>
      </c>
      <c r="B98" s="7" t="s">
        <v>541</v>
      </c>
      <c r="C98" s="11">
        <v>161</v>
      </c>
      <c r="D98" s="1" t="s">
        <v>2777</v>
      </c>
      <c r="E98" s="36">
        <v>5.94</v>
      </c>
      <c r="F98" s="49">
        <v>3</v>
      </c>
    </row>
    <row r="99" spans="1:6" ht="15" customHeight="1">
      <c r="A99" s="14" t="s">
        <v>542</v>
      </c>
      <c r="B99" s="7">
        <v>220</v>
      </c>
      <c r="C99" s="11">
        <v>161</v>
      </c>
      <c r="D99" s="1" t="s">
        <v>2676</v>
      </c>
      <c r="E99" s="36">
        <v>8.96</v>
      </c>
      <c r="F99" s="49">
        <v>3</v>
      </c>
    </row>
    <row r="100" spans="1:6" ht="15" customHeight="1">
      <c r="A100" s="14" t="s">
        <v>543</v>
      </c>
      <c r="B100" s="7" t="s">
        <v>544</v>
      </c>
      <c r="C100" s="11">
        <v>161</v>
      </c>
      <c r="D100" s="1" t="s">
        <v>1670</v>
      </c>
      <c r="E100" s="36">
        <v>2.78</v>
      </c>
      <c r="F100" s="49">
        <v>3</v>
      </c>
    </row>
    <row r="101" spans="1:6" ht="15" customHeight="1">
      <c r="A101" s="14" t="s">
        <v>2278</v>
      </c>
      <c r="B101" s="7">
        <v>222</v>
      </c>
      <c r="C101" s="11">
        <v>203</v>
      </c>
      <c r="D101" s="1" t="s">
        <v>2656</v>
      </c>
      <c r="E101" s="36">
        <v>35.37</v>
      </c>
      <c r="F101" s="49">
        <v>5</v>
      </c>
    </row>
    <row r="102" spans="1:6" ht="15" customHeight="1">
      <c r="A102" s="14" t="s">
        <v>2279</v>
      </c>
      <c r="B102" s="7">
        <v>223</v>
      </c>
      <c r="C102" s="11">
        <v>166</v>
      </c>
      <c r="D102" s="1" t="s">
        <v>3789</v>
      </c>
      <c r="E102" s="36">
        <v>9.98</v>
      </c>
      <c r="F102" s="49">
        <v>4</v>
      </c>
    </row>
    <row r="103" spans="1:6" ht="15" customHeight="1">
      <c r="A103" s="14" t="s">
        <v>2280</v>
      </c>
      <c r="B103" s="7">
        <v>224</v>
      </c>
      <c r="C103" s="11">
        <v>110</v>
      </c>
      <c r="D103" s="1" t="s">
        <v>2664</v>
      </c>
      <c r="E103" s="36">
        <v>16</v>
      </c>
      <c r="F103" s="49">
        <v>1</v>
      </c>
    </row>
    <row r="104" spans="1:6" ht="15" customHeight="1">
      <c r="A104" s="14" t="s">
        <v>3164</v>
      </c>
      <c r="B104" s="7">
        <v>225</v>
      </c>
      <c r="C104" s="11">
        <v>110</v>
      </c>
      <c r="D104" s="1" t="s">
        <v>2664</v>
      </c>
      <c r="E104" s="36">
        <v>14.26</v>
      </c>
      <c r="F104" s="49">
        <v>1</v>
      </c>
    </row>
    <row r="105" spans="1:6" ht="15" customHeight="1">
      <c r="A105" s="14" t="s">
        <v>3165</v>
      </c>
      <c r="B105" s="7">
        <v>226</v>
      </c>
      <c r="C105" s="11">
        <v>116</v>
      </c>
      <c r="D105" s="1" t="s">
        <v>2664</v>
      </c>
      <c r="E105" s="36">
        <v>11.86</v>
      </c>
      <c r="F105" s="49">
        <v>1</v>
      </c>
    </row>
    <row r="106" spans="1:6" ht="15" customHeight="1">
      <c r="A106" s="14" t="s">
        <v>3166</v>
      </c>
      <c r="B106" s="7">
        <v>227</v>
      </c>
      <c r="C106" s="11">
        <v>130</v>
      </c>
      <c r="D106" s="1" t="s">
        <v>3792</v>
      </c>
      <c r="E106" s="36">
        <v>78.68</v>
      </c>
      <c r="F106" s="49">
        <v>1</v>
      </c>
    </row>
    <row r="107" spans="1:6" ht="15" customHeight="1">
      <c r="A107" s="14" t="s">
        <v>3167</v>
      </c>
      <c r="B107" s="7">
        <v>228</v>
      </c>
      <c r="C107" s="11">
        <v>110</v>
      </c>
      <c r="D107" s="1" t="s">
        <v>2664</v>
      </c>
      <c r="E107" s="36">
        <v>27.44</v>
      </c>
      <c r="F107" s="49">
        <v>1</v>
      </c>
    </row>
    <row r="108" spans="1:6" ht="15" customHeight="1">
      <c r="A108" s="14" t="s">
        <v>3168</v>
      </c>
      <c r="B108" s="7">
        <v>229</v>
      </c>
      <c r="C108" s="11">
        <v>116</v>
      </c>
      <c r="D108" s="1" t="s">
        <v>2664</v>
      </c>
      <c r="E108" s="36">
        <v>27.01</v>
      </c>
      <c r="F108" s="49">
        <v>1</v>
      </c>
    </row>
    <row r="109" spans="1:6" ht="15" customHeight="1">
      <c r="A109" s="14" t="s">
        <v>3169</v>
      </c>
      <c r="B109" s="7">
        <v>230</v>
      </c>
      <c r="C109" s="11">
        <v>116</v>
      </c>
      <c r="D109" s="1" t="s">
        <v>2664</v>
      </c>
      <c r="E109" s="36">
        <v>21.5</v>
      </c>
      <c r="F109" s="49">
        <v>1</v>
      </c>
    </row>
    <row r="110" spans="1:6" ht="15" customHeight="1" thickBot="1">
      <c r="A110" s="14" t="s">
        <v>3170</v>
      </c>
      <c r="B110" s="7">
        <v>231</v>
      </c>
      <c r="C110" s="11">
        <v>203</v>
      </c>
      <c r="D110" s="1" t="s">
        <v>2656</v>
      </c>
      <c r="E110" s="36">
        <v>75.49</v>
      </c>
      <c r="F110" s="49">
        <v>5</v>
      </c>
    </row>
    <row r="111" spans="1:6" ht="15" customHeight="1" thickBot="1" thickTop="1">
      <c r="A111" s="144" t="s">
        <v>7686</v>
      </c>
      <c r="B111" s="145"/>
      <c r="C111" s="145"/>
      <c r="D111" s="146"/>
      <c r="E111" s="37">
        <f>SUM(E78:E110)</f>
        <v>687.87</v>
      </c>
      <c r="F111" s="63">
        <f>SUMIF(F78:F110,"&gt;0",E78:E110)</f>
        <v>683.46</v>
      </c>
    </row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 thickBot="1"/>
    <row r="118" spans="1:6" ht="22.5" customHeight="1" thickBot="1">
      <c r="A118" s="141" t="s">
        <v>1</v>
      </c>
      <c r="B118" s="142"/>
      <c r="C118" s="142"/>
      <c r="D118" s="142"/>
      <c r="E118" s="142"/>
      <c r="F118" s="143"/>
    </row>
    <row r="119" spans="1:6" ht="15" customHeight="1">
      <c r="A119" s="151" t="s">
        <v>1005</v>
      </c>
      <c r="B119" s="68" t="s">
        <v>603</v>
      </c>
      <c r="C119" s="69" t="s">
        <v>1860</v>
      </c>
      <c r="D119" s="147" t="s">
        <v>1859</v>
      </c>
      <c r="E119" s="149" t="s">
        <v>1861</v>
      </c>
      <c r="F119" s="70" t="s">
        <v>7616</v>
      </c>
    </row>
    <row r="120" spans="1:6" ht="15" customHeight="1" thickBot="1">
      <c r="A120" s="152"/>
      <c r="B120" s="71" t="s">
        <v>1858</v>
      </c>
      <c r="C120" s="71" t="s">
        <v>1858</v>
      </c>
      <c r="D120" s="148"/>
      <c r="E120" s="150"/>
      <c r="F120" s="72" t="s">
        <v>7615</v>
      </c>
    </row>
    <row r="121" spans="1:6" ht="15" customHeight="1" thickTop="1">
      <c r="A121" s="14" t="s">
        <v>3171</v>
      </c>
      <c r="B121" s="7" t="s">
        <v>3172</v>
      </c>
      <c r="C121" s="11">
        <v>204</v>
      </c>
      <c r="D121" s="1" t="s">
        <v>642</v>
      </c>
      <c r="E121" s="36">
        <v>4.41</v>
      </c>
      <c r="F121" s="49">
        <v>0</v>
      </c>
    </row>
    <row r="122" spans="1:6" ht="15" customHeight="1">
      <c r="A122" s="14" t="s">
        <v>3173</v>
      </c>
      <c r="B122" s="7">
        <v>302</v>
      </c>
      <c r="C122" s="11">
        <v>207</v>
      </c>
      <c r="D122" s="1" t="s">
        <v>785</v>
      </c>
      <c r="E122" s="36">
        <v>21.87</v>
      </c>
      <c r="F122" s="49">
        <v>5</v>
      </c>
    </row>
    <row r="123" spans="1:6" ht="15" customHeight="1">
      <c r="A123" s="14" t="s">
        <v>3174</v>
      </c>
      <c r="B123" s="7">
        <v>303</v>
      </c>
      <c r="C123" s="11">
        <v>110</v>
      </c>
      <c r="D123" s="1" t="s">
        <v>2664</v>
      </c>
      <c r="E123" s="36">
        <v>11.35</v>
      </c>
      <c r="F123" s="49">
        <v>1</v>
      </c>
    </row>
    <row r="124" spans="1:6" ht="15" customHeight="1">
      <c r="A124" s="14" t="s">
        <v>3175</v>
      </c>
      <c r="B124" s="7">
        <v>304</v>
      </c>
      <c r="C124" s="11">
        <v>110</v>
      </c>
      <c r="D124" s="1" t="s">
        <v>2664</v>
      </c>
      <c r="E124" s="36">
        <v>11.37</v>
      </c>
      <c r="F124" s="49">
        <v>1</v>
      </c>
    </row>
    <row r="125" spans="1:6" ht="15" customHeight="1">
      <c r="A125" s="14" t="s">
        <v>3176</v>
      </c>
      <c r="B125" s="7">
        <v>305</v>
      </c>
      <c r="C125" s="11">
        <v>110</v>
      </c>
      <c r="D125" s="1" t="s">
        <v>2664</v>
      </c>
      <c r="E125" s="36">
        <v>15.27</v>
      </c>
      <c r="F125" s="49">
        <v>1</v>
      </c>
    </row>
    <row r="126" spans="1:6" ht="15" customHeight="1">
      <c r="A126" s="14" t="s">
        <v>3177</v>
      </c>
      <c r="B126" s="7">
        <v>306</v>
      </c>
      <c r="C126" s="11">
        <v>110</v>
      </c>
      <c r="D126" s="1" t="s">
        <v>2664</v>
      </c>
      <c r="E126" s="36">
        <v>22.76</v>
      </c>
      <c r="F126" s="49">
        <v>1</v>
      </c>
    </row>
    <row r="127" spans="1:6" ht="15" customHeight="1">
      <c r="A127" s="14" t="s">
        <v>3178</v>
      </c>
      <c r="B127" s="7">
        <v>307</v>
      </c>
      <c r="C127" s="11">
        <v>110</v>
      </c>
      <c r="D127" s="1" t="s">
        <v>2664</v>
      </c>
      <c r="E127" s="36">
        <v>14.65</v>
      </c>
      <c r="F127" s="49">
        <v>1</v>
      </c>
    </row>
    <row r="128" spans="1:6" ht="15" customHeight="1">
      <c r="A128" s="14" t="s">
        <v>3179</v>
      </c>
      <c r="B128" s="7">
        <v>308</v>
      </c>
      <c r="C128" s="11">
        <v>110</v>
      </c>
      <c r="D128" s="1" t="s">
        <v>2664</v>
      </c>
      <c r="E128" s="36">
        <v>17.26</v>
      </c>
      <c r="F128" s="49">
        <v>1</v>
      </c>
    </row>
    <row r="129" spans="1:6" ht="15" customHeight="1">
      <c r="A129" s="14" t="s">
        <v>3180</v>
      </c>
      <c r="B129" s="7">
        <v>309</v>
      </c>
      <c r="C129" s="11">
        <v>116</v>
      </c>
      <c r="D129" s="1" t="s">
        <v>2664</v>
      </c>
      <c r="E129" s="36">
        <v>12.88</v>
      </c>
      <c r="F129" s="49">
        <v>1</v>
      </c>
    </row>
    <row r="130" spans="1:6" ht="15" customHeight="1">
      <c r="A130" s="14" t="s">
        <v>3181</v>
      </c>
      <c r="B130" s="7">
        <v>310</v>
      </c>
      <c r="C130" s="11">
        <v>110</v>
      </c>
      <c r="D130" s="1" t="s">
        <v>2664</v>
      </c>
      <c r="E130" s="36">
        <v>16.01</v>
      </c>
      <c r="F130" s="49">
        <v>1</v>
      </c>
    </row>
    <row r="131" spans="1:6" ht="15" customHeight="1">
      <c r="A131" s="14" t="s">
        <v>3182</v>
      </c>
      <c r="B131" s="7">
        <v>311</v>
      </c>
      <c r="C131" s="11">
        <v>110</v>
      </c>
      <c r="D131" s="1" t="s">
        <v>2664</v>
      </c>
      <c r="E131" s="36">
        <v>12.98</v>
      </c>
      <c r="F131" s="49">
        <v>1</v>
      </c>
    </row>
    <row r="132" spans="1:6" ht="15" customHeight="1">
      <c r="A132" s="14" t="s">
        <v>3183</v>
      </c>
      <c r="B132" s="7">
        <v>312</v>
      </c>
      <c r="C132" s="11">
        <v>110</v>
      </c>
      <c r="D132" s="1" t="s">
        <v>2664</v>
      </c>
      <c r="E132" s="36">
        <v>14.24</v>
      </c>
      <c r="F132" s="49">
        <v>1</v>
      </c>
    </row>
    <row r="133" spans="1:6" ht="15" customHeight="1">
      <c r="A133" s="14" t="s">
        <v>3184</v>
      </c>
      <c r="B133" s="7">
        <v>313</v>
      </c>
      <c r="C133" s="11">
        <v>110</v>
      </c>
      <c r="D133" s="1" t="s">
        <v>2664</v>
      </c>
      <c r="E133" s="36">
        <v>13.19</v>
      </c>
      <c r="F133" s="49">
        <v>1</v>
      </c>
    </row>
    <row r="134" spans="1:6" ht="15" customHeight="1">
      <c r="A134" s="14" t="s">
        <v>3185</v>
      </c>
      <c r="B134" s="7">
        <v>314</v>
      </c>
      <c r="C134" s="11">
        <v>110</v>
      </c>
      <c r="D134" s="1" t="s">
        <v>2664</v>
      </c>
      <c r="E134" s="36">
        <v>11.94</v>
      </c>
      <c r="F134" s="49">
        <v>1</v>
      </c>
    </row>
    <row r="135" spans="1:6" ht="15" customHeight="1">
      <c r="A135" s="14" t="s">
        <v>3186</v>
      </c>
      <c r="B135" s="7">
        <v>315</v>
      </c>
      <c r="C135" s="11">
        <v>110</v>
      </c>
      <c r="D135" s="1" t="s">
        <v>2664</v>
      </c>
      <c r="E135" s="36">
        <v>13.41</v>
      </c>
      <c r="F135" s="49">
        <v>1</v>
      </c>
    </row>
    <row r="136" spans="1:6" ht="15" customHeight="1">
      <c r="A136" s="14" t="s">
        <v>3187</v>
      </c>
      <c r="B136" s="7">
        <v>316</v>
      </c>
      <c r="C136" s="11">
        <v>203</v>
      </c>
      <c r="D136" s="1" t="s">
        <v>2656</v>
      </c>
      <c r="E136" s="36">
        <v>48.38</v>
      </c>
      <c r="F136" s="49">
        <v>5</v>
      </c>
    </row>
    <row r="137" spans="1:6" ht="15" customHeight="1">
      <c r="A137" s="14" t="s">
        <v>3188</v>
      </c>
      <c r="B137" s="7">
        <v>317</v>
      </c>
      <c r="C137" s="11">
        <v>171</v>
      </c>
      <c r="D137" s="1" t="s">
        <v>2441</v>
      </c>
      <c r="E137" s="36">
        <v>14.17</v>
      </c>
      <c r="F137" s="49">
        <v>2</v>
      </c>
    </row>
    <row r="138" spans="1:6" ht="15" customHeight="1">
      <c r="A138" s="14" t="s">
        <v>3189</v>
      </c>
      <c r="B138" s="7">
        <v>318</v>
      </c>
      <c r="C138" s="11">
        <v>110</v>
      </c>
      <c r="D138" s="1" t="s">
        <v>2664</v>
      </c>
      <c r="E138" s="36">
        <v>13.41</v>
      </c>
      <c r="F138" s="49">
        <v>1</v>
      </c>
    </row>
    <row r="139" spans="1:6" ht="15" customHeight="1">
      <c r="A139" s="14" t="s">
        <v>3190</v>
      </c>
      <c r="B139" s="7">
        <v>319</v>
      </c>
      <c r="C139" s="11">
        <v>110</v>
      </c>
      <c r="D139" s="1" t="s">
        <v>2664</v>
      </c>
      <c r="E139" s="36">
        <v>13.41</v>
      </c>
      <c r="F139" s="49">
        <v>1</v>
      </c>
    </row>
    <row r="140" spans="1:6" ht="15" customHeight="1">
      <c r="A140" s="14" t="s">
        <v>3191</v>
      </c>
      <c r="B140" s="7">
        <v>320</v>
      </c>
      <c r="C140" s="11">
        <v>110</v>
      </c>
      <c r="D140" s="1" t="s">
        <v>2664</v>
      </c>
      <c r="E140" s="36">
        <v>21.05</v>
      </c>
      <c r="F140" s="49">
        <v>1</v>
      </c>
    </row>
    <row r="141" spans="1:6" ht="15" customHeight="1">
      <c r="A141" s="14" t="s">
        <v>3192</v>
      </c>
      <c r="B141" s="7">
        <v>321</v>
      </c>
      <c r="C141" s="11">
        <v>203</v>
      </c>
      <c r="D141" s="1" t="s">
        <v>2656</v>
      </c>
      <c r="E141" s="36">
        <v>6.16</v>
      </c>
      <c r="F141" s="49">
        <v>5</v>
      </c>
    </row>
    <row r="142" spans="1:6" ht="15" customHeight="1">
      <c r="A142" s="14" t="s">
        <v>3193</v>
      </c>
      <c r="B142" s="7">
        <v>322</v>
      </c>
      <c r="C142" s="11">
        <v>167</v>
      </c>
      <c r="D142" s="1" t="s">
        <v>1768</v>
      </c>
      <c r="E142" s="36">
        <v>1.53</v>
      </c>
      <c r="F142" s="49">
        <v>0</v>
      </c>
    </row>
    <row r="143" spans="1:6" ht="15" customHeight="1">
      <c r="A143" s="14" t="s">
        <v>3194</v>
      </c>
      <c r="B143" s="7">
        <v>323</v>
      </c>
      <c r="C143" s="11">
        <v>161</v>
      </c>
      <c r="D143" s="1" t="s">
        <v>2676</v>
      </c>
      <c r="E143" s="36">
        <v>8.96</v>
      </c>
      <c r="F143" s="49">
        <v>3</v>
      </c>
    </row>
    <row r="144" spans="1:6" ht="15" customHeight="1">
      <c r="A144" s="14" t="s">
        <v>3195</v>
      </c>
      <c r="B144" s="7" t="s">
        <v>3196</v>
      </c>
      <c r="C144" s="11">
        <v>161</v>
      </c>
      <c r="D144" s="1" t="s">
        <v>1670</v>
      </c>
      <c r="E144" s="36">
        <v>2.78</v>
      </c>
      <c r="F144" s="49">
        <v>3</v>
      </c>
    </row>
    <row r="145" spans="1:6" ht="15" customHeight="1">
      <c r="A145" s="14" t="s">
        <v>3197</v>
      </c>
      <c r="B145" s="7">
        <v>324</v>
      </c>
      <c r="C145" s="11">
        <v>167</v>
      </c>
      <c r="D145" s="1" t="s">
        <v>2672</v>
      </c>
      <c r="E145" s="36">
        <v>4.57</v>
      </c>
      <c r="F145" s="49">
        <v>3</v>
      </c>
    </row>
    <row r="146" spans="1:6" ht="15" customHeight="1">
      <c r="A146" s="14" t="s">
        <v>3198</v>
      </c>
      <c r="B146" s="7" t="s">
        <v>3199</v>
      </c>
      <c r="C146" s="11">
        <v>161</v>
      </c>
      <c r="D146" s="1" t="s">
        <v>2777</v>
      </c>
      <c r="E146" s="36">
        <v>5.94</v>
      </c>
      <c r="F146" s="49">
        <v>3</v>
      </c>
    </row>
    <row r="147" spans="1:6" ht="15" customHeight="1">
      <c r="A147" s="14" t="s">
        <v>3200</v>
      </c>
      <c r="B147" s="7">
        <v>326</v>
      </c>
      <c r="C147" s="11">
        <v>203</v>
      </c>
      <c r="D147" s="1" t="s">
        <v>2656</v>
      </c>
      <c r="E147" s="36">
        <v>48.38</v>
      </c>
      <c r="F147" s="49">
        <v>5</v>
      </c>
    </row>
    <row r="148" spans="1:6" ht="15" customHeight="1">
      <c r="A148" s="14" t="s">
        <v>3201</v>
      </c>
      <c r="B148" s="7">
        <v>327</v>
      </c>
      <c r="C148" s="11">
        <v>166</v>
      </c>
      <c r="D148" s="1" t="s">
        <v>3789</v>
      </c>
      <c r="E148" s="36">
        <v>9.97</v>
      </c>
      <c r="F148" s="49">
        <v>4</v>
      </c>
    </row>
    <row r="149" spans="1:6" ht="15" customHeight="1">
      <c r="A149" s="14" t="s">
        <v>3202</v>
      </c>
      <c r="B149" s="7">
        <v>328</v>
      </c>
      <c r="C149" s="11">
        <v>116</v>
      </c>
      <c r="D149" s="1" t="s">
        <v>2664</v>
      </c>
      <c r="E149" s="36">
        <v>16.02</v>
      </c>
      <c r="F149" s="49">
        <v>1</v>
      </c>
    </row>
    <row r="150" spans="1:6" ht="15" customHeight="1">
      <c r="A150" s="14" t="s">
        <v>3203</v>
      </c>
      <c r="B150" s="7">
        <v>329</v>
      </c>
      <c r="C150" s="11">
        <v>110</v>
      </c>
      <c r="D150" s="1" t="s">
        <v>2664</v>
      </c>
      <c r="E150" s="36">
        <v>26.76</v>
      </c>
      <c r="F150" s="49">
        <v>1</v>
      </c>
    </row>
    <row r="151" spans="1:6" ht="15" customHeight="1">
      <c r="A151" s="14" t="s">
        <v>3204</v>
      </c>
      <c r="B151" s="7">
        <v>330</v>
      </c>
      <c r="C151" s="11">
        <v>171</v>
      </c>
      <c r="D151" s="1" t="s">
        <v>2441</v>
      </c>
      <c r="E151" s="36">
        <v>14.17</v>
      </c>
      <c r="F151" s="49">
        <v>2</v>
      </c>
    </row>
    <row r="152" spans="1:6" ht="15" customHeight="1">
      <c r="A152" s="14" t="s">
        <v>3205</v>
      </c>
      <c r="B152" s="7">
        <v>331</v>
      </c>
      <c r="C152" s="11">
        <v>130</v>
      </c>
      <c r="D152" s="1" t="s">
        <v>1355</v>
      </c>
      <c r="E152" s="36">
        <v>21.05</v>
      </c>
      <c r="F152" s="49">
        <v>1</v>
      </c>
    </row>
    <row r="153" spans="1:6" ht="15" customHeight="1">
      <c r="A153" s="14" t="s">
        <v>3206</v>
      </c>
      <c r="B153" s="7">
        <v>332</v>
      </c>
      <c r="C153" s="11">
        <v>110</v>
      </c>
      <c r="D153" s="1" t="s">
        <v>2664</v>
      </c>
      <c r="E153" s="36">
        <v>13.41</v>
      </c>
      <c r="F153" s="49">
        <v>1</v>
      </c>
    </row>
    <row r="154" spans="1:6" ht="15" customHeight="1">
      <c r="A154" s="14" t="s">
        <v>3207</v>
      </c>
      <c r="B154" s="7">
        <v>333</v>
      </c>
      <c r="C154" s="11">
        <v>110</v>
      </c>
      <c r="D154" s="1" t="s">
        <v>2664</v>
      </c>
      <c r="E154" s="36">
        <v>13.41</v>
      </c>
      <c r="F154" s="49">
        <v>1</v>
      </c>
    </row>
    <row r="155" spans="1:6" ht="15" customHeight="1">
      <c r="A155" s="14" t="s">
        <v>3208</v>
      </c>
      <c r="B155" s="7">
        <v>334</v>
      </c>
      <c r="C155" s="11">
        <v>110</v>
      </c>
      <c r="D155" s="1" t="s">
        <v>2664</v>
      </c>
      <c r="E155" s="36">
        <v>13.41</v>
      </c>
      <c r="F155" s="49">
        <v>1</v>
      </c>
    </row>
    <row r="156" spans="1:6" ht="15" customHeight="1">
      <c r="A156" s="14" t="s">
        <v>3209</v>
      </c>
      <c r="B156" s="7">
        <v>335</v>
      </c>
      <c r="C156" s="11">
        <v>110</v>
      </c>
      <c r="D156" s="1" t="s">
        <v>2664</v>
      </c>
      <c r="E156" s="36">
        <v>13.41</v>
      </c>
      <c r="F156" s="49">
        <v>1</v>
      </c>
    </row>
    <row r="157" spans="1:6" ht="15" customHeight="1">
      <c r="A157" s="14" t="s">
        <v>1459</v>
      </c>
      <c r="B157" s="7">
        <v>336</v>
      </c>
      <c r="C157" s="11">
        <v>110</v>
      </c>
      <c r="D157" s="1" t="s">
        <v>2664</v>
      </c>
      <c r="E157" s="36">
        <v>13.41</v>
      </c>
      <c r="F157" s="49">
        <v>1</v>
      </c>
    </row>
    <row r="158" spans="1:6" ht="15" customHeight="1">
      <c r="A158" s="14" t="s">
        <v>1460</v>
      </c>
      <c r="B158" s="7">
        <v>337</v>
      </c>
      <c r="C158" s="11">
        <v>110</v>
      </c>
      <c r="D158" s="1" t="s">
        <v>2664</v>
      </c>
      <c r="E158" s="36">
        <v>12.98</v>
      </c>
      <c r="F158" s="49">
        <v>1</v>
      </c>
    </row>
    <row r="159" spans="1:6" ht="15" customHeight="1">
      <c r="A159" s="14" t="s">
        <v>1461</v>
      </c>
      <c r="B159" s="7">
        <v>338</v>
      </c>
      <c r="C159" s="11">
        <v>110</v>
      </c>
      <c r="D159" s="1" t="s">
        <v>2664</v>
      </c>
      <c r="E159" s="36">
        <v>10.64</v>
      </c>
      <c r="F159" s="49">
        <v>1</v>
      </c>
    </row>
    <row r="160" spans="1:6" ht="15" customHeight="1">
      <c r="A160" s="14" t="s">
        <v>1462</v>
      </c>
      <c r="B160" s="7">
        <v>339</v>
      </c>
      <c r="C160" s="11">
        <v>110</v>
      </c>
      <c r="D160" s="1" t="s">
        <v>2664</v>
      </c>
      <c r="E160" s="36">
        <v>10.32</v>
      </c>
      <c r="F160" s="49">
        <v>1</v>
      </c>
    </row>
    <row r="161" spans="1:6" ht="15" customHeight="1">
      <c r="A161" s="14" t="s">
        <v>7586</v>
      </c>
      <c r="B161" s="7"/>
      <c r="C161" s="11">
        <v>317</v>
      </c>
      <c r="D161" s="1" t="s">
        <v>7587</v>
      </c>
      <c r="E161" s="36"/>
      <c r="F161" s="49">
        <v>0</v>
      </c>
    </row>
    <row r="162" spans="1:6" ht="15" customHeight="1" thickBot="1">
      <c r="A162" s="14" t="s">
        <v>7588</v>
      </c>
      <c r="B162" s="7"/>
      <c r="C162" s="11">
        <v>317</v>
      </c>
      <c r="D162" s="1" t="s">
        <v>7589</v>
      </c>
      <c r="E162" s="36"/>
      <c r="F162" s="49">
        <v>0</v>
      </c>
    </row>
    <row r="163" spans="1:6" ht="15" customHeight="1" thickBot="1" thickTop="1">
      <c r="A163" s="144" t="s">
        <v>7686</v>
      </c>
      <c r="B163" s="145"/>
      <c r="C163" s="145"/>
      <c r="D163" s="146"/>
      <c r="E163" s="37">
        <f>SUM(E121:E162)</f>
        <v>591.2900000000001</v>
      </c>
      <c r="F163" s="63">
        <f>SUMIF(F121:F162,"&gt;0",E121:E162)</f>
        <v>585.3500000000001</v>
      </c>
    </row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</sheetData>
  <mergeCells count="20">
    <mergeCell ref="A20:F20"/>
    <mergeCell ref="A21:A22"/>
    <mergeCell ref="D21:D22"/>
    <mergeCell ref="E21:E22"/>
    <mergeCell ref="A68:D68"/>
    <mergeCell ref="A163:D163"/>
    <mergeCell ref="D42:D43"/>
    <mergeCell ref="E42:E43"/>
    <mergeCell ref="A111:D111"/>
    <mergeCell ref="A34:D34"/>
    <mergeCell ref="A118:F118"/>
    <mergeCell ref="A119:A120"/>
    <mergeCell ref="D119:D120"/>
    <mergeCell ref="E119:E120"/>
    <mergeCell ref="A41:F41"/>
    <mergeCell ref="A42:A43"/>
    <mergeCell ref="D76:D77"/>
    <mergeCell ref="E76:E77"/>
    <mergeCell ref="A75:F75"/>
    <mergeCell ref="A76:A77"/>
  </mergeCells>
  <conditionalFormatting sqref="E4">
    <cfRule type="cellIs" priority="11" dxfId="116" operator="notEqual">
      <formula>SUM($E$5:$E$15)</formula>
    </cfRule>
  </conditionalFormatting>
  <printOptions horizontalCentered="1"/>
  <pageMargins left="0.1968503937007874" right="0.1968503937007874" top="0.7480314960629921" bottom="0.4724409448818898" header="0.11811023622047245" footer="0.2755905511811024"/>
  <pageSetup fitToHeight="3" horizontalDpi="600" verticalDpi="600" orientation="portrait" paperSize="9" scale="70" r:id="rId1"/>
  <headerFooter scaleWithDoc="0" alignWithMargins="0">
    <oddHeader>&amp;L&amp;9Příloha č.1_UKB_plochy místností</oddHeader>
    <oddFooter>&amp;R&amp;9Strana &amp;P/&amp;N</oddFooter>
  </headerFooter>
  <rowBreaks count="2" manualBreakCount="2">
    <brk id="68" max="16383" man="1"/>
    <brk id="114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2:G239"/>
  <sheetViews>
    <sheetView zoomScaleSheetLayoutView="100" workbookViewId="0" topLeftCell="A1">
      <selection activeCell="G1" sqref="G1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4" width="40.7109375" style="0" customWidth="1"/>
    <col min="5" max="5" width="14.7109375" style="35" customWidth="1"/>
    <col min="6" max="6" width="14.7109375" style="44" customWidth="1"/>
    <col min="7" max="7" width="8.7109375" style="88" customWidth="1"/>
  </cols>
  <sheetData>
    <row r="2" ht="13.5" thickBot="1">
      <c r="F2"/>
    </row>
    <row r="3" spans="4:6" ht="15.75" customHeight="1" thickBot="1">
      <c r="D3" s="65" t="s">
        <v>7618</v>
      </c>
      <c r="E3" s="66">
        <f>SUM(E239,E198,E131,E52)</f>
        <v>8685.02</v>
      </c>
      <c r="F3"/>
    </row>
    <row r="4" spans="4:7" ht="15.75" customHeight="1" thickBot="1">
      <c r="D4" s="65" t="s">
        <v>7619</v>
      </c>
      <c r="E4" s="66">
        <f>SUM(F239,F198,F131,F52)</f>
        <v>6131.660000000001</v>
      </c>
      <c r="F4" s="92"/>
      <c r="G4" s="94"/>
    </row>
    <row r="5" spans="4:6" ht="15.75" customHeight="1" thickBot="1">
      <c r="D5" s="65" t="s">
        <v>7620</v>
      </c>
      <c r="E5" s="66">
        <f>SUMIF(F$23:F$553,"1",E$23:E$553)</f>
        <v>905.26</v>
      </c>
      <c r="F5"/>
    </row>
    <row r="6" spans="4:6" ht="15.75" customHeight="1" thickBot="1">
      <c r="D6" s="65" t="s">
        <v>7621</v>
      </c>
      <c r="E6" s="66">
        <f>SUMIF(F$23:F$553,"2",E$23:E$553)</f>
        <v>283.75</v>
      </c>
      <c r="F6"/>
    </row>
    <row r="7" spans="4:6" ht="15.75" customHeight="1" thickBot="1">
      <c r="D7" s="65" t="s">
        <v>7622</v>
      </c>
      <c r="E7" s="66">
        <f>SUMIF(F$23:F$553,"3",E$23:E$553)</f>
        <v>497.4</v>
      </c>
      <c r="F7"/>
    </row>
    <row r="8" spans="4:6" ht="15.75" customHeight="1" thickBot="1">
      <c r="D8" s="65" t="s">
        <v>7617</v>
      </c>
      <c r="E8" s="66">
        <f>SUMIF(F$23:F$553,"4",E$23:E$553)</f>
        <v>19.970000000000002</v>
      </c>
      <c r="F8"/>
    </row>
    <row r="9" spans="4:6" ht="15.75" customHeight="1" thickBot="1">
      <c r="D9" s="65" t="s">
        <v>7623</v>
      </c>
      <c r="E9" s="66">
        <f>SUMIF(F$23:F$553,"5",E$23:E$553)</f>
        <v>1729.5199999999995</v>
      </c>
      <c r="F9"/>
    </row>
    <row r="10" spans="4:5" ht="15.75" customHeight="1" thickBot="1">
      <c r="D10" s="65" t="s">
        <v>7624</v>
      </c>
      <c r="E10" s="66">
        <f>SUMIF(F$23:F$553,"6",E$23:E$553)</f>
        <v>0</v>
      </c>
    </row>
    <row r="11" spans="4:5" ht="15.75" customHeight="1" thickBot="1">
      <c r="D11" s="65" t="s">
        <v>7625</v>
      </c>
      <c r="E11" s="66">
        <f>SUMIF(F$23:F$553,"7",E$23:E$553)</f>
        <v>0</v>
      </c>
    </row>
    <row r="12" spans="4:5" ht="15.75" customHeight="1" thickBot="1">
      <c r="D12" s="65" t="s">
        <v>7626</v>
      </c>
      <c r="E12" s="66">
        <f>SUMIF(F$23:F$553,"8",E$23:E$553)</f>
        <v>205.64999999999998</v>
      </c>
    </row>
    <row r="13" spans="4:5" ht="15.75" customHeight="1" thickBot="1">
      <c r="D13" s="65" t="s">
        <v>7687</v>
      </c>
      <c r="E13" s="66">
        <f>SUMIF(F$23:F$553,"9",E$23:E$553)</f>
        <v>2210.47</v>
      </c>
    </row>
    <row r="14" spans="4:5" ht="15.75" customHeight="1" thickBot="1">
      <c r="D14" s="65" t="s">
        <v>7688</v>
      </c>
      <c r="E14" s="66">
        <f>SUMIF(F$23:F$553,"10",E$23:E$553)</f>
        <v>0</v>
      </c>
    </row>
    <row r="15" spans="4:5" ht="15.75" customHeight="1" thickBot="1">
      <c r="D15" s="65" t="s">
        <v>7714</v>
      </c>
      <c r="E15" s="66">
        <f>SUMIF(F$23:F$553,"11",E$23:E$553)</f>
        <v>279.64</v>
      </c>
    </row>
    <row r="16" ht="12.75" customHeight="1"/>
    <row r="17" ht="12.75" customHeight="1"/>
    <row r="18" ht="12.75" customHeight="1"/>
    <row r="19" ht="12.75" customHeight="1" thickBot="1"/>
    <row r="20" spans="1:6" ht="22.5" customHeight="1" thickBot="1">
      <c r="A20" s="141" t="s">
        <v>14</v>
      </c>
      <c r="B20" s="142"/>
      <c r="C20" s="142"/>
      <c r="D20" s="142"/>
      <c r="E20" s="142"/>
      <c r="F20" s="143"/>
    </row>
    <row r="21" spans="1:6" ht="15" customHeight="1">
      <c r="A21" s="151" t="s">
        <v>1005</v>
      </c>
      <c r="B21" s="68" t="s">
        <v>603</v>
      </c>
      <c r="C21" s="69" t="s">
        <v>1860</v>
      </c>
      <c r="D21" s="147" t="s">
        <v>1859</v>
      </c>
      <c r="E21" s="149" t="s">
        <v>1861</v>
      </c>
      <c r="F21" s="70" t="s">
        <v>7616</v>
      </c>
    </row>
    <row r="22" spans="1:6" ht="15" customHeight="1" thickBot="1">
      <c r="A22" s="152"/>
      <c r="B22" s="71" t="s">
        <v>1858</v>
      </c>
      <c r="C22" s="71" t="s">
        <v>1858</v>
      </c>
      <c r="D22" s="148"/>
      <c r="E22" s="150"/>
      <c r="F22" s="72" t="s">
        <v>7615</v>
      </c>
    </row>
    <row r="23" spans="1:6" ht="15" customHeight="1" thickTop="1">
      <c r="A23" s="14" t="s">
        <v>395</v>
      </c>
      <c r="B23" s="7" t="s">
        <v>1863</v>
      </c>
      <c r="C23" s="11">
        <v>203</v>
      </c>
      <c r="D23" s="1" t="s">
        <v>2656</v>
      </c>
      <c r="E23" s="36">
        <v>13</v>
      </c>
      <c r="F23" s="49">
        <v>5</v>
      </c>
    </row>
    <row r="24" spans="1:6" ht="15" customHeight="1">
      <c r="A24" s="14" t="s">
        <v>396</v>
      </c>
      <c r="B24" s="7" t="s">
        <v>3491</v>
      </c>
      <c r="C24" s="11">
        <v>201</v>
      </c>
      <c r="D24" s="1" t="s">
        <v>641</v>
      </c>
      <c r="E24" s="36">
        <v>11.51</v>
      </c>
      <c r="F24" s="49">
        <v>5</v>
      </c>
    </row>
    <row r="25" spans="1:6" ht="15" customHeight="1">
      <c r="A25" s="14" t="s">
        <v>7506</v>
      </c>
      <c r="B25" s="7" t="s">
        <v>7507</v>
      </c>
      <c r="C25" s="11">
        <v>202</v>
      </c>
      <c r="D25" s="1" t="s">
        <v>300</v>
      </c>
      <c r="E25" s="36">
        <v>14.28</v>
      </c>
      <c r="F25" s="49">
        <v>5</v>
      </c>
    </row>
    <row r="26" spans="1:6" ht="15" customHeight="1">
      <c r="A26" s="14" t="s">
        <v>397</v>
      </c>
      <c r="B26" s="7" t="s">
        <v>1864</v>
      </c>
      <c r="C26" s="11">
        <v>203</v>
      </c>
      <c r="D26" s="1" t="s">
        <v>2656</v>
      </c>
      <c r="E26" s="36">
        <v>28.61</v>
      </c>
      <c r="F26" s="49">
        <v>5</v>
      </c>
    </row>
    <row r="27" spans="1:6" ht="15" customHeight="1">
      <c r="A27" s="14" t="s">
        <v>398</v>
      </c>
      <c r="B27" s="7" t="s">
        <v>1865</v>
      </c>
      <c r="C27" s="11">
        <v>204</v>
      </c>
      <c r="D27" s="1" t="s">
        <v>642</v>
      </c>
      <c r="E27" s="36">
        <v>4.28</v>
      </c>
      <c r="F27" s="49">
        <v>5</v>
      </c>
    </row>
    <row r="28" spans="1:6" ht="15" customHeight="1">
      <c r="A28" s="14" t="s">
        <v>399</v>
      </c>
      <c r="B28" s="7" t="s">
        <v>1866</v>
      </c>
      <c r="C28" s="11">
        <v>204</v>
      </c>
      <c r="D28" s="1" t="s">
        <v>642</v>
      </c>
      <c r="E28" s="36">
        <v>4.27</v>
      </c>
      <c r="F28" s="49">
        <v>5</v>
      </c>
    </row>
    <row r="29" spans="1:6" ht="15" customHeight="1">
      <c r="A29" s="14" t="s">
        <v>400</v>
      </c>
      <c r="B29" s="7" t="s">
        <v>1867</v>
      </c>
      <c r="C29" s="11">
        <v>303</v>
      </c>
      <c r="D29" s="1" t="s">
        <v>401</v>
      </c>
      <c r="E29" s="36">
        <v>12.8</v>
      </c>
      <c r="F29" s="49">
        <v>0</v>
      </c>
    </row>
    <row r="30" spans="1:6" ht="15" customHeight="1">
      <c r="A30" s="14" t="s">
        <v>402</v>
      </c>
      <c r="B30" s="7" t="s">
        <v>1868</v>
      </c>
      <c r="C30" s="11">
        <v>171</v>
      </c>
      <c r="D30" s="1" t="s">
        <v>403</v>
      </c>
      <c r="E30" s="36">
        <v>31.88</v>
      </c>
      <c r="F30" s="49">
        <v>0</v>
      </c>
    </row>
    <row r="31" spans="1:6" ht="15" customHeight="1">
      <c r="A31" s="14" t="s">
        <v>404</v>
      </c>
      <c r="B31" s="7" t="s">
        <v>1869</v>
      </c>
      <c r="C31" s="11">
        <v>303</v>
      </c>
      <c r="D31" s="1" t="s">
        <v>651</v>
      </c>
      <c r="E31" s="36">
        <v>12.69</v>
      </c>
      <c r="F31" s="49">
        <v>0</v>
      </c>
    </row>
    <row r="32" spans="1:6" ht="15" customHeight="1">
      <c r="A32" s="14" t="s">
        <v>4796</v>
      </c>
      <c r="B32" s="7" t="s">
        <v>1870</v>
      </c>
      <c r="C32" s="11">
        <v>303</v>
      </c>
      <c r="D32" s="1" t="s">
        <v>2459</v>
      </c>
      <c r="E32" s="36">
        <v>13.3</v>
      </c>
      <c r="F32" s="49">
        <v>0</v>
      </c>
    </row>
    <row r="33" spans="1:6" ht="15" customHeight="1">
      <c r="A33" s="14" t="s">
        <v>4797</v>
      </c>
      <c r="B33" s="7" t="s">
        <v>1871</v>
      </c>
      <c r="C33" s="11">
        <v>305</v>
      </c>
      <c r="D33" s="1" t="s">
        <v>1691</v>
      </c>
      <c r="E33" s="36">
        <v>46.58</v>
      </c>
      <c r="F33" s="49">
        <v>0</v>
      </c>
    </row>
    <row r="34" spans="1:6" ht="15" customHeight="1">
      <c r="A34" s="14" t="s">
        <v>4798</v>
      </c>
      <c r="B34" s="7" t="s">
        <v>1872</v>
      </c>
      <c r="C34" s="11">
        <v>203</v>
      </c>
      <c r="D34" s="1" t="s">
        <v>2656</v>
      </c>
      <c r="E34" s="36">
        <v>21.95</v>
      </c>
      <c r="F34" s="49">
        <v>0</v>
      </c>
    </row>
    <row r="35" spans="1:6" ht="15" customHeight="1">
      <c r="A35" s="14" t="s">
        <v>4799</v>
      </c>
      <c r="B35" s="7" t="s">
        <v>1873</v>
      </c>
      <c r="C35" s="11">
        <v>171</v>
      </c>
      <c r="D35" s="1" t="s">
        <v>2441</v>
      </c>
      <c r="E35" s="36">
        <v>58.05</v>
      </c>
      <c r="F35" s="49">
        <v>0</v>
      </c>
    </row>
    <row r="36" spans="1:6" ht="15" customHeight="1">
      <c r="A36" s="14" t="s">
        <v>4800</v>
      </c>
      <c r="B36" s="7" t="s">
        <v>1874</v>
      </c>
      <c r="C36" s="11">
        <v>116</v>
      </c>
      <c r="D36" s="1" t="s">
        <v>4801</v>
      </c>
      <c r="E36" s="36">
        <v>19</v>
      </c>
      <c r="F36" s="49">
        <v>0</v>
      </c>
    </row>
    <row r="37" spans="1:6" ht="15" customHeight="1">
      <c r="A37" s="14" t="s">
        <v>4802</v>
      </c>
      <c r="B37" s="7" t="s">
        <v>1875</v>
      </c>
      <c r="C37" s="11">
        <v>171</v>
      </c>
      <c r="D37" s="1" t="s">
        <v>403</v>
      </c>
      <c r="E37" s="36">
        <v>92.55</v>
      </c>
      <c r="F37" s="49">
        <v>0</v>
      </c>
    </row>
    <row r="38" spans="1:6" ht="15" customHeight="1">
      <c r="A38" s="14" t="s">
        <v>4803</v>
      </c>
      <c r="B38" s="7" t="s">
        <v>1876</v>
      </c>
      <c r="C38" s="11">
        <v>171</v>
      </c>
      <c r="D38" s="1" t="s">
        <v>403</v>
      </c>
      <c r="E38" s="36">
        <v>6.88</v>
      </c>
      <c r="F38" s="49">
        <v>0</v>
      </c>
    </row>
    <row r="39" spans="1:6" ht="15" customHeight="1">
      <c r="A39" s="14" t="s">
        <v>4804</v>
      </c>
      <c r="B39" s="7" t="s">
        <v>1877</v>
      </c>
      <c r="C39" s="11">
        <v>203</v>
      </c>
      <c r="D39" s="1" t="s">
        <v>2656</v>
      </c>
      <c r="E39" s="36">
        <v>14.17</v>
      </c>
      <c r="F39" s="49">
        <v>0</v>
      </c>
    </row>
    <row r="40" spans="1:6" ht="15" customHeight="1">
      <c r="A40" s="14" t="s">
        <v>4805</v>
      </c>
      <c r="B40" s="7" t="s">
        <v>1878</v>
      </c>
      <c r="C40" s="11">
        <v>315</v>
      </c>
      <c r="D40" s="1" t="s">
        <v>5437</v>
      </c>
      <c r="E40" s="36">
        <v>18.18</v>
      </c>
      <c r="F40" s="49">
        <v>0</v>
      </c>
    </row>
    <row r="41" spans="1:6" ht="15" customHeight="1">
      <c r="A41" s="14" t="s">
        <v>4806</v>
      </c>
      <c r="B41" s="7" t="s">
        <v>1880</v>
      </c>
      <c r="C41" s="11">
        <v>315</v>
      </c>
      <c r="D41" s="1" t="s">
        <v>5437</v>
      </c>
      <c r="E41" s="36">
        <v>16.82</v>
      </c>
      <c r="F41" s="49">
        <v>0</v>
      </c>
    </row>
    <row r="42" spans="1:6" ht="15" customHeight="1">
      <c r="A42" s="14" t="s">
        <v>4807</v>
      </c>
      <c r="B42" s="7" t="s">
        <v>1881</v>
      </c>
      <c r="C42" s="11">
        <v>315</v>
      </c>
      <c r="D42" s="1" t="s">
        <v>5437</v>
      </c>
      <c r="E42" s="36">
        <v>14.38</v>
      </c>
      <c r="F42" s="49">
        <v>0</v>
      </c>
    </row>
    <row r="43" spans="1:6" ht="15" customHeight="1">
      <c r="A43" s="14" t="s">
        <v>4808</v>
      </c>
      <c r="B43" s="7" t="s">
        <v>1882</v>
      </c>
      <c r="C43" s="11">
        <v>315</v>
      </c>
      <c r="D43" s="1" t="s">
        <v>5437</v>
      </c>
      <c r="E43" s="36">
        <v>14.77</v>
      </c>
      <c r="F43" s="49">
        <v>0</v>
      </c>
    </row>
    <row r="44" spans="1:6" ht="15" customHeight="1">
      <c r="A44" s="14" t="s">
        <v>4809</v>
      </c>
      <c r="B44" s="7" t="s">
        <v>1883</v>
      </c>
      <c r="C44" s="11">
        <v>167</v>
      </c>
      <c r="D44" s="1" t="s">
        <v>2673</v>
      </c>
      <c r="E44" s="36">
        <v>2.75</v>
      </c>
      <c r="F44" s="49">
        <v>0</v>
      </c>
    </row>
    <row r="45" spans="1:6" ht="15" customHeight="1">
      <c r="A45" s="14" t="s">
        <v>4810</v>
      </c>
      <c r="B45" s="7" t="s">
        <v>1884</v>
      </c>
      <c r="C45" s="11">
        <v>203</v>
      </c>
      <c r="D45" s="1" t="s">
        <v>2656</v>
      </c>
      <c r="E45" s="36">
        <v>5.77</v>
      </c>
      <c r="F45" s="49">
        <v>5</v>
      </c>
    </row>
    <row r="46" spans="1:6" ht="15" customHeight="1">
      <c r="A46" s="14" t="s">
        <v>4811</v>
      </c>
      <c r="B46" s="7" t="s">
        <v>1885</v>
      </c>
      <c r="C46" s="11">
        <v>161</v>
      </c>
      <c r="D46" s="1" t="s">
        <v>4812</v>
      </c>
      <c r="E46" s="36">
        <v>7.46</v>
      </c>
      <c r="F46" s="49">
        <v>3</v>
      </c>
    </row>
    <row r="47" spans="1:6" ht="15" customHeight="1">
      <c r="A47" s="14" t="s">
        <v>4813</v>
      </c>
      <c r="B47" s="7" t="s">
        <v>1886</v>
      </c>
      <c r="C47" s="11">
        <v>116</v>
      </c>
      <c r="D47" s="1" t="s">
        <v>597</v>
      </c>
      <c r="E47" s="36">
        <v>16.15</v>
      </c>
      <c r="F47" s="49">
        <v>1</v>
      </c>
    </row>
    <row r="48" spans="1:6" ht="15" customHeight="1">
      <c r="A48" s="14" t="s">
        <v>4814</v>
      </c>
      <c r="B48" s="7" t="s">
        <v>1887</v>
      </c>
      <c r="C48" s="11">
        <v>315</v>
      </c>
      <c r="D48" s="1" t="s">
        <v>1596</v>
      </c>
      <c r="E48" s="36">
        <v>99.56</v>
      </c>
      <c r="F48" s="49">
        <v>0</v>
      </c>
    </row>
    <row r="49" spans="1:6" ht="15" customHeight="1">
      <c r="A49" s="14" t="s">
        <v>1597</v>
      </c>
      <c r="B49" s="7" t="s">
        <v>1890</v>
      </c>
      <c r="C49" s="11">
        <v>317</v>
      </c>
      <c r="D49" s="1" t="s">
        <v>1598</v>
      </c>
      <c r="E49" s="36">
        <v>1637.23</v>
      </c>
      <c r="F49" s="49">
        <v>0</v>
      </c>
    </row>
    <row r="50" spans="1:6" ht="15" customHeight="1">
      <c r="A50" s="14" t="s">
        <v>1599</v>
      </c>
      <c r="B50" s="7" t="s">
        <v>1891</v>
      </c>
      <c r="C50" s="11">
        <v>302</v>
      </c>
      <c r="D50" s="1" t="s">
        <v>335</v>
      </c>
      <c r="E50" s="36">
        <v>72.55</v>
      </c>
      <c r="F50" s="49">
        <v>0</v>
      </c>
    </row>
    <row r="51" spans="1:6" ht="15" customHeight="1" thickBot="1">
      <c r="A51" s="14" t="s">
        <v>1600</v>
      </c>
      <c r="B51" s="7" t="s">
        <v>1892</v>
      </c>
      <c r="C51" s="11"/>
      <c r="D51" s="1" t="s">
        <v>1601</v>
      </c>
      <c r="E51" s="36">
        <v>67.16</v>
      </c>
      <c r="F51" s="49">
        <v>0</v>
      </c>
    </row>
    <row r="52" spans="1:6" ht="14.25" customHeight="1" thickBot="1" thickTop="1">
      <c r="A52" s="144" t="s">
        <v>7686</v>
      </c>
      <c r="B52" s="145"/>
      <c r="C52" s="145"/>
      <c r="D52" s="146"/>
      <c r="E52" s="37">
        <f>SUM(E23:E51)</f>
        <v>2378.58</v>
      </c>
      <c r="F52" s="63">
        <f>SUMIF(F23:F51,"&gt;0",E23:E51)</f>
        <v>105.32999999999998</v>
      </c>
    </row>
    <row r="53" ht="12.75" customHeight="1"/>
    <row r="54" ht="12.75" customHeight="1"/>
    <row r="55" spans="2:6" ht="12.75" customHeight="1">
      <c r="B55" s="2"/>
      <c r="C55" s="2"/>
      <c r="D55" s="2"/>
      <c r="E55" s="38"/>
      <c r="F55" s="47"/>
    </row>
    <row r="56" ht="12.75" customHeight="1"/>
    <row r="57" ht="12.75" customHeight="1"/>
    <row r="58" ht="12.75" customHeight="1" thickBot="1"/>
    <row r="59" spans="1:6" ht="22.5" customHeight="1" thickBot="1">
      <c r="A59" s="141" t="s">
        <v>3</v>
      </c>
      <c r="B59" s="142"/>
      <c r="C59" s="142"/>
      <c r="D59" s="142"/>
      <c r="E59" s="142"/>
      <c r="F59" s="143"/>
    </row>
    <row r="60" spans="1:6" ht="15" customHeight="1">
      <c r="A60" s="151" t="s">
        <v>1005</v>
      </c>
      <c r="B60" s="68" t="s">
        <v>603</v>
      </c>
      <c r="C60" s="69" t="s">
        <v>1860</v>
      </c>
      <c r="D60" s="147" t="s">
        <v>1859</v>
      </c>
      <c r="E60" s="149" t="s">
        <v>1861</v>
      </c>
      <c r="F60" s="70" t="s">
        <v>7616</v>
      </c>
    </row>
    <row r="61" spans="1:6" ht="15" customHeight="1" thickBot="1">
      <c r="A61" s="152"/>
      <c r="B61" s="71" t="s">
        <v>1858</v>
      </c>
      <c r="C61" s="71" t="s">
        <v>1858</v>
      </c>
      <c r="D61" s="148"/>
      <c r="E61" s="150"/>
      <c r="F61" s="72" t="s">
        <v>7615</v>
      </c>
    </row>
    <row r="62" spans="1:6" ht="15" customHeight="1" thickTop="1">
      <c r="A62" s="14" t="s">
        <v>1602</v>
      </c>
      <c r="B62" s="7">
        <v>101</v>
      </c>
      <c r="C62" s="11">
        <v>207</v>
      </c>
      <c r="D62" s="1" t="s">
        <v>3787</v>
      </c>
      <c r="E62" s="36">
        <v>279.64</v>
      </c>
      <c r="F62" s="49">
        <v>11</v>
      </c>
    </row>
    <row r="63" spans="1:6" ht="15" customHeight="1">
      <c r="A63" s="14" t="s">
        <v>1603</v>
      </c>
      <c r="B63" s="7" t="s">
        <v>3492</v>
      </c>
      <c r="C63" s="11">
        <v>205</v>
      </c>
      <c r="D63" s="1" t="s">
        <v>1604</v>
      </c>
      <c r="E63" s="36">
        <v>12.56</v>
      </c>
      <c r="F63" s="49">
        <v>5</v>
      </c>
    </row>
    <row r="64" spans="1:6" ht="15" customHeight="1">
      <c r="A64" s="14" t="s">
        <v>7384</v>
      </c>
      <c r="B64" s="7" t="s">
        <v>7415</v>
      </c>
      <c r="C64" s="11">
        <v>209</v>
      </c>
      <c r="D64" s="1" t="s">
        <v>3480</v>
      </c>
      <c r="E64" s="36">
        <v>7.03</v>
      </c>
      <c r="F64" s="49">
        <v>5</v>
      </c>
    </row>
    <row r="65" spans="1:6" ht="15" customHeight="1">
      <c r="A65" s="14" t="s">
        <v>7503</v>
      </c>
      <c r="B65" s="7" t="s">
        <v>7505</v>
      </c>
      <c r="C65" s="11">
        <v>202</v>
      </c>
      <c r="D65" s="1" t="s">
        <v>300</v>
      </c>
      <c r="E65" s="36">
        <v>42.9</v>
      </c>
      <c r="F65" s="49">
        <v>5</v>
      </c>
    </row>
    <row r="66" spans="1:6" ht="15" customHeight="1">
      <c r="A66" s="14" t="s">
        <v>1605</v>
      </c>
      <c r="B66" s="7">
        <v>102</v>
      </c>
      <c r="C66" s="11">
        <v>201</v>
      </c>
      <c r="D66" s="1" t="s">
        <v>641</v>
      </c>
      <c r="E66" s="36">
        <v>15.09</v>
      </c>
      <c r="F66" s="49">
        <v>5</v>
      </c>
    </row>
    <row r="67" spans="1:6" ht="15" customHeight="1">
      <c r="A67" s="14" t="s">
        <v>1606</v>
      </c>
      <c r="B67" s="7">
        <v>103</v>
      </c>
      <c r="C67" s="11">
        <v>204</v>
      </c>
      <c r="D67" s="1" t="s">
        <v>642</v>
      </c>
      <c r="E67" s="36">
        <v>4.49</v>
      </c>
      <c r="F67" s="49">
        <v>5</v>
      </c>
    </row>
    <row r="68" spans="1:6" ht="15" customHeight="1">
      <c r="A68" s="14" t="s">
        <v>1607</v>
      </c>
      <c r="B68" s="7">
        <v>104</v>
      </c>
      <c r="C68" s="11">
        <v>204</v>
      </c>
      <c r="D68" s="1" t="s">
        <v>642</v>
      </c>
      <c r="E68" s="36">
        <v>4.48</v>
      </c>
      <c r="F68" s="49">
        <v>5</v>
      </c>
    </row>
    <row r="69" spans="1:6" ht="15" customHeight="1">
      <c r="A69" s="14" t="s">
        <v>1608</v>
      </c>
      <c r="B69" s="7">
        <v>105</v>
      </c>
      <c r="C69" s="11">
        <v>203</v>
      </c>
      <c r="D69" s="1" t="s">
        <v>1609</v>
      </c>
      <c r="E69" s="36">
        <v>116.32</v>
      </c>
      <c r="F69" s="49">
        <v>5</v>
      </c>
    </row>
    <row r="70" spans="1:6" ht="15" customHeight="1">
      <c r="A70" s="14" t="s">
        <v>1610</v>
      </c>
      <c r="B70" s="7" t="s">
        <v>3488</v>
      </c>
      <c r="C70" s="11">
        <v>203</v>
      </c>
      <c r="D70" s="1" t="s">
        <v>1611</v>
      </c>
      <c r="E70" s="36">
        <v>13.01</v>
      </c>
      <c r="F70" s="49">
        <v>5</v>
      </c>
    </row>
    <row r="71" spans="1:6" ht="15" customHeight="1">
      <c r="A71" s="14" t="s">
        <v>1612</v>
      </c>
      <c r="B71" s="7" t="s">
        <v>3493</v>
      </c>
      <c r="C71" s="11">
        <v>203</v>
      </c>
      <c r="D71" s="1" t="s">
        <v>1611</v>
      </c>
      <c r="E71" s="36">
        <v>13.21</v>
      </c>
      <c r="F71" s="49">
        <v>5</v>
      </c>
    </row>
    <row r="72" spans="1:6" ht="15" customHeight="1">
      <c r="A72" s="14" t="s">
        <v>1613</v>
      </c>
      <c r="B72" s="7" t="s">
        <v>3494</v>
      </c>
      <c r="C72" s="11">
        <v>203</v>
      </c>
      <c r="D72" s="1" t="s">
        <v>1611</v>
      </c>
      <c r="E72" s="36">
        <v>13.21</v>
      </c>
      <c r="F72" s="49">
        <v>5</v>
      </c>
    </row>
    <row r="73" spans="1:6" ht="15" customHeight="1">
      <c r="A73" s="14" t="s">
        <v>1614</v>
      </c>
      <c r="B73" s="7">
        <v>106</v>
      </c>
      <c r="C73" s="11">
        <v>207</v>
      </c>
      <c r="D73" s="1" t="s">
        <v>1615</v>
      </c>
      <c r="E73" s="36">
        <v>94.88</v>
      </c>
      <c r="F73" s="49">
        <v>5</v>
      </c>
    </row>
    <row r="74" spans="1:6" ht="15" customHeight="1">
      <c r="A74" s="14" t="s">
        <v>1616</v>
      </c>
      <c r="B74" s="7" t="s">
        <v>3495</v>
      </c>
      <c r="C74" s="11">
        <v>201</v>
      </c>
      <c r="D74" s="1" t="s">
        <v>641</v>
      </c>
      <c r="E74" s="36">
        <v>10.62</v>
      </c>
      <c r="F74" s="49">
        <v>5</v>
      </c>
    </row>
    <row r="75" spans="1:6" ht="15" customHeight="1">
      <c r="A75" s="14" t="s">
        <v>1617</v>
      </c>
      <c r="B75" s="7">
        <v>107</v>
      </c>
      <c r="C75" s="11">
        <v>160</v>
      </c>
      <c r="D75" s="1" t="s">
        <v>652</v>
      </c>
      <c r="E75" s="36">
        <v>18.33</v>
      </c>
      <c r="F75" s="49">
        <v>3</v>
      </c>
    </row>
    <row r="76" spans="1:6" ht="15" customHeight="1">
      <c r="A76" s="14" t="s">
        <v>1618</v>
      </c>
      <c r="B76" s="7">
        <v>108</v>
      </c>
      <c r="C76" s="11">
        <v>160</v>
      </c>
      <c r="D76" s="1" t="s">
        <v>652</v>
      </c>
      <c r="E76" s="36">
        <v>18.33</v>
      </c>
      <c r="F76" s="49">
        <v>3</v>
      </c>
    </row>
    <row r="77" spans="1:6" ht="15" customHeight="1">
      <c r="A77" s="14" t="s">
        <v>1619</v>
      </c>
      <c r="B77" s="7">
        <v>109</v>
      </c>
      <c r="C77" s="11">
        <v>160</v>
      </c>
      <c r="D77" s="1" t="s">
        <v>652</v>
      </c>
      <c r="E77" s="36">
        <v>18.39</v>
      </c>
      <c r="F77" s="49">
        <v>3</v>
      </c>
    </row>
    <row r="78" spans="1:6" ht="15" customHeight="1">
      <c r="A78" s="14" t="s">
        <v>1620</v>
      </c>
      <c r="B78" s="7">
        <v>110</v>
      </c>
      <c r="C78" s="11">
        <v>160</v>
      </c>
      <c r="D78" s="1" t="s">
        <v>652</v>
      </c>
      <c r="E78" s="36">
        <v>18.39</v>
      </c>
      <c r="F78" s="49">
        <v>3</v>
      </c>
    </row>
    <row r="79" spans="1:6" ht="15" customHeight="1">
      <c r="A79" s="14" t="s">
        <v>1621</v>
      </c>
      <c r="B79" s="7">
        <v>111</v>
      </c>
      <c r="C79" s="11">
        <v>160</v>
      </c>
      <c r="D79" s="1" t="s">
        <v>652</v>
      </c>
      <c r="E79" s="36">
        <v>18.38</v>
      </c>
      <c r="F79" s="49">
        <v>3</v>
      </c>
    </row>
    <row r="80" spans="1:6" ht="15" customHeight="1">
      <c r="A80" s="14" t="s">
        <v>1622</v>
      </c>
      <c r="B80" s="7">
        <v>112</v>
      </c>
      <c r="C80" s="11">
        <v>160</v>
      </c>
      <c r="D80" s="1" t="s">
        <v>652</v>
      </c>
      <c r="E80" s="36">
        <v>18.37</v>
      </c>
      <c r="F80" s="49">
        <v>3</v>
      </c>
    </row>
    <row r="81" spans="1:6" ht="15" customHeight="1">
      <c r="A81" s="14" t="s">
        <v>1623</v>
      </c>
      <c r="B81" s="7">
        <v>113</v>
      </c>
      <c r="C81" s="11">
        <v>160</v>
      </c>
      <c r="D81" s="1" t="s">
        <v>652</v>
      </c>
      <c r="E81" s="36">
        <v>18.38</v>
      </c>
      <c r="F81" s="49">
        <v>3</v>
      </c>
    </row>
    <row r="82" spans="1:6" ht="15" customHeight="1">
      <c r="A82" s="14" t="s">
        <v>1624</v>
      </c>
      <c r="B82" s="7">
        <v>114</v>
      </c>
      <c r="C82" s="11">
        <v>160</v>
      </c>
      <c r="D82" s="1" t="s">
        <v>652</v>
      </c>
      <c r="E82" s="36">
        <v>18.37</v>
      </c>
      <c r="F82" s="49">
        <v>3</v>
      </c>
    </row>
    <row r="83" spans="1:6" ht="15" customHeight="1">
      <c r="A83" s="14" t="s">
        <v>1625</v>
      </c>
      <c r="B83" s="7">
        <v>115</v>
      </c>
      <c r="C83" s="11">
        <v>160</v>
      </c>
      <c r="D83" s="1" t="s">
        <v>652</v>
      </c>
      <c r="E83" s="36">
        <v>18.38</v>
      </c>
      <c r="F83" s="49">
        <v>3</v>
      </c>
    </row>
    <row r="84" spans="1:6" ht="15" customHeight="1">
      <c r="A84" s="14" t="s">
        <v>1626</v>
      </c>
      <c r="B84" s="7">
        <v>116</v>
      </c>
      <c r="C84" s="11">
        <v>160</v>
      </c>
      <c r="D84" s="1" t="s">
        <v>652</v>
      </c>
      <c r="E84" s="36">
        <v>18.36</v>
      </c>
      <c r="F84" s="49">
        <v>3</v>
      </c>
    </row>
    <row r="85" spans="1:6" ht="15" customHeight="1">
      <c r="A85" s="14" t="s">
        <v>1627</v>
      </c>
      <c r="B85" s="7">
        <v>117</v>
      </c>
      <c r="C85" s="11">
        <v>120</v>
      </c>
      <c r="D85" s="1" t="s">
        <v>1628</v>
      </c>
      <c r="E85" s="36">
        <v>431.25</v>
      </c>
      <c r="F85" s="49">
        <v>9</v>
      </c>
    </row>
    <row r="86" spans="1:6" ht="15" customHeight="1">
      <c r="A86" s="14" t="s">
        <v>1629</v>
      </c>
      <c r="B86" s="7">
        <v>118</v>
      </c>
      <c r="C86" s="11">
        <v>120</v>
      </c>
      <c r="D86" s="1" t="s">
        <v>1630</v>
      </c>
      <c r="E86" s="36">
        <v>325.85</v>
      </c>
      <c r="F86" s="49">
        <v>9</v>
      </c>
    </row>
    <row r="87" spans="1:6" ht="15" customHeight="1">
      <c r="A87" s="14" t="s">
        <v>1631</v>
      </c>
      <c r="B87" s="7">
        <v>119</v>
      </c>
      <c r="C87" s="11">
        <v>120</v>
      </c>
      <c r="D87" s="1" t="s">
        <v>1632</v>
      </c>
      <c r="E87" s="36">
        <v>429.77</v>
      </c>
      <c r="F87" s="49">
        <v>9</v>
      </c>
    </row>
    <row r="88" spans="1:6" ht="15" customHeight="1">
      <c r="A88" s="14" t="s">
        <v>1633</v>
      </c>
      <c r="B88" s="7" t="s">
        <v>798</v>
      </c>
      <c r="C88" s="11">
        <v>125</v>
      </c>
      <c r="D88" s="1" t="s">
        <v>799</v>
      </c>
      <c r="E88" s="36">
        <v>41.38</v>
      </c>
      <c r="F88" s="49">
        <v>9</v>
      </c>
    </row>
    <row r="89" spans="1:6" ht="15" customHeight="1">
      <c r="A89" s="14" t="s">
        <v>800</v>
      </c>
      <c r="B89" s="7">
        <v>120</v>
      </c>
      <c r="C89" s="11">
        <v>203</v>
      </c>
      <c r="D89" s="1" t="s">
        <v>2656</v>
      </c>
      <c r="E89" s="36">
        <v>48.85</v>
      </c>
      <c r="F89" s="49">
        <v>5</v>
      </c>
    </row>
    <row r="90" spans="1:6" ht="15" customHeight="1">
      <c r="A90" s="14" t="s">
        <v>801</v>
      </c>
      <c r="B90" s="7">
        <v>121</v>
      </c>
      <c r="C90" s="11">
        <v>160</v>
      </c>
      <c r="D90" s="1" t="s">
        <v>652</v>
      </c>
      <c r="E90" s="36">
        <v>11.38</v>
      </c>
      <c r="F90" s="49">
        <v>3</v>
      </c>
    </row>
    <row r="91" spans="1:6" ht="15" customHeight="1">
      <c r="A91" s="14" t="s">
        <v>802</v>
      </c>
      <c r="B91" s="7" t="s">
        <v>803</v>
      </c>
      <c r="C91" s="11">
        <v>163</v>
      </c>
      <c r="D91" s="1" t="s">
        <v>804</v>
      </c>
      <c r="E91" s="36">
        <v>9.13</v>
      </c>
      <c r="F91" s="49">
        <v>3</v>
      </c>
    </row>
    <row r="92" spans="1:6" ht="15" customHeight="1">
      <c r="A92" s="14" t="s">
        <v>805</v>
      </c>
      <c r="B92" s="7">
        <v>122</v>
      </c>
      <c r="C92" s="11">
        <v>160</v>
      </c>
      <c r="D92" s="1" t="s">
        <v>652</v>
      </c>
      <c r="E92" s="36">
        <v>11.48</v>
      </c>
      <c r="F92" s="49">
        <v>3</v>
      </c>
    </row>
    <row r="93" spans="1:6" ht="15" customHeight="1">
      <c r="A93" s="14" t="s">
        <v>806</v>
      </c>
      <c r="B93" s="7" t="s">
        <v>807</v>
      </c>
      <c r="C93" s="11">
        <v>163</v>
      </c>
      <c r="D93" s="1" t="s">
        <v>804</v>
      </c>
      <c r="E93" s="36">
        <v>9.24</v>
      </c>
      <c r="F93" s="49">
        <v>3</v>
      </c>
    </row>
    <row r="94" spans="1:6" ht="15" customHeight="1">
      <c r="A94" s="14" t="s">
        <v>808</v>
      </c>
      <c r="B94" s="7">
        <v>123</v>
      </c>
      <c r="C94" s="11">
        <v>126</v>
      </c>
      <c r="D94" s="1" t="s">
        <v>809</v>
      </c>
      <c r="E94" s="36">
        <v>79.74</v>
      </c>
      <c r="F94" s="49">
        <v>8</v>
      </c>
    </row>
    <row r="95" spans="1:6" ht="15" customHeight="1">
      <c r="A95" s="14" t="s">
        <v>810</v>
      </c>
      <c r="B95" s="7">
        <v>124</v>
      </c>
      <c r="C95" s="11">
        <v>171</v>
      </c>
      <c r="D95" s="1" t="s">
        <v>2441</v>
      </c>
      <c r="E95" s="36">
        <v>8.62</v>
      </c>
      <c r="F95" s="49">
        <v>2</v>
      </c>
    </row>
    <row r="96" spans="1:6" ht="15" customHeight="1">
      <c r="A96" s="14" t="s">
        <v>811</v>
      </c>
      <c r="B96" s="7">
        <v>125</v>
      </c>
      <c r="C96" s="11">
        <v>171</v>
      </c>
      <c r="D96" s="1" t="s">
        <v>2441</v>
      </c>
      <c r="E96" s="36">
        <v>2.07</v>
      </c>
      <c r="F96" s="49">
        <v>2</v>
      </c>
    </row>
    <row r="97" spans="1:6" ht="15" customHeight="1">
      <c r="A97" s="14" t="s">
        <v>812</v>
      </c>
      <c r="B97" s="7">
        <v>126</v>
      </c>
      <c r="C97" s="11">
        <v>167</v>
      </c>
      <c r="D97" s="1" t="s">
        <v>1768</v>
      </c>
      <c r="E97" s="36">
        <v>2.15</v>
      </c>
      <c r="F97" s="49">
        <v>3</v>
      </c>
    </row>
    <row r="98" spans="1:6" ht="15" customHeight="1">
      <c r="A98" s="14" t="s">
        <v>813</v>
      </c>
      <c r="B98" s="7">
        <v>127</v>
      </c>
      <c r="C98" s="11">
        <v>126</v>
      </c>
      <c r="D98" s="1" t="s">
        <v>809</v>
      </c>
      <c r="E98" s="36">
        <v>34.67</v>
      </c>
      <c r="F98" s="49">
        <v>5</v>
      </c>
    </row>
    <row r="99" spans="1:6" ht="15" customHeight="1">
      <c r="A99" s="14" t="s">
        <v>814</v>
      </c>
      <c r="B99" s="7">
        <v>128</v>
      </c>
      <c r="C99" s="11">
        <v>106</v>
      </c>
      <c r="D99" s="1" t="s">
        <v>815</v>
      </c>
      <c r="E99" s="36">
        <v>34.69</v>
      </c>
      <c r="F99" s="49">
        <v>8</v>
      </c>
    </row>
    <row r="100" spans="1:6" ht="15" customHeight="1">
      <c r="A100" s="14" t="s">
        <v>816</v>
      </c>
      <c r="B100" s="7">
        <v>129</v>
      </c>
      <c r="C100" s="11">
        <v>103</v>
      </c>
      <c r="D100" s="1" t="s">
        <v>817</v>
      </c>
      <c r="E100" s="36">
        <v>33.03</v>
      </c>
      <c r="F100" s="49">
        <v>8</v>
      </c>
    </row>
    <row r="101" spans="1:6" ht="15" customHeight="1">
      <c r="A101" s="14" t="s">
        <v>818</v>
      </c>
      <c r="B101" s="7">
        <v>130</v>
      </c>
      <c r="C101" s="11">
        <v>126</v>
      </c>
      <c r="D101" s="1" t="s">
        <v>819</v>
      </c>
      <c r="E101" s="36">
        <v>40.53</v>
      </c>
      <c r="F101" s="49">
        <v>8</v>
      </c>
    </row>
    <row r="102" spans="1:6" ht="15" customHeight="1">
      <c r="A102" s="14" t="s">
        <v>820</v>
      </c>
      <c r="B102" s="7">
        <v>132</v>
      </c>
      <c r="C102" s="11">
        <v>116</v>
      </c>
      <c r="D102" s="1" t="s">
        <v>821</v>
      </c>
      <c r="E102" s="36">
        <v>27.25</v>
      </c>
      <c r="F102" s="49">
        <v>1</v>
      </c>
    </row>
    <row r="103" spans="1:6" ht="15" customHeight="1">
      <c r="A103" s="14" t="s">
        <v>822</v>
      </c>
      <c r="B103" s="7">
        <v>133</v>
      </c>
      <c r="C103" s="11">
        <v>171</v>
      </c>
      <c r="D103" s="1" t="s">
        <v>2441</v>
      </c>
      <c r="E103" s="36">
        <v>10.87</v>
      </c>
      <c r="F103" s="49">
        <v>2</v>
      </c>
    </row>
    <row r="104" spans="1:6" ht="15" customHeight="1">
      <c r="A104" s="14" t="s">
        <v>823</v>
      </c>
      <c r="B104" s="7">
        <v>134</v>
      </c>
      <c r="C104" s="11">
        <v>203</v>
      </c>
      <c r="D104" s="1" t="s">
        <v>1609</v>
      </c>
      <c r="E104" s="36">
        <v>124.32</v>
      </c>
      <c r="F104" s="49">
        <v>5</v>
      </c>
    </row>
    <row r="105" spans="1:6" ht="15" customHeight="1">
      <c r="A105" s="14" t="s">
        <v>824</v>
      </c>
      <c r="B105" s="7">
        <v>135</v>
      </c>
      <c r="C105" s="11">
        <v>160</v>
      </c>
      <c r="D105" s="1" t="s">
        <v>652</v>
      </c>
      <c r="E105" s="36">
        <v>24.06</v>
      </c>
      <c r="F105" s="49">
        <v>2</v>
      </c>
    </row>
    <row r="106" spans="1:6" ht="15" customHeight="1">
      <c r="A106" s="14" t="s">
        <v>825</v>
      </c>
      <c r="B106" s="7">
        <v>136</v>
      </c>
      <c r="C106" s="11">
        <v>160</v>
      </c>
      <c r="D106" s="1" t="s">
        <v>652</v>
      </c>
      <c r="E106" s="36">
        <v>24.44</v>
      </c>
      <c r="F106" s="49">
        <v>3</v>
      </c>
    </row>
    <row r="107" spans="1:6" ht="15" customHeight="1">
      <c r="A107" s="14" t="s">
        <v>826</v>
      </c>
      <c r="B107" s="7">
        <v>137</v>
      </c>
      <c r="C107" s="11">
        <v>160</v>
      </c>
      <c r="D107" s="1" t="s">
        <v>652</v>
      </c>
      <c r="E107" s="36">
        <v>37.03</v>
      </c>
      <c r="F107" s="49">
        <v>3</v>
      </c>
    </row>
    <row r="108" spans="1:6" ht="15" customHeight="1">
      <c r="A108" s="14" t="s">
        <v>827</v>
      </c>
      <c r="B108" s="7">
        <v>138</v>
      </c>
      <c r="C108" s="11">
        <v>160</v>
      </c>
      <c r="D108" s="1" t="s">
        <v>652</v>
      </c>
      <c r="E108" s="36">
        <v>37.02</v>
      </c>
      <c r="F108" s="49">
        <v>3</v>
      </c>
    </row>
    <row r="109" spans="1:6" ht="15" customHeight="1">
      <c r="A109" s="14" t="s">
        <v>828</v>
      </c>
      <c r="B109" s="7">
        <v>139</v>
      </c>
      <c r="C109" s="11">
        <v>160</v>
      </c>
      <c r="D109" s="1" t="s">
        <v>652</v>
      </c>
      <c r="E109" s="36">
        <v>37.02</v>
      </c>
      <c r="F109" s="49">
        <v>3</v>
      </c>
    </row>
    <row r="110" spans="1:6" ht="15" customHeight="1">
      <c r="A110" s="14" t="s">
        <v>829</v>
      </c>
      <c r="B110" s="7">
        <v>140</v>
      </c>
      <c r="C110" s="11">
        <v>203</v>
      </c>
      <c r="D110" s="1" t="s">
        <v>1611</v>
      </c>
      <c r="E110" s="36">
        <v>19.02</v>
      </c>
      <c r="F110" s="49">
        <v>5</v>
      </c>
    </row>
    <row r="111" spans="1:6" ht="15" customHeight="1">
      <c r="A111" s="14" t="s">
        <v>830</v>
      </c>
      <c r="B111" s="7">
        <v>141</v>
      </c>
      <c r="C111" s="11">
        <v>203</v>
      </c>
      <c r="D111" s="1" t="s">
        <v>1611</v>
      </c>
      <c r="E111" s="36">
        <v>20.37</v>
      </c>
      <c r="F111" s="49">
        <v>5</v>
      </c>
    </row>
    <row r="112" spans="1:6" ht="15" customHeight="1">
      <c r="A112" s="14" t="s">
        <v>831</v>
      </c>
      <c r="B112" s="7">
        <v>142</v>
      </c>
      <c r="C112" s="11">
        <v>209</v>
      </c>
      <c r="D112" s="1" t="s">
        <v>2659</v>
      </c>
      <c r="E112" s="36">
        <v>2.8</v>
      </c>
      <c r="F112" s="49">
        <v>3</v>
      </c>
    </row>
    <row r="113" spans="1:6" ht="15" customHeight="1">
      <c r="A113" s="14" t="s">
        <v>832</v>
      </c>
      <c r="B113" s="7" t="s">
        <v>833</v>
      </c>
      <c r="C113" s="11">
        <v>167</v>
      </c>
      <c r="D113" s="1" t="s">
        <v>1768</v>
      </c>
      <c r="E113" s="36">
        <v>1.96</v>
      </c>
      <c r="F113" s="49">
        <v>3</v>
      </c>
    </row>
    <row r="114" spans="1:6" ht="15" customHeight="1">
      <c r="A114" s="14" t="s">
        <v>1639</v>
      </c>
      <c r="B114" s="7">
        <v>143</v>
      </c>
      <c r="C114" s="11">
        <v>161</v>
      </c>
      <c r="D114" s="1" t="s">
        <v>2676</v>
      </c>
      <c r="E114" s="36">
        <v>11.4</v>
      </c>
      <c r="F114" s="49">
        <v>3</v>
      </c>
    </row>
    <row r="115" spans="1:6" ht="15" customHeight="1">
      <c r="A115" s="14" t="s">
        <v>1640</v>
      </c>
      <c r="B115" s="7">
        <v>144</v>
      </c>
      <c r="C115" s="11">
        <v>161</v>
      </c>
      <c r="D115" s="1" t="s">
        <v>2672</v>
      </c>
      <c r="E115" s="36">
        <v>11.53</v>
      </c>
      <c r="F115" s="49">
        <v>3</v>
      </c>
    </row>
    <row r="116" spans="1:6" ht="15" customHeight="1">
      <c r="A116" s="14" t="s">
        <v>1641</v>
      </c>
      <c r="B116" s="7">
        <v>145</v>
      </c>
      <c r="C116" s="11">
        <v>160</v>
      </c>
      <c r="D116" s="1" t="s">
        <v>652</v>
      </c>
      <c r="E116" s="36">
        <v>15.01</v>
      </c>
      <c r="F116" s="49">
        <v>3</v>
      </c>
    </row>
    <row r="117" spans="1:6" ht="15" customHeight="1">
      <c r="A117" s="14" t="s">
        <v>1642</v>
      </c>
      <c r="B117" s="7">
        <v>146</v>
      </c>
      <c r="C117" s="11">
        <v>160</v>
      </c>
      <c r="D117" s="1" t="s">
        <v>652</v>
      </c>
      <c r="E117" s="36">
        <v>10.89</v>
      </c>
      <c r="F117" s="49">
        <v>3</v>
      </c>
    </row>
    <row r="118" spans="1:6" ht="15" customHeight="1">
      <c r="A118" s="14" t="s">
        <v>1643</v>
      </c>
      <c r="B118" s="7">
        <v>147</v>
      </c>
      <c r="C118" s="11">
        <v>124</v>
      </c>
      <c r="D118" s="1" t="s">
        <v>1644</v>
      </c>
      <c r="E118" s="36">
        <v>114.79</v>
      </c>
      <c r="F118" s="49">
        <v>9</v>
      </c>
    </row>
    <row r="119" spans="1:6" ht="15" customHeight="1">
      <c r="A119" s="14" t="s">
        <v>1645</v>
      </c>
      <c r="B119" s="7">
        <v>148</v>
      </c>
      <c r="C119" s="11">
        <v>302</v>
      </c>
      <c r="D119" s="1" t="s">
        <v>335</v>
      </c>
      <c r="E119" s="36">
        <v>52.11</v>
      </c>
      <c r="F119" s="49">
        <v>0</v>
      </c>
    </row>
    <row r="120" spans="1:6" ht="15" customHeight="1">
      <c r="A120" s="14" t="s">
        <v>1646</v>
      </c>
      <c r="B120" s="7">
        <v>149</v>
      </c>
      <c r="C120" s="11">
        <v>171</v>
      </c>
      <c r="D120" s="1" t="s">
        <v>2441</v>
      </c>
      <c r="E120" s="36">
        <v>47.15</v>
      </c>
      <c r="F120" s="49">
        <v>2</v>
      </c>
    </row>
    <row r="121" spans="1:6" ht="15" customHeight="1">
      <c r="A121" s="14" t="s">
        <v>1647</v>
      </c>
      <c r="B121" s="7">
        <v>150</v>
      </c>
      <c r="C121" s="11">
        <v>171</v>
      </c>
      <c r="D121" s="1" t="s">
        <v>2441</v>
      </c>
      <c r="E121" s="36">
        <v>52.4</v>
      </c>
      <c r="F121" s="49">
        <v>2</v>
      </c>
    </row>
    <row r="122" spans="1:6" ht="15" customHeight="1">
      <c r="A122" s="14" t="s">
        <v>1648</v>
      </c>
      <c r="B122" s="7">
        <v>151</v>
      </c>
      <c r="C122" s="11">
        <v>317</v>
      </c>
      <c r="D122" s="1" t="s">
        <v>1649</v>
      </c>
      <c r="E122" s="36">
        <v>7.54</v>
      </c>
      <c r="F122" s="49">
        <v>2</v>
      </c>
    </row>
    <row r="123" spans="1:6" ht="15" customHeight="1">
      <c r="A123" s="14" t="s">
        <v>1650</v>
      </c>
      <c r="B123" s="7">
        <v>152</v>
      </c>
      <c r="C123" s="11">
        <v>106</v>
      </c>
      <c r="D123" s="1" t="s">
        <v>1651</v>
      </c>
      <c r="E123" s="36">
        <v>17.66</v>
      </c>
      <c r="F123" s="49">
        <v>8</v>
      </c>
    </row>
    <row r="124" spans="1:6" ht="15" customHeight="1">
      <c r="A124" s="14" t="s">
        <v>1652</v>
      </c>
      <c r="B124" s="7">
        <v>153</v>
      </c>
      <c r="C124" s="11">
        <v>120</v>
      </c>
      <c r="D124" s="1" t="s">
        <v>1653</v>
      </c>
      <c r="E124" s="36">
        <v>867.43</v>
      </c>
      <c r="F124" s="49">
        <v>9</v>
      </c>
    </row>
    <row r="125" spans="1:6" ht="15" customHeight="1">
      <c r="A125" s="14" t="s">
        <v>7508</v>
      </c>
      <c r="B125" s="7" t="s">
        <v>7509</v>
      </c>
      <c r="C125" s="11">
        <v>126</v>
      </c>
      <c r="D125" s="1" t="s">
        <v>1657</v>
      </c>
      <c r="E125" s="36">
        <v>217.6</v>
      </c>
      <c r="F125" s="49">
        <v>5</v>
      </c>
    </row>
    <row r="126" spans="1:6" ht="15" customHeight="1">
      <c r="A126" s="14" t="s">
        <v>1654</v>
      </c>
      <c r="B126" s="7">
        <v>154</v>
      </c>
      <c r="C126" s="11">
        <v>303</v>
      </c>
      <c r="D126" s="1" t="s">
        <v>2459</v>
      </c>
      <c r="E126" s="36">
        <v>4.24</v>
      </c>
      <c r="F126" s="49">
        <v>0</v>
      </c>
    </row>
    <row r="127" spans="1:6" ht="15" customHeight="1">
      <c r="A127" s="14" t="s">
        <v>1655</v>
      </c>
      <c r="B127" s="7">
        <v>155</v>
      </c>
      <c r="C127" s="11">
        <v>201</v>
      </c>
      <c r="D127" s="1" t="s">
        <v>4639</v>
      </c>
      <c r="E127" s="36"/>
      <c r="F127" s="49">
        <v>0</v>
      </c>
    </row>
    <row r="128" spans="1:6" ht="15" customHeight="1">
      <c r="A128" s="14" t="s">
        <v>7386</v>
      </c>
      <c r="B128" s="7">
        <v>155</v>
      </c>
      <c r="C128" s="11">
        <v>202</v>
      </c>
      <c r="D128" s="1" t="s">
        <v>300</v>
      </c>
      <c r="E128" s="36"/>
      <c r="F128" s="49">
        <v>0</v>
      </c>
    </row>
    <row r="129" spans="1:6" ht="15" customHeight="1">
      <c r="A129" s="14" t="s">
        <v>1656</v>
      </c>
      <c r="B129" s="7">
        <v>156</v>
      </c>
      <c r="C129" s="11">
        <v>201</v>
      </c>
      <c r="D129" s="1" t="s">
        <v>4639</v>
      </c>
      <c r="E129" s="36"/>
      <c r="F129" s="49">
        <v>0</v>
      </c>
    </row>
    <row r="130" spans="1:6" ht="15" customHeight="1" thickBot="1">
      <c r="A130" s="14" t="s">
        <v>7385</v>
      </c>
      <c r="B130" s="7">
        <v>156</v>
      </c>
      <c r="C130" s="11">
        <v>202</v>
      </c>
      <c r="D130" s="1" t="s">
        <v>300</v>
      </c>
      <c r="E130" s="36"/>
      <c r="F130" s="49">
        <v>0</v>
      </c>
    </row>
    <row r="131" spans="1:6" ht="15" customHeight="1" thickBot="1" thickTop="1">
      <c r="A131" s="144" t="s">
        <v>7686</v>
      </c>
      <c r="B131" s="145"/>
      <c r="C131" s="145"/>
      <c r="D131" s="146"/>
      <c r="E131" s="37">
        <f>SUM(E62:E130)</f>
        <v>4160.860000000001</v>
      </c>
      <c r="F131" s="63">
        <f>SUMIF(F62:F130,"&gt;0",E62:E130)</f>
        <v>4104.510000000001</v>
      </c>
    </row>
    <row r="132" spans="3:6" ht="12.75" customHeight="1">
      <c r="C132" s="73"/>
      <c r="D132" s="73"/>
      <c r="E132" s="74"/>
      <c r="F132" s="48"/>
    </row>
    <row r="133" ht="12.75" customHeight="1"/>
    <row r="134" ht="12.75" customHeight="1"/>
    <row r="135" ht="12.75" customHeight="1"/>
    <row r="136" ht="12.75" customHeight="1"/>
    <row r="137" ht="12.75" customHeight="1" thickBot="1"/>
    <row r="138" spans="1:6" ht="22.5" customHeight="1" thickBot="1">
      <c r="A138" s="141" t="s">
        <v>2</v>
      </c>
      <c r="B138" s="142"/>
      <c r="C138" s="142"/>
      <c r="D138" s="142"/>
      <c r="E138" s="142"/>
      <c r="F138" s="143"/>
    </row>
    <row r="139" spans="1:6" ht="15" customHeight="1">
      <c r="A139" s="151" t="s">
        <v>1005</v>
      </c>
      <c r="B139" s="68" t="s">
        <v>603</v>
      </c>
      <c r="C139" s="69" t="s">
        <v>1860</v>
      </c>
      <c r="D139" s="147" t="s">
        <v>1859</v>
      </c>
      <c r="E139" s="149" t="s">
        <v>1861</v>
      </c>
      <c r="F139" s="70" t="s">
        <v>7616</v>
      </c>
    </row>
    <row r="140" spans="1:6" ht="15" customHeight="1" thickBot="1">
      <c r="A140" s="152"/>
      <c r="B140" s="71" t="s">
        <v>1858</v>
      </c>
      <c r="C140" s="71" t="s">
        <v>1858</v>
      </c>
      <c r="D140" s="148"/>
      <c r="E140" s="150"/>
      <c r="F140" s="72" t="s">
        <v>7615</v>
      </c>
    </row>
    <row r="141" spans="1:6" ht="15" customHeight="1" thickTop="1">
      <c r="A141" s="14" t="s">
        <v>1658</v>
      </c>
      <c r="B141" s="7">
        <v>202</v>
      </c>
      <c r="C141" s="11">
        <v>126</v>
      </c>
      <c r="D141" s="1" t="s">
        <v>1659</v>
      </c>
      <c r="E141" s="36">
        <v>147.96</v>
      </c>
      <c r="F141" s="49">
        <v>5</v>
      </c>
    </row>
    <row r="142" spans="1:6" ht="15" customHeight="1">
      <c r="A142" s="14" t="s">
        <v>1660</v>
      </c>
      <c r="B142" s="7" t="s">
        <v>3496</v>
      </c>
      <c r="C142" s="11">
        <v>201</v>
      </c>
      <c r="D142" s="1" t="s">
        <v>641</v>
      </c>
      <c r="E142" s="36">
        <v>5.86</v>
      </c>
      <c r="F142" s="49">
        <v>5</v>
      </c>
    </row>
    <row r="143" spans="1:6" ht="15" customHeight="1">
      <c r="A143" s="14" t="s">
        <v>1661</v>
      </c>
      <c r="B143" s="7" t="s">
        <v>3497</v>
      </c>
      <c r="C143" s="11">
        <v>201</v>
      </c>
      <c r="D143" s="1" t="s">
        <v>641</v>
      </c>
      <c r="E143" s="36">
        <v>5.86</v>
      </c>
      <c r="F143" s="49">
        <v>5</v>
      </c>
    </row>
    <row r="144" spans="1:6" ht="15" customHeight="1">
      <c r="A144" s="14" t="s">
        <v>1662</v>
      </c>
      <c r="B144" s="7">
        <v>203</v>
      </c>
      <c r="C144" s="11">
        <v>102</v>
      </c>
      <c r="D144" s="1" t="s">
        <v>3892</v>
      </c>
      <c r="E144" s="36">
        <v>74.86</v>
      </c>
      <c r="F144" s="49">
        <v>2</v>
      </c>
    </row>
    <row r="145" spans="1:6" ht="15" customHeight="1">
      <c r="A145" s="14" t="s">
        <v>4588</v>
      </c>
      <c r="B145" s="7">
        <v>204</v>
      </c>
      <c r="C145" s="11">
        <v>110</v>
      </c>
      <c r="D145" s="1" t="s">
        <v>2664</v>
      </c>
      <c r="E145" s="36">
        <v>21.46</v>
      </c>
      <c r="F145" s="49">
        <v>1</v>
      </c>
    </row>
    <row r="146" spans="1:6" ht="15" customHeight="1">
      <c r="A146" s="14" t="s">
        <v>4589</v>
      </c>
      <c r="B146" s="7">
        <v>205</v>
      </c>
      <c r="C146" s="11">
        <v>110</v>
      </c>
      <c r="D146" s="1" t="s">
        <v>2664</v>
      </c>
      <c r="E146" s="36">
        <v>21.67</v>
      </c>
      <c r="F146" s="49">
        <v>1</v>
      </c>
    </row>
    <row r="147" spans="1:6" ht="15" customHeight="1">
      <c r="A147" s="14" t="s">
        <v>4590</v>
      </c>
      <c r="B147" s="7">
        <v>206</v>
      </c>
      <c r="C147" s="11">
        <v>110</v>
      </c>
      <c r="D147" s="1" t="s">
        <v>2664</v>
      </c>
      <c r="E147" s="36">
        <v>22.96</v>
      </c>
      <c r="F147" s="49">
        <v>1</v>
      </c>
    </row>
    <row r="148" spans="1:6" ht="15" customHeight="1">
      <c r="A148" s="14" t="s">
        <v>4591</v>
      </c>
      <c r="B148" s="7">
        <v>207</v>
      </c>
      <c r="C148" s="11">
        <v>110</v>
      </c>
      <c r="D148" s="1" t="s">
        <v>2664</v>
      </c>
      <c r="E148" s="36">
        <v>23.92</v>
      </c>
      <c r="F148" s="49">
        <v>1</v>
      </c>
    </row>
    <row r="149" spans="1:6" ht="15" customHeight="1">
      <c r="A149" s="14" t="s">
        <v>4592</v>
      </c>
      <c r="B149" s="7">
        <v>208</v>
      </c>
      <c r="C149" s="11">
        <v>110</v>
      </c>
      <c r="D149" s="1" t="s">
        <v>2664</v>
      </c>
      <c r="E149" s="36">
        <v>21.67</v>
      </c>
      <c r="F149" s="49">
        <v>1</v>
      </c>
    </row>
    <row r="150" spans="1:6" ht="15" customHeight="1">
      <c r="A150" s="14" t="s">
        <v>4593</v>
      </c>
      <c r="B150" s="7">
        <v>209</v>
      </c>
      <c r="C150" s="11">
        <v>110</v>
      </c>
      <c r="D150" s="1" t="s">
        <v>2664</v>
      </c>
      <c r="E150" s="36">
        <v>21.67</v>
      </c>
      <c r="F150" s="49">
        <v>1</v>
      </c>
    </row>
    <row r="151" spans="1:6" ht="15" customHeight="1">
      <c r="A151" s="14" t="s">
        <v>4594</v>
      </c>
      <c r="B151" s="7">
        <v>210</v>
      </c>
      <c r="C151" s="11">
        <v>126</v>
      </c>
      <c r="D151" s="1" t="s">
        <v>4595</v>
      </c>
      <c r="E151" s="36">
        <v>199.62</v>
      </c>
      <c r="F151" s="49">
        <v>5</v>
      </c>
    </row>
    <row r="152" spans="1:6" ht="15" customHeight="1">
      <c r="A152" s="14" t="s">
        <v>4596</v>
      </c>
      <c r="B152" s="7" t="s">
        <v>4597</v>
      </c>
      <c r="C152" s="11">
        <v>204</v>
      </c>
      <c r="D152" s="1" t="s">
        <v>642</v>
      </c>
      <c r="E152" s="36">
        <v>4.49</v>
      </c>
      <c r="F152" s="49">
        <v>0</v>
      </c>
    </row>
    <row r="153" spans="1:6" ht="15" customHeight="1">
      <c r="A153" s="14" t="s">
        <v>4598</v>
      </c>
      <c r="B153" s="7" t="s">
        <v>4599</v>
      </c>
      <c r="C153" s="11">
        <v>204</v>
      </c>
      <c r="D153" s="1" t="s">
        <v>642</v>
      </c>
      <c r="E153" s="36">
        <v>4.48</v>
      </c>
      <c r="F153" s="49">
        <v>0</v>
      </c>
    </row>
    <row r="154" spans="1:6" ht="15" customHeight="1">
      <c r="A154" s="14" t="s">
        <v>4600</v>
      </c>
      <c r="B154" s="7">
        <v>211</v>
      </c>
      <c r="C154" s="11">
        <v>161</v>
      </c>
      <c r="D154" s="1" t="s">
        <v>1670</v>
      </c>
      <c r="E154" s="36">
        <v>4.16</v>
      </c>
      <c r="F154" s="49">
        <v>3</v>
      </c>
    </row>
    <row r="155" spans="1:6" ht="15" customHeight="1">
      <c r="A155" s="14" t="s">
        <v>4601</v>
      </c>
      <c r="B155" s="7" t="s">
        <v>3498</v>
      </c>
      <c r="C155" s="11">
        <v>161</v>
      </c>
      <c r="D155" s="1" t="s">
        <v>2676</v>
      </c>
      <c r="E155" s="36">
        <v>14.16</v>
      </c>
      <c r="F155" s="49">
        <v>3</v>
      </c>
    </row>
    <row r="156" spans="1:6" ht="15" customHeight="1">
      <c r="A156" s="14" t="s">
        <v>4602</v>
      </c>
      <c r="B156" s="7">
        <v>212</v>
      </c>
      <c r="C156" s="11">
        <v>161</v>
      </c>
      <c r="D156" s="1" t="s">
        <v>4038</v>
      </c>
      <c r="E156" s="36">
        <v>4.48</v>
      </c>
      <c r="F156" s="49">
        <v>3</v>
      </c>
    </row>
    <row r="157" spans="1:6" ht="15" customHeight="1">
      <c r="A157" s="14" t="s">
        <v>4603</v>
      </c>
      <c r="B157" s="7" t="s">
        <v>3499</v>
      </c>
      <c r="C157" s="11">
        <v>161</v>
      </c>
      <c r="D157" s="1" t="s">
        <v>2676</v>
      </c>
      <c r="E157" s="36">
        <v>14.8</v>
      </c>
      <c r="F157" s="49">
        <v>3</v>
      </c>
    </row>
    <row r="158" spans="1:6" ht="15" customHeight="1">
      <c r="A158" s="14" t="s">
        <v>4604</v>
      </c>
      <c r="B158" s="7">
        <v>213</v>
      </c>
      <c r="C158" s="11">
        <v>161</v>
      </c>
      <c r="D158" s="1" t="s">
        <v>2777</v>
      </c>
      <c r="E158" s="36">
        <v>4.62</v>
      </c>
      <c r="F158" s="49">
        <v>3</v>
      </c>
    </row>
    <row r="159" spans="1:6" ht="15" customHeight="1">
      <c r="A159" s="14" t="s">
        <v>4605</v>
      </c>
      <c r="B159" s="7" t="s">
        <v>3500</v>
      </c>
      <c r="C159" s="11">
        <v>161</v>
      </c>
      <c r="D159" s="1" t="s">
        <v>2672</v>
      </c>
      <c r="E159" s="36">
        <v>8.9</v>
      </c>
      <c r="F159" s="49">
        <v>3</v>
      </c>
    </row>
    <row r="160" spans="1:6" ht="15" customHeight="1">
      <c r="A160" s="14" t="s">
        <v>4606</v>
      </c>
      <c r="B160" s="7">
        <v>214</v>
      </c>
      <c r="C160" s="11">
        <v>161</v>
      </c>
      <c r="D160" s="1" t="s">
        <v>2777</v>
      </c>
      <c r="E160" s="36">
        <v>4.29</v>
      </c>
      <c r="F160" s="49">
        <v>3</v>
      </c>
    </row>
    <row r="161" spans="1:6" ht="15" customHeight="1">
      <c r="A161" s="14" t="s">
        <v>4607</v>
      </c>
      <c r="B161" s="7" t="s">
        <v>3501</v>
      </c>
      <c r="C161" s="11">
        <v>161</v>
      </c>
      <c r="D161" s="1" t="s">
        <v>2672</v>
      </c>
      <c r="E161" s="36">
        <v>12.19</v>
      </c>
      <c r="F161" s="49">
        <v>3</v>
      </c>
    </row>
    <row r="162" spans="1:6" ht="15" customHeight="1">
      <c r="A162" s="14" t="s">
        <v>4608</v>
      </c>
      <c r="B162" s="7">
        <v>215</v>
      </c>
      <c r="C162" s="11">
        <v>167</v>
      </c>
      <c r="D162" s="1" t="s">
        <v>1768</v>
      </c>
      <c r="E162" s="36">
        <v>3.04</v>
      </c>
      <c r="F162" s="49">
        <v>3</v>
      </c>
    </row>
    <row r="163" spans="1:6" ht="15" customHeight="1">
      <c r="A163" s="14" t="s">
        <v>4609</v>
      </c>
      <c r="B163" s="7" t="s">
        <v>3502</v>
      </c>
      <c r="C163" s="11">
        <v>167</v>
      </c>
      <c r="D163" s="1" t="s">
        <v>1768</v>
      </c>
      <c r="E163" s="36">
        <v>3.14</v>
      </c>
      <c r="F163" s="49">
        <v>3</v>
      </c>
    </row>
    <row r="164" spans="1:6" ht="15" customHeight="1">
      <c r="A164" s="14" t="s">
        <v>4610</v>
      </c>
      <c r="B164" s="7">
        <v>216</v>
      </c>
      <c r="C164" s="11">
        <v>203</v>
      </c>
      <c r="D164" s="1" t="s">
        <v>4611</v>
      </c>
      <c r="E164" s="36">
        <v>52.78</v>
      </c>
      <c r="F164" s="49">
        <v>5</v>
      </c>
    </row>
    <row r="165" spans="1:6" ht="15" customHeight="1">
      <c r="A165" s="14" t="s">
        <v>4612</v>
      </c>
      <c r="B165" s="7" t="s">
        <v>3503</v>
      </c>
      <c r="C165" s="11">
        <v>201</v>
      </c>
      <c r="D165" s="1" t="s">
        <v>641</v>
      </c>
      <c r="E165" s="36">
        <v>17.32</v>
      </c>
      <c r="F165" s="49">
        <v>5</v>
      </c>
    </row>
    <row r="166" spans="1:6" ht="15" customHeight="1">
      <c r="A166" s="14" t="s">
        <v>4613</v>
      </c>
      <c r="B166" s="7">
        <v>217</v>
      </c>
      <c r="C166" s="11">
        <v>110</v>
      </c>
      <c r="D166" s="1" t="s">
        <v>2664</v>
      </c>
      <c r="E166" s="36">
        <v>19.47</v>
      </c>
      <c r="F166" s="49">
        <v>1</v>
      </c>
    </row>
    <row r="167" spans="1:6" ht="15" customHeight="1">
      <c r="A167" s="14" t="s">
        <v>7281</v>
      </c>
      <c r="B167" s="7" t="s">
        <v>5523</v>
      </c>
      <c r="C167" s="11">
        <v>204</v>
      </c>
      <c r="D167" s="1" t="s">
        <v>7282</v>
      </c>
      <c r="E167" s="36">
        <v>3.24</v>
      </c>
      <c r="F167" s="49">
        <v>5</v>
      </c>
    </row>
    <row r="168" spans="1:6" ht="15" customHeight="1">
      <c r="A168" s="14" t="s">
        <v>4614</v>
      </c>
      <c r="B168" s="7">
        <v>219</v>
      </c>
      <c r="C168" s="11">
        <v>110</v>
      </c>
      <c r="D168" s="1" t="s">
        <v>2664</v>
      </c>
      <c r="E168" s="36">
        <v>15.61</v>
      </c>
      <c r="F168" s="49">
        <v>1</v>
      </c>
    </row>
    <row r="169" spans="1:6" ht="15" customHeight="1">
      <c r="A169" s="14" t="s">
        <v>4615</v>
      </c>
      <c r="B169" s="7">
        <v>220</v>
      </c>
      <c r="C169" s="11">
        <v>110</v>
      </c>
      <c r="D169" s="1" t="s">
        <v>2664</v>
      </c>
      <c r="E169" s="36">
        <v>14.31</v>
      </c>
      <c r="F169" s="49">
        <v>1</v>
      </c>
    </row>
    <row r="170" spans="1:6" ht="15" customHeight="1">
      <c r="A170" s="14" t="s">
        <v>4616</v>
      </c>
      <c r="B170" s="7">
        <v>221</v>
      </c>
      <c r="C170" s="11">
        <v>116</v>
      </c>
      <c r="D170" s="1" t="s">
        <v>362</v>
      </c>
      <c r="E170" s="36">
        <v>15.95</v>
      </c>
      <c r="F170" s="49">
        <v>1</v>
      </c>
    </row>
    <row r="171" spans="1:6" ht="15" customHeight="1">
      <c r="A171" s="14" t="s">
        <v>4617</v>
      </c>
      <c r="B171" s="7">
        <v>222</v>
      </c>
      <c r="C171" s="11">
        <v>166</v>
      </c>
      <c r="D171" s="1" t="s">
        <v>2344</v>
      </c>
      <c r="E171" s="36">
        <v>7.54</v>
      </c>
      <c r="F171" s="49">
        <v>4</v>
      </c>
    </row>
    <row r="172" spans="1:6" ht="15" customHeight="1">
      <c r="A172" s="14" t="s">
        <v>4618</v>
      </c>
      <c r="B172" s="7">
        <v>223</v>
      </c>
      <c r="C172" s="11">
        <v>110</v>
      </c>
      <c r="D172" s="1" t="s">
        <v>2664</v>
      </c>
      <c r="E172" s="36">
        <v>22.07</v>
      </c>
      <c r="F172" s="49">
        <v>1</v>
      </c>
    </row>
    <row r="173" spans="1:6" ht="15" customHeight="1">
      <c r="A173" s="14" t="s">
        <v>4619</v>
      </c>
      <c r="B173" s="7">
        <v>224</v>
      </c>
      <c r="C173" s="11">
        <v>110</v>
      </c>
      <c r="D173" s="1" t="s">
        <v>2664</v>
      </c>
      <c r="E173" s="36">
        <v>46.4</v>
      </c>
      <c r="F173" s="49">
        <v>1</v>
      </c>
    </row>
    <row r="174" spans="1:6" ht="15" customHeight="1">
      <c r="A174" s="14" t="s">
        <v>4620</v>
      </c>
      <c r="B174" s="7">
        <v>225</v>
      </c>
      <c r="C174" s="11">
        <v>106</v>
      </c>
      <c r="D174" s="1" t="s">
        <v>4621</v>
      </c>
      <c r="E174" s="36">
        <v>56.18</v>
      </c>
      <c r="F174" s="49">
        <v>2</v>
      </c>
    </row>
    <row r="175" spans="1:6" ht="15" customHeight="1">
      <c r="A175" s="14" t="s">
        <v>4622</v>
      </c>
      <c r="B175" s="7">
        <v>226</v>
      </c>
      <c r="C175" s="11">
        <v>110</v>
      </c>
      <c r="D175" s="1" t="s">
        <v>2664</v>
      </c>
      <c r="E175" s="36">
        <v>13.06</v>
      </c>
      <c r="F175" s="49">
        <v>1</v>
      </c>
    </row>
    <row r="176" spans="1:6" ht="15" customHeight="1">
      <c r="A176" s="14" t="s">
        <v>4623</v>
      </c>
      <c r="B176" s="7">
        <v>227</v>
      </c>
      <c r="C176" s="11">
        <v>110</v>
      </c>
      <c r="D176" s="1" t="s">
        <v>2664</v>
      </c>
      <c r="E176" s="36">
        <v>16.3</v>
      </c>
      <c r="F176" s="49">
        <v>1</v>
      </c>
    </row>
    <row r="177" spans="1:6" ht="15" customHeight="1">
      <c r="A177" s="14" t="s">
        <v>4624</v>
      </c>
      <c r="B177" s="7">
        <v>228</v>
      </c>
      <c r="C177" s="11">
        <v>110</v>
      </c>
      <c r="D177" s="1" t="s">
        <v>2664</v>
      </c>
      <c r="E177" s="36">
        <v>11.88</v>
      </c>
      <c r="F177" s="49">
        <v>1</v>
      </c>
    </row>
    <row r="178" spans="1:6" ht="15" customHeight="1">
      <c r="A178" s="14" t="s">
        <v>4625</v>
      </c>
      <c r="B178" s="7">
        <v>229</v>
      </c>
      <c r="C178" s="11">
        <v>110</v>
      </c>
      <c r="D178" s="1" t="s">
        <v>2664</v>
      </c>
      <c r="E178" s="36">
        <v>18.73</v>
      </c>
      <c r="F178" s="49">
        <v>1</v>
      </c>
    </row>
    <row r="179" spans="1:6" ht="15" customHeight="1">
      <c r="A179" s="14" t="s">
        <v>4626</v>
      </c>
      <c r="B179" s="7">
        <v>230</v>
      </c>
      <c r="C179" s="11">
        <v>171</v>
      </c>
      <c r="D179" s="1" t="s">
        <v>2441</v>
      </c>
      <c r="E179" s="36">
        <v>5.52</v>
      </c>
      <c r="F179" s="49">
        <v>0</v>
      </c>
    </row>
    <row r="180" spans="1:6" ht="15" customHeight="1">
      <c r="A180" s="14" t="s">
        <v>4627</v>
      </c>
      <c r="B180" s="7">
        <v>231</v>
      </c>
      <c r="C180" s="11">
        <v>110</v>
      </c>
      <c r="D180" s="1" t="s">
        <v>2664</v>
      </c>
      <c r="E180" s="36">
        <v>15.6</v>
      </c>
      <c r="F180" s="49">
        <v>1</v>
      </c>
    </row>
    <row r="181" spans="1:6" ht="15" customHeight="1">
      <c r="A181" s="14" t="s">
        <v>4628</v>
      </c>
      <c r="B181" s="7">
        <v>232</v>
      </c>
      <c r="C181" s="11">
        <v>110</v>
      </c>
      <c r="D181" s="1" t="s">
        <v>2664</v>
      </c>
      <c r="E181" s="36">
        <v>14.3</v>
      </c>
      <c r="F181" s="49">
        <v>1</v>
      </c>
    </row>
    <row r="182" spans="1:6" ht="15" customHeight="1">
      <c r="A182" s="14" t="s">
        <v>4629</v>
      </c>
      <c r="B182" s="7">
        <v>233</v>
      </c>
      <c r="C182" s="11">
        <v>110</v>
      </c>
      <c r="D182" s="1" t="s">
        <v>2664</v>
      </c>
      <c r="E182" s="36">
        <v>15.81</v>
      </c>
      <c r="F182" s="49">
        <v>1</v>
      </c>
    </row>
    <row r="183" spans="1:6" ht="15" customHeight="1">
      <c r="A183" s="14" t="s">
        <v>4630</v>
      </c>
      <c r="B183" s="7">
        <v>234</v>
      </c>
      <c r="C183" s="11">
        <v>166</v>
      </c>
      <c r="D183" s="1" t="s">
        <v>2344</v>
      </c>
      <c r="E183" s="36">
        <v>7.4</v>
      </c>
      <c r="F183" s="49">
        <v>4</v>
      </c>
    </row>
    <row r="184" spans="1:6" ht="15" customHeight="1">
      <c r="A184" s="14" t="s">
        <v>4631</v>
      </c>
      <c r="B184" s="7">
        <v>235</v>
      </c>
      <c r="C184" s="11">
        <v>110</v>
      </c>
      <c r="D184" s="1" t="s">
        <v>2664</v>
      </c>
      <c r="E184" s="36">
        <v>22.37</v>
      </c>
      <c r="F184" s="49">
        <v>1</v>
      </c>
    </row>
    <row r="185" spans="1:6" ht="15" customHeight="1">
      <c r="A185" s="14" t="s">
        <v>4632</v>
      </c>
      <c r="B185" s="7">
        <v>236</v>
      </c>
      <c r="C185" s="11">
        <v>110</v>
      </c>
      <c r="D185" s="1" t="s">
        <v>2664</v>
      </c>
      <c r="E185" s="36">
        <v>46.49</v>
      </c>
      <c r="F185" s="49">
        <v>1</v>
      </c>
    </row>
    <row r="186" spans="1:6" ht="15" customHeight="1">
      <c r="A186" s="14" t="s">
        <v>4633</v>
      </c>
      <c r="B186" s="7">
        <v>237</v>
      </c>
      <c r="C186" s="11">
        <v>110</v>
      </c>
      <c r="D186" s="1" t="s">
        <v>2664</v>
      </c>
      <c r="E186" s="36">
        <v>33.91</v>
      </c>
      <c r="F186" s="49">
        <v>1</v>
      </c>
    </row>
    <row r="187" spans="1:6" ht="15" customHeight="1">
      <c r="A187" s="14" t="s">
        <v>4634</v>
      </c>
      <c r="B187" s="7">
        <v>238</v>
      </c>
      <c r="C187" s="11">
        <v>116</v>
      </c>
      <c r="D187" s="1" t="s">
        <v>362</v>
      </c>
      <c r="E187" s="36">
        <v>21.41</v>
      </c>
      <c r="F187" s="49">
        <v>1</v>
      </c>
    </row>
    <row r="188" spans="1:6" ht="15" customHeight="1">
      <c r="A188" s="14" t="s">
        <v>3411</v>
      </c>
      <c r="B188" s="7">
        <v>239</v>
      </c>
      <c r="C188" s="11">
        <v>110</v>
      </c>
      <c r="D188" s="1" t="s">
        <v>2664</v>
      </c>
      <c r="E188" s="36">
        <v>13.06</v>
      </c>
      <c r="F188" s="49">
        <v>1</v>
      </c>
    </row>
    <row r="189" spans="1:6" ht="15" customHeight="1">
      <c r="A189" s="14" t="s">
        <v>3412</v>
      </c>
      <c r="B189" s="7">
        <v>240</v>
      </c>
      <c r="C189" s="11">
        <v>110</v>
      </c>
      <c r="D189" s="1" t="s">
        <v>2664</v>
      </c>
      <c r="E189" s="36">
        <v>16.3</v>
      </c>
      <c r="F189" s="49">
        <v>1</v>
      </c>
    </row>
    <row r="190" spans="1:6" ht="15" customHeight="1">
      <c r="A190" s="14" t="s">
        <v>3413</v>
      </c>
      <c r="B190" s="7">
        <v>241</v>
      </c>
      <c r="C190" s="11">
        <v>110</v>
      </c>
      <c r="D190" s="1" t="s">
        <v>2664</v>
      </c>
      <c r="E190" s="36">
        <v>11.88</v>
      </c>
      <c r="F190" s="49">
        <v>1</v>
      </c>
    </row>
    <row r="191" spans="1:6" ht="15" customHeight="1">
      <c r="A191" s="14" t="s">
        <v>3414</v>
      </c>
      <c r="B191" s="7">
        <v>242</v>
      </c>
      <c r="C191" s="11">
        <v>203</v>
      </c>
      <c r="D191" s="1" t="s">
        <v>2656</v>
      </c>
      <c r="E191" s="36">
        <v>62.71</v>
      </c>
      <c r="F191" s="49">
        <v>5</v>
      </c>
    </row>
    <row r="192" spans="1:6" ht="15" customHeight="1">
      <c r="A192" s="14" t="s">
        <v>3415</v>
      </c>
      <c r="B192" s="7">
        <v>243</v>
      </c>
      <c r="C192" s="11">
        <v>203</v>
      </c>
      <c r="D192" s="1" t="s">
        <v>2656</v>
      </c>
      <c r="E192" s="36">
        <v>62.57</v>
      </c>
      <c r="F192" s="49">
        <v>5</v>
      </c>
    </row>
    <row r="193" spans="1:6" ht="15" customHeight="1">
      <c r="A193" s="14" t="s">
        <v>3416</v>
      </c>
      <c r="B193" s="7">
        <v>244</v>
      </c>
      <c r="C193" s="11">
        <v>203</v>
      </c>
      <c r="D193" s="1" t="s">
        <v>2656</v>
      </c>
      <c r="E193" s="36">
        <v>153.67</v>
      </c>
      <c r="F193" s="49">
        <v>5</v>
      </c>
    </row>
    <row r="194" spans="1:6" ht="15" customHeight="1">
      <c r="A194" s="14" t="s">
        <v>3417</v>
      </c>
      <c r="B194" s="7">
        <v>246</v>
      </c>
      <c r="C194" s="11">
        <v>201</v>
      </c>
      <c r="D194" s="1" t="s">
        <v>4639</v>
      </c>
      <c r="E194" s="36"/>
      <c r="F194" s="49">
        <v>0</v>
      </c>
    </row>
    <row r="195" spans="1:6" ht="15" customHeight="1">
      <c r="A195" s="14" t="s">
        <v>3418</v>
      </c>
      <c r="B195" s="7">
        <v>247</v>
      </c>
      <c r="C195" s="11">
        <v>201</v>
      </c>
      <c r="D195" s="1" t="s">
        <v>4639</v>
      </c>
      <c r="E195" s="36"/>
      <c r="F195" s="49">
        <v>0</v>
      </c>
    </row>
    <row r="196" spans="1:6" ht="15" customHeight="1">
      <c r="A196" s="14" t="s">
        <v>3419</v>
      </c>
      <c r="B196" s="7">
        <v>248</v>
      </c>
      <c r="C196" s="11">
        <v>217</v>
      </c>
      <c r="D196" s="1" t="s">
        <v>7284</v>
      </c>
      <c r="E196" s="36"/>
      <c r="F196" s="49">
        <v>0</v>
      </c>
    </row>
    <row r="197" spans="1:6" ht="15" customHeight="1" thickBot="1">
      <c r="A197" s="14" t="s">
        <v>3420</v>
      </c>
      <c r="B197" s="7">
        <v>249</v>
      </c>
      <c r="C197" s="11">
        <v>217</v>
      </c>
      <c r="D197" s="1" t="s">
        <v>7284</v>
      </c>
      <c r="E197" s="36"/>
      <c r="F197" s="49">
        <v>0</v>
      </c>
    </row>
    <row r="198" spans="1:6" ht="15" customHeight="1" thickBot="1" thickTop="1">
      <c r="A198" s="144" t="s">
        <v>7686</v>
      </c>
      <c r="B198" s="145"/>
      <c r="C198" s="145"/>
      <c r="D198" s="146"/>
      <c r="E198" s="37">
        <f>SUM(E141:E197)</f>
        <v>1484.1</v>
      </c>
      <c r="F198" s="63">
        <f>SUMIF(F141:F197,"&gt;0",E141:E197)</f>
        <v>1469.61</v>
      </c>
    </row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 thickBot="1"/>
    <row r="205" spans="1:6" ht="22.5" customHeight="1" thickBot="1">
      <c r="A205" s="141" t="s">
        <v>7216</v>
      </c>
      <c r="B205" s="142"/>
      <c r="C205" s="142"/>
      <c r="D205" s="142"/>
      <c r="E205" s="142"/>
      <c r="F205" s="143"/>
    </row>
    <row r="206" spans="1:6" ht="15" customHeight="1">
      <c r="A206" s="151" t="s">
        <v>1005</v>
      </c>
      <c r="B206" s="68" t="s">
        <v>603</v>
      </c>
      <c r="C206" s="69" t="s">
        <v>1860</v>
      </c>
      <c r="D206" s="147" t="s">
        <v>1859</v>
      </c>
      <c r="E206" s="149" t="s">
        <v>1861</v>
      </c>
      <c r="F206" s="70" t="s">
        <v>7616</v>
      </c>
    </row>
    <row r="207" spans="1:6" ht="15" customHeight="1" thickBot="1">
      <c r="A207" s="152"/>
      <c r="B207" s="71" t="s">
        <v>1858</v>
      </c>
      <c r="C207" s="71" t="s">
        <v>1858</v>
      </c>
      <c r="D207" s="148"/>
      <c r="E207" s="150"/>
      <c r="F207" s="72" t="s">
        <v>7615</v>
      </c>
    </row>
    <row r="208" spans="1:6" ht="15" customHeight="1" thickTop="1">
      <c r="A208" s="14" t="s">
        <v>3421</v>
      </c>
      <c r="B208" s="7">
        <v>301</v>
      </c>
      <c r="C208" s="11">
        <v>203</v>
      </c>
      <c r="D208" s="1" t="s">
        <v>3422</v>
      </c>
      <c r="E208" s="36">
        <v>70.33</v>
      </c>
      <c r="F208" s="49">
        <v>5</v>
      </c>
    </row>
    <row r="209" spans="1:6" ht="15" customHeight="1">
      <c r="A209" s="14" t="s">
        <v>3423</v>
      </c>
      <c r="B209" s="7" t="s">
        <v>3424</v>
      </c>
      <c r="C209" s="11">
        <v>204</v>
      </c>
      <c r="D209" s="1" t="s">
        <v>3425</v>
      </c>
      <c r="E209" s="36">
        <v>3.9</v>
      </c>
      <c r="F209" s="49">
        <v>0</v>
      </c>
    </row>
    <row r="210" spans="1:6" ht="15" customHeight="1">
      <c r="A210" s="14" t="s">
        <v>3426</v>
      </c>
      <c r="B210" s="7">
        <v>302</v>
      </c>
      <c r="C210" s="11">
        <v>110</v>
      </c>
      <c r="D210" s="1" t="s">
        <v>2664</v>
      </c>
      <c r="E210" s="36">
        <v>16.83</v>
      </c>
      <c r="F210" s="49">
        <v>1</v>
      </c>
    </row>
    <row r="211" spans="1:6" ht="15" customHeight="1">
      <c r="A211" s="14" t="s">
        <v>3427</v>
      </c>
      <c r="B211" s="7">
        <v>303</v>
      </c>
      <c r="C211" s="11">
        <v>110</v>
      </c>
      <c r="D211" s="1" t="s">
        <v>2664</v>
      </c>
      <c r="E211" s="36">
        <v>16.38</v>
      </c>
      <c r="F211" s="49">
        <v>1</v>
      </c>
    </row>
    <row r="212" spans="1:6" ht="15" customHeight="1">
      <c r="A212" s="14" t="s">
        <v>3428</v>
      </c>
      <c r="B212" s="7">
        <v>304</v>
      </c>
      <c r="C212" s="11">
        <v>110</v>
      </c>
      <c r="D212" s="1" t="s">
        <v>2664</v>
      </c>
      <c r="E212" s="36">
        <v>33.67</v>
      </c>
      <c r="F212" s="49">
        <v>1</v>
      </c>
    </row>
    <row r="213" spans="1:6" ht="15" customHeight="1">
      <c r="A213" s="14" t="s">
        <v>3429</v>
      </c>
      <c r="B213" s="7">
        <v>305</v>
      </c>
      <c r="C213" s="11">
        <v>110</v>
      </c>
      <c r="D213" s="1" t="s">
        <v>2664</v>
      </c>
      <c r="E213" s="36">
        <v>22.23</v>
      </c>
      <c r="F213" s="49">
        <v>1</v>
      </c>
    </row>
    <row r="214" spans="1:6" ht="15" customHeight="1">
      <c r="A214" s="14" t="s">
        <v>3430</v>
      </c>
      <c r="B214" s="7">
        <v>306</v>
      </c>
      <c r="C214" s="11">
        <v>110</v>
      </c>
      <c r="D214" s="1" t="s">
        <v>365</v>
      </c>
      <c r="E214" s="36">
        <v>19.74</v>
      </c>
      <c r="F214" s="49">
        <v>1</v>
      </c>
    </row>
    <row r="215" spans="1:6" ht="15" customHeight="1">
      <c r="A215" s="14" t="s">
        <v>834</v>
      </c>
      <c r="B215" s="7">
        <v>307</v>
      </c>
      <c r="C215" s="11">
        <v>110</v>
      </c>
      <c r="D215" s="1" t="s">
        <v>2664</v>
      </c>
      <c r="E215" s="36">
        <v>14.02</v>
      </c>
      <c r="F215" s="49">
        <v>1</v>
      </c>
    </row>
    <row r="216" spans="1:6" ht="15" customHeight="1">
      <c r="A216" s="14" t="s">
        <v>835</v>
      </c>
      <c r="B216" s="7">
        <v>308</v>
      </c>
      <c r="C216" s="11">
        <v>110</v>
      </c>
      <c r="D216" s="1" t="s">
        <v>2664</v>
      </c>
      <c r="E216" s="36">
        <v>14.02</v>
      </c>
      <c r="F216" s="49">
        <v>1</v>
      </c>
    </row>
    <row r="217" spans="1:6" ht="15" customHeight="1">
      <c r="A217" s="14" t="s">
        <v>836</v>
      </c>
      <c r="B217" s="7">
        <v>309</v>
      </c>
      <c r="C217" s="11">
        <v>110</v>
      </c>
      <c r="D217" s="1" t="s">
        <v>2664</v>
      </c>
      <c r="E217" s="36">
        <v>14.02</v>
      </c>
      <c r="F217" s="49">
        <v>1</v>
      </c>
    </row>
    <row r="218" spans="1:6" ht="15" customHeight="1">
      <c r="A218" s="14" t="s">
        <v>837</v>
      </c>
      <c r="B218" s="7">
        <v>310</v>
      </c>
      <c r="C218" s="11">
        <v>110</v>
      </c>
      <c r="D218" s="1" t="s">
        <v>2664</v>
      </c>
      <c r="E218" s="36">
        <v>13.78</v>
      </c>
      <c r="F218" s="49">
        <v>1</v>
      </c>
    </row>
    <row r="219" spans="1:6" ht="15" customHeight="1">
      <c r="A219" s="14" t="s">
        <v>838</v>
      </c>
      <c r="B219" s="7">
        <v>311</v>
      </c>
      <c r="C219" s="11">
        <v>302</v>
      </c>
      <c r="D219" s="1" t="s">
        <v>335</v>
      </c>
      <c r="E219" s="36">
        <v>21.49</v>
      </c>
      <c r="F219" s="49">
        <v>0</v>
      </c>
    </row>
    <row r="220" spans="1:6" ht="15" customHeight="1">
      <c r="A220" s="14" t="s">
        <v>839</v>
      </c>
      <c r="B220" s="7" t="s">
        <v>840</v>
      </c>
      <c r="C220" s="11">
        <v>303</v>
      </c>
      <c r="D220" s="1" t="s">
        <v>651</v>
      </c>
      <c r="E220" s="36">
        <v>4.34</v>
      </c>
      <c r="F220" s="49">
        <v>0</v>
      </c>
    </row>
    <row r="221" spans="1:6" ht="15" customHeight="1">
      <c r="A221" s="14" t="s">
        <v>841</v>
      </c>
      <c r="B221" s="7">
        <v>312</v>
      </c>
      <c r="C221" s="11">
        <v>110</v>
      </c>
      <c r="D221" s="1" t="s">
        <v>2664</v>
      </c>
      <c r="E221" s="36">
        <v>13.71</v>
      </c>
      <c r="F221" s="49">
        <v>1</v>
      </c>
    </row>
    <row r="222" spans="1:6" ht="15" customHeight="1">
      <c r="A222" s="14" t="s">
        <v>842</v>
      </c>
      <c r="B222" s="7">
        <v>313</v>
      </c>
      <c r="C222" s="11">
        <v>110</v>
      </c>
      <c r="D222" s="1" t="s">
        <v>2664</v>
      </c>
      <c r="E222" s="36">
        <v>13.97</v>
      </c>
      <c r="F222" s="49">
        <v>1</v>
      </c>
    </row>
    <row r="223" spans="1:6" ht="15" customHeight="1">
      <c r="A223" s="14" t="s">
        <v>843</v>
      </c>
      <c r="B223" s="7">
        <v>314</v>
      </c>
      <c r="C223" s="11">
        <v>110</v>
      </c>
      <c r="D223" s="1" t="s">
        <v>2664</v>
      </c>
      <c r="E223" s="36">
        <v>13.98</v>
      </c>
      <c r="F223" s="49">
        <v>1</v>
      </c>
    </row>
    <row r="224" spans="1:6" ht="15" customHeight="1">
      <c r="A224" s="14" t="s">
        <v>844</v>
      </c>
      <c r="B224" s="7">
        <v>315</v>
      </c>
      <c r="C224" s="11">
        <v>110</v>
      </c>
      <c r="D224" s="1" t="s">
        <v>2664</v>
      </c>
      <c r="E224" s="36">
        <v>13.99</v>
      </c>
      <c r="F224" s="49">
        <v>1</v>
      </c>
    </row>
    <row r="225" spans="1:6" ht="15" customHeight="1">
      <c r="A225" s="14" t="s">
        <v>845</v>
      </c>
      <c r="B225" s="7">
        <v>316</v>
      </c>
      <c r="C225" s="11">
        <v>110</v>
      </c>
      <c r="D225" s="1" t="s">
        <v>2664</v>
      </c>
      <c r="E225" s="36">
        <v>14.73</v>
      </c>
      <c r="F225" s="49">
        <v>1</v>
      </c>
    </row>
    <row r="226" spans="1:6" ht="15" customHeight="1">
      <c r="A226" s="14" t="s">
        <v>846</v>
      </c>
      <c r="B226" s="7">
        <v>317</v>
      </c>
      <c r="C226" s="11">
        <v>110</v>
      </c>
      <c r="D226" s="1" t="s">
        <v>2664</v>
      </c>
      <c r="E226" s="36">
        <v>22.21</v>
      </c>
      <c r="F226" s="49">
        <v>1</v>
      </c>
    </row>
    <row r="227" spans="1:6" ht="15" customHeight="1">
      <c r="A227" s="14" t="s">
        <v>847</v>
      </c>
      <c r="B227" s="7">
        <v>318</v>
      </c>
      <c r="C227" s="11">
        <v>116</v>
      </c>
      <c r="D227" s="1" t="s">
        <v>362</v>
      </c>
      <c r="E227" s="36">
        <v>15.89</v>
      </c>
      <c r="F227" s="49">
        <v>1</v>
      </c>
    </row>
    <row r="228" spans="1:6" ht="15" customHeight="1">
      <c r="A228" s="14" t="s">
        <v>848</v>
      </c>
      <c r="B228" s="7">
        <v>319</v>
      </c>
      <c r="C228" s="11">
        <v>110</v>
      </c>
      <c r="D228" s="1" t="s">
        <v>2664</v>
      </c>
      <c r="E228" s="36">
        <v>33.65</v>
      </c>
      <c r="F228" s="49">
        <v>1</v>
      </c>
    </row>
    <row r="229" spans="1:6" ht="15" customHeight="1">
      <c r="A229" s="14" t="s">
        <v>849</v>
      </c>
      <c r="B229" s="7">
        <v>320</v>
      </c>
      <c r="C229" s="11">
        <v>176</v>
      </c>
      <c r="D229" s="1" t="s">
        <v>850</v>
      </c>
      <c r="E229" s="36">
        <v>16.78</v>
      </c>
      <c r="F229" s="49">
        <v>1</v>
      </c>
    </row>
    <row r="230" spans="1:6" ht="15" customHeight="1">
      <c r="A230" s="14" t="s">
        <v>851</v>
      </c>
      <c r="B230" s="7">
        <v>321</v>
      </c>
      <c r="C230" s="11">
        <v>166</v>
      </c>
      <c r="D230" s="1" t="s">
        <v>2344</v>
      </c>
      <c r="E230" s="36">
        <v>5.03</v>
      </c>
      <c r="F230" s="49">
        <v>4</v>
      </c>
    </row>
    <row r="231" spans="1:6" ht="15" customHeight="1">
      <c r="A231" s="14" t="s">
        <v>852</v>
      </c>
      <c r="B231" s="7">
        <v>322</v>
      </c>
      <c r="C231" s="11">
        <v>203</v>
      </c>
      <c r="D231" s="1" t="s">
        <v>2656</v>
      </c>
      <c r="E231" s="36">
        <v>25.53</v>
      </c>
      <c r="F231" s="49">
        <v>5</v>
      </c>
    </row>
    <row r="232" spans="1:6" ht="15" customHeight="1">
      <c r="A232" s="14" t="s">
        <v>853</v>
      </c>
      <c r="B232" s="7">
        <v>323</v>
      </c>
      <c r="C232" s="11">
        <v>203</v>
      </c>
      <c r="D232" s="1" t="s">
        <v>2656</v>
      </c>
      <c r="E232" s="36">
        <v>25.56</v>
      </c>
      <c r="F232" s="49">
        <v>5</v>
      </c>
    </row>
    <row r="233" spans="1:6" ht="15" customHeight="1">
      <c r="A233" s="14" t="s">
        <v>854</v>
      </c>
      <c r="B233" s="7">
        <v>325</v>
      </c>
      <c r="C233" s="11">
        <v>302</v>
      </c>
      <c r="D233" s="1" t="s">
        <v>335</v>
      </c>
      <c r="E233" s="36">
        <v>73.92</v>
      </c>
      <c r="F233" s="49">
        <v>0</v>
      </c>
    </row>
    <row r="234" spans="1:6" ht="15" customHeight="1">
      <c r="A234" s="14" t="s">
        <v>855</v>
      </c>
      <c r="B234" s="7">
        <v>326</v>
      </c>
      <c r="C234" s="11">
        <v>317</v>
      </c>
      <c r="D234" s="1" t="s">
        <v>856</v>
      </c>
      <c r="E234" s="36">
        <v>52.82</v>
      </c>
      <c r="F234" s="49">
        <v>0</v>
      </c>
    </row>
    <row r="235" spans="1:6" ht="15" customHeight="1">
      <c r="A235" s="14" t="s">
        <v>857</v>
      </c>
      <c r="B235" s="7">
        <v>327</v>
      </c>
      <c r="C235" s="11">
        <v>317</v>
      </c>
      <c r="D235" s="1" t="s">
        <v>856</v>
      </c>
      <c r="E235" s="36">
        <v>52.8</v>
      </c>
      <c r="F235" s="49">
        <v>0</v>
      </c>
    </row>
    <row r="236" spans="1:6" ht="15" customHeight="1">
      <c r="A236" s="14" t="s">
        <v>7283</v>
      </c>
      <c r="B236" s="7"/>
      <c r="C236" s="11">
        <v>204</v>
      </c>
      <c r="D236" s="1" t="s">
        <v>7282</v>
      </c>
      <c r="E236" s="36">
        <v>2.16</v>
      </c>
      <c r="F236" s="49">
        <v>5</v>
      </c>
    </row>
    <row r="237" spans="1:6" ht="15" customHeight="1">
      <c r="A237" s="14" t="s">
        <v>7545</v>
      </c>
      <c r="B237" s="7"/>
      <c r="C237" s="11">
        <v>317</v>
      </c>
      <c r="D237" s="1" t="s">
        <v>7546</v>
      </c>
      <c r="E237" s="36"/>
      <c r="F237" s="49">
        <v>0</v>
      </c>
    </row>
    <row r="238" spans="1:6" ht="15" customHeight="1" thickBot="1">
      <c r="A238" s="14" t="s">
        <v>7547</v>
      </c>
      <c r="B238" s="7"/>
      <c r="C238" s="11">
        <v>317</v>
      </c>
      <c r="D238" s="1" t="s">
        <v>7548</v>
      </c>
      <c r="E238" s="36"/>
      <c r="F238" s="49">
        <v>0</v>
      </c>
    </row>
    <row r="239" spans="1:6" ht="15" customHeight="1" thickBot="1" thickTop="1">
      <c r="A239" s="144" t="s">
        <v>7686</v>
      </c>
      <c r="B239" s="145"/>
      <c r="C239" s="145"/>
      <c r="D239" s="146"/>
      <c r="E239" s="37">
        <f>SUM(E208:E238)</f>
        <v>661.4799999999999</v>
      </c>
      <c r="F239" s="63">
        <f>SUMIF(F208:F238,"&gt;0",E208:E238)</f>
        <v>452.21000000000004</v>
      </c>
    </row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</sheetData>
  <mergeCells count="20">
    <mergeCell ref="A20:F20"/>
    <mergeCell ref="A21:A22"/>
    <mergeCell ref="D21:D22"/>
    <mergeCell ref="E21:E22"/>
    <mergeCell ref="A131:D131"/>
    <mergeCell ref="A239:D239"/>
    <mergeCell ref="D60:D61"/>
    <mergeCell ref="E60:E61"/>
    <mergeCell ref="A198:D198"/>
    <mergeCell ref="A52:D52"/>
    <mergeCell ref="A205:F205"/>
    <mergeCell ref="A206:A207"/>
    <mergeCell ref="D206:D207"/>
    <mergeCell ref="E206:E207"/>
    <mergeCell ref="A59:F59"/>
    <mergeCell ref="A60:A61"/>
    <mergeCell ref="D139:D140"/>
    <mergeCell ref="E139:E140"/>
    <mergeCell ref="A138:F138"/>
    <mergeCell ref="A139:A140"/>
  </mergeCells>
  <conditionalFormatting sqref="E4">
    <cfRule type="cellIs" priority="12" dxfId="116" operator="notEqual">
      <formula>SUM($E$5:$E$15)</formula>
    </cfRule>
  </conditionalFormatting>
  <printOptions horizontalCentered="1"/>
  <pageMargins left="0.1968503937007874" right="0.1968503937007874" top="0.7480314960629921" bottom="0.4724409448818898" header="0.11811023622047245" footer="0.2755905511811024"/>
  <pageSetup fitToHeight="3" horizontalDpi="600" verticalDpi="600" orientation="portrait" paperSize="9" scale="67" r:id="rId1"/>
  <headerFooter scaleWithDoc="0" alignWithMargins="0">
    <oddHeader>&amp;L&amp;9Příloha č.1_UKB_plochy místností</oddHeader>
    <oddFooter>&amp;R&amp;9Strana &amp;P/&amp;N</oddFooter>
  </headerFooter>
  <rowBreaks count="2" manualBreakCount="2">
    <brk id="55" max="16383" man="1"/>
    <brk id="201" max="16383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00102615356"/>
  </sheetPr>
  <dimension ref="A2:G265"/>
  <sheetViews>
    <sheetView zoomScaleSheetLayoutView="100" workbookViewId="0" topLeftCell="A1">
      <selection activeCell="G1" sqref="G1"/>
    </sheetView>
  </sheetViews>
  <sheetFormatPr defaultColWidth="9.140625" defaultRowHeight="12.75"/>
  <cols>
    <col min="1" max="1" width="14.7109375" style="8" customWidth="1"/>
    <col min="2" max="3" width="10.7109375" style="5" customWidth="1"/>
    <col min="4" max="4" width="40.7109375" style="0" customWidth="1"/>
    <col min="5" max="5" width="14.7109375" style="35" customWidth="1"/>
    <col min="6" max="6" width="14.7109375" style="44" customWidth="1"/>
  </cols>
  <sheetData>
    <row r="2" ht="13.5" thickBot="1">
      <c r="F2"/>
    </row>
    <row r="3" spans="4:6" ht="15.75" customHeight="1" thickBot="1">
      <c r="D3" s="65" t="s">
        <v>7618</v>
      </c>
      <c r="E3" s="66">
        <f>SUM(E265,E224,E178,E128,E91,E36)</f>
        <v>3534.49</v>
      </c>
      <c r="F3"/>
    </row>
    <row r="4" spans="4:7" ht="15.75" customHeight="1" thickBot="1">
      <c r="D4" s="65" t="s">
        <v>7619</v>
      </c>
      <c r="E4" s="66">
        <f>SUM(F265,F224,F178,F128,F91,F36)</f>
        <v>0</v>
      </c>
      <c r="F4" s="92"/>
      <c r="G4" s="92"/>
    </row>
    <row r="5" spans="4:6" ht="15.75" customHeight="1" thickBot="1">
      <c r="D5" s="65" t="s">
        <v>7620</v>
      </c>
      <c r="E5" s="66">
        <f>SUMIF(F$23:F$553,"1",E$23:E$553)</f>
        <v>0</v>
      </c>
      <c r="F5"/>
    </row>
    <row r="6" spans="4:6" ht="15.75" customHeight="1" thickBot="1">
      <c r="D6" s="65" t="s">
        <v>7621</v>
      </c>
      <c r="E6" s="66">
        <f>SUMIF(F$23:F$553,"2",E$23:E$553)</f>
        <v>0</v>
      </c>
      <c r="F6"/>
    </row>
    <row r="7" spans="4:6" ht="15.75" customHeight="1" thickBot="1">
      <c r="D7" s="65" t="s">
        <v>7622</v>
      </c>
      <c r="E7" s="66">
        <f>SUMIF(F$23:F$553,"3",E$23:E$553)</f>
        <v>0</v>
      </c>
      <c r="F7"/>
    </row>
    <row r="8" spans="4:6" ht="15.75" customHeight="1" thickBot="1">
      <c r="D8" s="65" t="s">
        <v>7617</v>
      </c>
      <c r="E8" s="66">
        <f>SUMIF(F$23:F$553,"4",E$23:E$553)</f>
        <v>0</v>
      </c>
      <c r="F8"/>
    </row>
    <row r="9" spans="4:6" ht="15.75" customHeight="1" thickBot="1">
      <c r="D9" s="65" t="s">
        <v>7623</v>
      </c>
      <c r="E9" s="66">
        <f>SUMIF(F$23:F$553,"5",E$23:E$553)</f>
        <v>0</v>
      </c>
      <c r="F9"/>
    </row>
    <row r="10" spans="4:5" ht="15.75" customHeight="1" thickBot="1">
      <c r="D10" s="65" t="s">
        <v>7624</v>
      </c>
      <c r="E10" s="66">
        <f>SUMIF(F$23:F$553,"6",E$23:E$553)</f>
        <v>0</v>
      </c>
    </row>
    <row r="11" spans="4:5" ht="15.75" customHeight="1" thickBot="1">
      <c r="D11" s="65" t="s">
        <v>7625</v>
      </c>
      <c r="E11" s="66">
        <f>SUMIF(F$23:F$553,"7",E$23:E$553)</f>
        <v>0</v>
      </c>
    </row>
    <row r="12" spans="4:5" ht="15.75" customHeight="1" thickBot="1">
      <c r="D12" s="65" t="s">
        <v>7626</v>
      </c>
      <c r="E12" s="66">
        <f>SUMIF(F$23:F$553,"8",E$23:E$553)</f>
        <v>0</v>
      </c>
    </row>
    <row r="13" spans="4:5" ht="15.75" customHeight="1" thickBot="1">
      <c r="D13" s="65" t="s">
        <v>7687</v>
      </c>
      <c r="E13" s="66">
        <f>SUMIF(F$23:F$553,"9",E$23:E$553)</f>
        <v>0</v>
      </c>
    </row>
    <row r="14" spans="4:5" ht="15.75" customHeight="1" thickBot="1">
      <c r="D14" s="65" t="s">
        <v>7688</v>
      </c>
      <c r="E14" s="66">
        <f>SUMIF(F$23:F$553,"10",E$23:E$553)</f>
        <v>0</v>
      </c>
    </row>
    <row r="15" spans="4:5" ht="15.75" customHeight="1" thickBot="1">
      <c r="D15" s="65" t="s">
        <v>7714</v>
      </c>
      <c r="E15" s="66">
        <f>SUMIF(F$23:F$553,"11",E$23:E$553)</f>
        <v>0</v>
      </c>
    </row>
    <row r="19" ht="13.5" thickBot="1"/>
    <row r="20" spans="1:6" ht="22.5" customHeight="1" thickBot="1">
      <c r="A20" s="141" t="s">
        <v>5427</v>
      </c>
      <c r="B20" s="142"/>
      <c r="C20" s="142"/>
      <c r="D20" s="142"/>
      <c r="E20" s="142"/>
      <c r="F20" s="143"/>
    </row>
    <row r="21" spans="1:6" ht="15" customHeight="1">
      <c r="A21" s="151" t="s">
        <v>1005</v>
      </c>
      <c r="B21" s="68" t="s">
        <v>603</v>
      </c>
      <c r="C21" s="69" t="s">
        <v>1860</v>
      </c>
      <c r="D21" s="147" t="s">
        <v>1859</v>
      </c>
      <c r="E21" s="149" t="s">
        <v>1861</v>
      </c>
      <c r="F21" s="70" t="s">
        <v>7616</v>
      </c>
    </row>
    <row r="22" spans="1:6" ht="15" customHeight="1" thickBot="1">
      <c r="A22" s="152"/>
      <c r="B22" s="71" t="s">
        <v>1858</v>
      </c>
      <c r="C22" s="71" t="s">
        <v>1858</v>
      </c>
      <c r="D22" s="148"/>
      <c r="E22" s="150"/>
      <c r="F22" s="72" t="s">
        <v>7615</v>
      </c>
    </row>
    <row r="23" spans="1:6" ht="14.25" thickTop="1">
      <c r="A23" s="25" t="s">
        <v>5168</v>
      </c>
      <c r="B23" s="26" t="s">
        <v>5055</v>
      </c>
      <c r="C23" s="26" t="s">
        <v>5508</v>
      </c>
      <c r="D23" s="27" t="s">
        <v>2656</v>
      </c>
      <c r="E23" s="42">
        <v>60.94</v>
      </c>
      <c r="F23" s="50">
        <v>0</v>
      </c>
    </row>
    <row r="24" spans="1:6" ht="13.5">
      <c r="A24" s="28" t="s">
        <v>5169</v>
      </c>
      <c r="B24" s="26" t="s">
        <v>5057</v>
      </c>
      <c r="C24" s="26" t="s">
        <v>5506</v>
      </c>
      <c r="D24" s="27" t="s">
        <v>641</v>
      </c>
      <c r="E24" s="42">
        <v>9.49</v>
      </c>
      <c r="F24" s="49">
        <v>0</v>
      </c>
    </row>
    <row r="25" spans="1:6" ht="13.5">
      <c r="A25" s="28" t="s">
        <v>5170</v>
      </c>
      <c r="B25" s="26" t="s">
        <v>5471</v>
      </c>
      <c r="C25" s="26" t="s">
        <v>5509</v>
      </c>
      <c r="D25" s="27" t="s">
        <v>642</v>
      </c>
      <c r="E25" s="42">
        <v>5.42</v>
      </c>
      <c r="F25" s="49">
        <v>0</v>
      </c>
    </row>
    <row r="26" spans="1:6" ht="13.5">
      <c r="A26" s="28" t="s">
        <v>5171</v>
      </c>
      <c r="B26" s="26" t="s">
        <v>5472</v>
      </c>
      <c r="C26" s="26" t="s">
        <v>5556</v>
      </c>
      <c r="D26" s="27" t="s">
        <v>5180</v>
      </c>
      <c r="E26" s="42">
        <v>249.02</v>
      </c>
      <c r="F26" s="46">
        <v>0</v>
      </c>
    </row>
    <row r="27" spans="1:6" ht="13.5">
      <c r="A27" s="28" t="s">
        <v>5172</v>
      </c>
      <c r="B27" s="26" t="s">
        <v>5473</v>
      </c>
      <c r="C27" s="26" t="s">
        <v>5630</v>
      </c>
      <c r="D27" s="27" t="s">
        <v>5181</v>
      </c>
      <c r="E27" s="42">
        <v>15.96</v>
      </c>
      <c r="F27" s="49">
        <v>0</v>
      </c>
    </row>
    <row r="28" spans="1:6" ht="13.5">
      <c r="A28" s="28" t="s">
        <v>5173</v>
      </c>
      <c r="B28" s="26" t="s">
        <v>5474</v>
      </c>
      <c r="C28" s="26" t="s">
        <v>5630</v>
      </c>
      <c r="D28" s="27" t="s">
        <v>5182</v>
      </c>
      <c r="E28" s="42">
        <v>10.71</v>
      </c>
      <c r="F28" s="49">
        <v>0</v>
      </c>
    </row>
    <row r="29" spans="1:6" ht="13.5">
      <c r="A29" s="28" t="s">
        <v>5174</v>
      </c>
      <c r="B29" s="26" t="s">
        <v>5475</v>
      </c>
      <c r="C29" s="26" t="s">
        <v>5631</v>
      </c>
      <c r="D29" s="27" t="s">
        <v>5183</v>
      </c>
      <c r="E29" s="42">
        <v>375.67</v>
      </c>
      <c r="F29" s="49">
        <v>0</v>
      </c>
    </row>
    <row r="30" spans="1:6" ht="13.5">
      <c r="A30" s="28" t="s">
        <v>5175</v>
      </c>
      <c r="B30" s="26" t="s">
        <v>5476</v>
      </c>
      <c r="C30" s="26" t="s">
        <v>5556</v>
      </c>
      <c r="D30" s="27" t="s">
        <v>5184</v>
      </c>
      <c r="E30" s="42">
        <v>24.1</v>
      </c>
      <c r="F30" s="49">
        <v>0</v>
      </c>
    </row>
    <row r="31" spans="1:6" ht="13.5">
      <c r="A31" s="28" t="s">
        <v>5176</v>
      </c>
      <c r="B31" s="26" t="s">
        <v>5477</v>
      </c>
      <c r="C31" s="26" t="s">
        <v>5569</v>
      </c>
      <c r="D31" s="27" t="s">
        <v>5185</v>
      </c>
      <c r="E31" s="42">
        <v>35.33</v>
      </c>
      <c r="F31" s="49">
        <v>0</v>
      </c>
    </row>
    <row r="32" spans="1:6" ht="13.5">
      <c r="A32" s="28" t="s">
        <v>5177</v>
      </c>
      <c r="B32" s="26" t="s">
        <v>5478</v>
      </c>
      <c r="C32" s="26" t="s">
        <v>5630</v>
      </c>
      <c r="D32" s="27" t="s">
        <v>5186</v>
      </c>
      <c r="E32" s="42">
        <v>15.31</v>
      </c>
      <c r="F32" s="49">
        <v>0</v>
      </c>
    </row>
    <row r="33" spans="1:6" ht="13.5">
      <c r="A33" s="28" t="s">
        <v>7287</v>
      </c>
      <c r="B33" s="26" t="s">
        <v>5660</v>
      </c>
      <c r="C33" s="26" t="s">
        <v>5516</v>
      </c>
      <c r="D33" s="27" t="s">
        <v>7288</v>
      </c>
      <c r="E33" s="42"/>
      <c r="F33" s="49">
        <v>0</v>
      </c>
    </row>
    <row r="34" spans="1:6" ht="13.5">
      <c r="A34" s="28" t="s">
        <v>5178</v>
      </c>
      <c r="B34" s="26" t="s">
        <v>5479</v>
      </c>
      <c r="C34" s="26" t="s">
        <v>5556</v>
      </c>
      <c r="D34" s="27" t="s">
        <v>5187</v>
      </c>
      <c r="E34" s="42">
        <v>6.88</v>
      </c>
      <c r="F34" s="49">
        <v>0</v>
      </c>
    </row>
    <row r="35" spans="1:6" ht="14.25" thickBot="1">
      <c r="A35" s="28" t="s">
        <v>5179</v>
      </c>
      <c r="B35" s="26" t="s">
        <v>5480</v>
      </c>
      <c r="C35" s="26" t="s">
        <v>5556</v>
      </c>
      <c r="D35" s="27" t="s">
        <v>5187</v>
      </c>
      <c r="E35" s="42">
        <v>6.59</v>
      </c>
      <c r="F35" s="49">
        <v>0</v>
      </c>
    </row>
    <row r="36" spans="1:6" s="21" customFormat="1" ht="17.25" thickBot="1" thickTop="1">
      <c r="A36" s="144" t="s">
        <v>7686</v>
      </c>
      <c r="B36" s="145"/>
      <c r="C36" s="145"/>
      <c r="D36" s="146"/>
      <c r="E36" s="37">
        <f>SUM(E23:E35)</f>
        <v>815.4200000000001</v>
      </c>
      <c r="F36" s="63">
        <f>SUMIF(F23:F35,"&gt;0",E23:E35)</f>
        <v>0</v>
      </c>
    </row>
    <row r="42" ht="13.5" thickBot="1"/>
    <row r="43" spans="1:6" ht="22.5" customHeight="1" thickBot="1">
      <c r="A43" s="141" t="s">
        <v>5428</v>
      </c>
      <c r="B43" s="142"/>
      <c r="C43" s="142"/>
      <c r="D43" s="142"/>
      <c r="E43" s="142"/>
      <c r="F43" s="143"/>
    </row>
    <row r="44" spans="1:6" ht="15" customHeight="1">
      <c r="A44" s="151" t="s">
        <v>1005</v>
      </c>
      <c r="B44" s="68" t="s">
        <v>603</v>
      </c>
      <c r="C44" s="69" t="s">
        <v>1860</v>
      </c>
      <c r="D44" s="147" t="s">
        <v>1859</v>
      </c>
      <c r="E44" s="149" t="s">
        <v>1861</v>
      </c>
      <c r="F44" s="70" t="s">
        <v>7616</v>
      </c>
    </row>
    <row r="45" spans="1:6" ht="15" customHeight="1" thickBot="1">
      <c r="A45" s="152"/>
      <c r="B45" s="71" t="s">
        <v>1858</v>
      </c>
      <c r="C45" s="71" t="s">
        <v>1858</v>
      </c>
      <c r="D45" s="148"/>
      <c r="E45" s="150"/>
      <c r="F45" s="72" t="s">
        <v>7615</v>
      </c>
    </row>
    <row r="46" spans="1:6" ht="14.25" thickTop="1">
      <c r="A46" s="25" t="s">
        <v>5188</v>
      </c>
      <c r="B46" s="26" t="s">
        <v>1863</v>
      </c>
      <c r="C46" s="26" t="s">
        <v>5508</v>
      </c>
      <c r="D46" s="27" t="s">
        <v>2656</v>
      </c>
      <c r="E46" s="42">
        <v>47.39</v>
      </c>
      <c r="F46" s="51">
        <v>0</v>
      </c>
    </row>
    <row r="47" spans="1:6" ht="13.5">
      <c r="A47" s="28" t="s">
        <v>5189</v>
      </c>
      <c r="B47" s="26" t="s">
        <v>1864</v>
      </c>
      <c r="C47" s="26" t="s">
        <v>5506</v>
      </c>
      <c r="D47" s="27" t="s">
        <v>641</v>
      </c>
      <c r="E47" s="42">
        <v>9.49</v>
      </c>
      <c r="F47" s="52">
        <v>0</v>
      </c>
    </row>
    <row r="48" spans="1:6" ht="13.5">
      <c r="A48" s="28" t="s">
        <v>5190</v>
      </c>
      <c r="B48" s="26" t="s">
        <v>1865</v>
      </c>
      <c r="C48" s="26" t="s">
        <v>5509</v>
      </c>
      <c r="D48" s="27" t="s">
        <v>642</v>
      </c>
      <c r="E48" s="42">
        <v>5.41</v>
      </c>
      <c r="F48" s="52">
        <v>0</v>
      </c>
    </row>
    <row r="49" spans="1:6" ht="13.5">
      <c r="A49" s="28" t="s">
        <v>5191</v>
      </c>
      <c r="B49" s="26" t="s">
        <v>1866</v>
      </c>
      <c r="C49" s="26" t="s">
        <v>5559</v>
      </c>
      <c r="D49" s="27" t="s">
        <v>3715</v>
      </c>
      <c r="E49" s="42">
        <v>21.31</v>
      </c>
      <c r="F49" s="52">
        <v>0</v>
      </c>
    </row>
    <row r="50" spans="1:6" ht="13.5">
      <c r="A50" s="28" t="s">
        <v>5192</v>
      </c>
      <c r="B50" s="26" t="s">
        <v>1867</v>
      </c>
      <c r="C50" s="26" t="s">
        <v>5061</v>
      </c>
      <c r="D50" s="27" t="s">
        <v>5232</v>
      </c>
      <c r="E50" s="42">
        <v>23.25</v>
      </c>
      <c r="F50" s="52">
        <v>0</v>
      </c>
    </row>
    <row r="51" spans="1:6" ht="13.5">
      <c r="A51" s="28" t="s">
        <v>5193</v>
      </c>
      <c r="B51" s="26" t="s">
        <v>1868</v>
      </c>
      <c r="C51" s="26" t="s">
        <v>5482</v>
      </c>
      <c r="D51" s="27" t="s">
        <v>5233</v>
      </c>
      <c r="E51" s="42">
        <v>12.3</v>
      </c>
      <c r="F51" s="52">
        <v>0</v>
      </c>
    </row>
    <row r="52" spans="1:6" ht="13.5">
      <c r="A52" s="28" t="s">
        <v>5194</v>
      </c>
      <c r="B52" s="26" t="s">
        <v>1869</v>
      </c>
      <c r="C52" s="26" t="s">
        <v>5557</v>
      </c>
      <c r="D52" s="27" t="s">
        <v>1195</v>
      </c>
      <c r="E52" s="42">
        <v>14.5</v>
      </c>
      <c r="F52" s="52">
        <v>0</v>
      </c>
    </row>
    <row r="53" spans="1:6" ht="13.5">
      <c r="A53" s="28" t="s">
        <v>7285</v>
      </c>
      <c r="B53" s="26" t="s">
        <v>7227</v>
      </c>
      <c r="C53" s="26">
        <v>303</v>
      </c>
      <c r="D53" s="27" t="s">
        <v>7286</v>
      </c>
      <c r="E53" s="42">
        <v>5.8</v>
      </c>
      <c r="F53" s="52">
        <v>0</v>
      </c>
    </row>
    <row r="54" spans="1:6" ht="13.5">
      <c r="A54" s="28" t="s">
        <v>5195</v>
      </c>
      <c r="B54" s="26" t="s">
        <v>1870</v>
      </c>
      <c r="C54" s="26" t="s">
        <v>5508</v>
      </c>
      <c r="D54" s="27" t="s">
        <v>2656</v>
      </c>
      <c r="E54" s="42">
        <v>64.28</v>
      </c>
      <c r="F54" s="52">
        <v>0</v>
      </c>
    </row>
    <row r="55" spans="1:6" ht="13.5">
      <c r="A55" s="28" t="s">
        <v>5196</v>
      </c>
      <c r="B55" s="26" t="s">
        <v>1871</v>
      </c>
      <c r="C55" s="26" t="s">
        <v>5061</v>
      </c>
      <c r="D55" s="27" t="s">
        <v>5234</v>
      </c>
      <c r="E55" s="42">
        <v>17.07</v>
      </c>
      <c r="F55" s="52">
        <v>0</v>
      </c>
    </row>
    <row r="56" spans="1:6" ht="13.5">
      <c r="A56" s="28" t="s">
        <v>5197</v>
      </c>
      <c r="B56" s="26" t="s">
        <v>1872</v>
      </c>
      <c r="C56" s="26" t="s">
        <v>5506</v>
      </c>
      <c r="D56" s="27" t="s">
        <v>5252</v>
      </c>
      <c r="E56" s="42"/>
      <c r="F56" s="52">
        <v>0</v>
      </c>
    </row>
    <row r="57" spans="1:6" ht="13.5">
      <c r="A57" s="28" t="s">
        <v>5198</v>
      </c>
      <c r="B57" s="26"/>
      <c r="C57" s="26" t="s">
        <v>5507</v>
      </c>
      <c r="D57" s="27" t="s">
        <v>5253</v>
      </c>
      <c r="E57" s="42"/>
      <c r="F57" s="52">
        <v>0</v>
      </c>
    </row>
    <row r="58" spans="1:6" ht="13.5">
      <c r="A58" s="28" t="s">
        <v>5199</v>
      </c>
      <c r="B58" s="26" t="s">
        <v>1873</v>
      </c>
      <c r="C58" s="26" t="s">
        <v>5061</v>
      </c>
      <c r="D58" s="27" t="s">
        <v>5235</v>
      </c>
      <c r="E58" s="42">
        <v>17.38</v>
      </c>
      <c r="F58" s="52">
        <v>0</v>
      </c>
    </row>
    <row r="59" spans="1:6" ht="13.5">
      <c r="A59" s="28" t="s">
        <v>5200</v>
      </c>
      <c r="B59" s="26" t="s">
        <v>1874</v>
      </c>
      <c r="C59" s="26" t="s">
        <v>5632</v>
      </c>
      <c r="D59" s="27" t="s">
        <v>5236</v>
      </c>
      <c r="E59" s="42">
        <v>15.16</v>
      </c>
      <c r="F59" s="52">
        <v>0</v>
      </c>
    </row>
    <row r="60" spans="1:6" ht="13.5">
      <c r="A60" s="28" t="s">
        <v>5201</v>
      </c>
      <c r="B60" s="26" t="s">
        <v>1875</v>
      </c>
      <c r="C60" s="26" t="s">
        <v>5061</v>
      </c>
      <c r="D60" s="27" t="s">
        <v>5237</v>
      </c>
      <c r="E60" s="42">
        <v>9.55</v>
      </c>
      <c r="F60" s="52">
        <v>0</v>
      </c>
    </row>
    <row r="61" spans="1:6" ht="13.5">
      <c r="A61" s="28" t="s">
        <v>5202</v>
      </c>
      <c r="B61" s="26" t="s">
        <v>1876</v>
      </c>
      <c r="C61" s="26" t="s">
        <v>5061</v>
      </c>
      <c r="D61" s="27" t="s">
        <v>5238</v>
      </c>
      <c r="E61" s="42">
        <v>9.39</v>
      </c>
      <c r="F61" s="52">
        <v>0</v>
      </c>
    </row>
    <row r="62" spans="1:6" ht="13.5">
      <c r="A62" s="28" t="s">
        <v>5203</v>
      </c>
      <c r="B62" s="26" t="s">
        <v>1877</v>
      </c>
      <c r="C62" s="26" t="s">
        <v>5061</v>
      </c>
      <c r="D62" s="27" t="s">
        <v>5239</v>
      </c>
      <c r="E62" s="42">
        <v>15.16</v>
      </c>
      <c r="F62" s="52">
        <v>0</v>
      </c>
    </row>
    <row r="63" spans="1:6" ht="13.5">
      <c r="A63" s="28" t="s">
        <v>5204</v>
      </c>
      <c r="B63" s="26" t="s">
        <v>1878</v>
      </c>
      <c r="C63" s="26" t="s">
        <v>5061</v>
      </c>
      <c r="D63" s="27" t="s">
        <v>5240</v>
      </c>
      <c r="E63" s="42">
        <v>19.43</v>
      </c>
      <c r="F63" s="52">
        <v>0</v>
      </c>
    </row>
    <row r="64" spans="1:6" ht="13.5">
      <c r="A64" s="28" t="s">
        <v>5205</v>
      </c>
      <c r="B64" s="26" t="s">
        <v>1879</v>
      </c>
      <c r="C64" s="26" t="s">
        <v>5061</v>
      </c>
      <c r="D64" s="27" t="s">
        <v>5241</v>
      </c>
      <c r="E64" s="42">
        <v>17.29</v>
      </c>
      <c r="F64" s="52">
        <v>0</v>
      </c>
    </row>
    <row r="65" spans="1:6" ht="13.5">
      <c r="A65" s="28" t="s">
        <v>5206</v>
      </c>
      <c r="B65" s="26" t="s">
        <v>1880</v>
      </c>
      <c r="C65" s="26" t="s">
        <v>5061</v>
      </c>
      <c r="D65" s="27" t="s">
        <v>5242</v>
      </c>
      <c r="E65" s="42">
        <v>17.24</v>
      </c>
      <c r="F65" s="52">
        <v>0</v>
      </c>
    </row>
    <row r="66" spans="1:6" ht="13.5">
      <c r="A66" s="28" t="s">
        <v>5207</v>
      </c>
      <c r="B66" s="26" t="s">
        <v>1881</v>
      </c>
      <c r="C66" s="26" t="s">
        <v>7362</v>
      </c>
      <c r="D66" s="27" t="s">
        <v>3843</v>
      </c>
      <c r="E66" s="42">
        <v>14.14</v>
      </c>
      <c r="F66" s="52">
        <v>0</v>
      </c>
    </row>
    <row r="67" spans="1:6" ht="13.5">
      <c r="A67" s="28" t="s">
        <v>5208</v>
      </c>
      <c r="B67" s="26" t="s">
        <v>1883</v>
      </c>
      <c r="C67" s="26" t="s">
        <v>5061</v>
      </c>
      <c r="D67" s="27" t="s">
        <v>5242</v>
      </c>
      <c r="E67" s="42">
        <v>25.31</v>
      </c>
      <c r="F67" s="52">
        <v>0</v>
      </c>
    </row>
    <row r="68" spans="1:6" ht="13.5">
      <c r="A68" s="28" t="s">
        <v>5209</v>
      </c>
      <c r="B68" s="26" t="s">
        <v>1884</v>
      </c>
      <c r="C68" s="26" t="s">
        <v>5061</v>
      </c>
      <c r="D68" s="27" t="s">
        <v>5243</v>
      </c>
      <c r="E68" s="42">
        <v>35.45</v>
      </c>
      <c r="F68" s="52">
        <v>0</v>
      </c>
    </row>
    <row r="69" spans="1:6" ht="13.5">
      <c r="A69" s="28" t="s">
        <v>5210</v>
      </c>
      <c r="B69" s="26" t="s">
        <v>1885</v>
      </c>
      <c r="C69" s="26" t="s">
        <v>5630</v>
      </c>
      <c r="D69" s="27" t="s">
        <v>5244</v>
      </c>
      <c r="E69" s="42">
        <v>8.43</v>
      </c>
      <c r="F69" s="52">
        <v>0</v>
      </c>
    </row>
    <row r="70" spans="1:6" ht="13.5">
      <c r="A70" s="28" t="s">
        <v>5211</v>
      </c>
      <c r="B70" s="26" t="s">
        <v>1885</v>
      </c>
      <c r="C70" s="26" t="s">
        <v>5630</v>
      </c>
      <c r="D70" s="27" t="s">
        <v>5244</v>
      </c>
      <c r="E70" s="42">
        <v>8.43</v>
      </c>
      <c r="F70" s="52">
        <v>0</v>
      </c>
    </row>
    <row r="71" spans="1:6" ht="13.5">
      <c r="A71" s="28" t="s">
        <v>5212</v>
      </c>
      <c r="B71" s="26" t="s">
        <v>1887</v>
      </c>
      <c r="C71" s="26" t="s">
        <v>5061</v>
      </c>
      <c r="D71" s="27" t="s">
        <v>5245</v>
      </c>
      <c r="E71" s="42">
        <v>17.29</v>
      </c>
      <c r="F71" s="52">
        <v>0</v>
      </c>
    </row>
    <row r="72" spans="1:6" ht="13.5">
      <c r="A72" s="28" t="s">
        <v>5213</v>
      </c>
      <c r="B72" s="26" t="s">
        <v>1888</v>
      </c>
      <c r="C72" s="26" t="s">
        <v>5061</v>
      </c>
      <c r="D72" s="27" t="s">
        <v>5246</v>
      </c>
      <c r="E72" s="42">
        <v>28.77</v>
      </c>
      <c r="F72" s="52">
        <v>0</v>
      </c>
    </row>
    <row r="73" spans="1:6" ht="13.5">
      <c r="A73" s="28" t="s">
        <v>5214</v>
      </c>
      <c r="B73" s="26" t="s">
        <v>1889</v>
      </c>
      <c r="C73" s="26" t="s">
        <v>5061</v>
      </c>
      <c r="D73" s="27" t="s">
        <v>5247</v>
      </c>
      <c r="E73" s="42">
        <v>5.95</v>
      </c>
      <c r="F73" s="52">
        <v>0</v>
      </c>
    </row>
    <row r="74" spans="1:6" ht="13.5">
      <c r="A74" s="28" t="s">
        <v>5215</v>
      </c>
      <c r="B74" s="26" t="s">
        <v>1890</v>
      </c>
      <c r="C74" s="26" t="s">
        <v>5630</v>
      </c>
      <c r="D74" s="27" t="s">
        <v>7349</v>
      </c>
      <c r="E74" s="42">
        <v>14.33</v>
      </c>
      <c r="F74" s="52">
        <v>0</v>
      </c>
    </row>
    <row r="75" spans="1:6" ht="13.5">
      <c r="A75" s="28" t="s">
        <v>5216</v>
      </c>
      <c r="B75" s="26" t="s">
        <v>1891</v>
      </c>
      <c r="C75" s="26" t="s">
        <v>5630</v>
      </c>
      <c r="D75" s="27" t="s">
        <v>7350</v>
      </c>
      <c r="E75" s="42">
        <v>20.12</v>
      </c>
      <c r="F75" s="52">
        <v>0</v>
      </c>
    </row>
    <row r="76" spans="1:6" ht="13.5">
      <c r="A76" s="28" t="s">
        <v>5217</v>
      </c>
      <c r="B76" s="26" t="s">
        <v>1893</v>
      </c>
      <c r="C76" s="26" t="s">
        <v>5061</v>
      </c>
      <c r="D76" s="27" t="s">
        <v>5248</v>
      </c>
      <c r="E76" s="42">
        <v>19.8</v>
      </c>
      <c r="F76" s="52">
        <v>0</v>
      </c>
    </row>
    <row r="77" spans="1:6" ht="13.5">
      <c r="A77" s="28" t="s">
        <v>5218</v>
      </c>
      <c r="B77" s="26" t="s">
        <v>1894</v>
      </c>
      <c r="C77" s="26" t="s">
        <v>5482</v>
      </c>
      <c r="D77" s="27" t="s">
        <v>5233</v>
      </c>
      <c r="E77" s="42">
        <v>13.23</v>
      </c>
      <c r="F77" s="52">
        <v>0</v>
      </c>
    </row>
    <row r="78" spans="1:6" ht="13.5">
      <c r="A78" s="28" t="s">
        <v>5219</v>
      </c>
      <c r="B78" s="26" t="s">
        <v>1895</v>
      </c>
      <c r="C78" s="26" t="s">
        <v>5633</v>
      </c>
      <c r="D78" s="27" t="s">
        <v>3092</v>
      </c>
      <c r="E78" s="42">
        <v>8.42</v>
      </c>
      <c r="F78" s="52">
        <v>0</v>
      </c>
    </row>
    <row r="79" spans="1:6" ht="13.5">
      <c r="A79" s="28" t="s">
        <v>5220</v>
      </c>
      <c r="B79" s="26" t="s">
        <v>1896</v>
      </c>
      <c r="C79" s="26" t="s">
        <v>5634</v>
      </c>
      <c r="D79" s="27" t="s">
        <v>1768</v>
      </c>
      <c r="E79" s="42">
        <v>4.88</v>
      </c>
      <c r="F79" s="52">
        <v>0</v>
      </c>
    </row>
    <row r="80" spans="1:6" ht="13.5">
      <c r="A80" s="28" t="s">
        <v>5221</v>
      </c>
      <c r="B80" s="26" t="s">
        <v>1897</v>
      </c>
      <c r="C80" s="26" t="s">
        <v>5635</v>
      </c>
      <c r="D80" s="27" t="s">
        <v>4905</v>
      </c>
      <c r="E80" s="42">
        <v>1.76</v>
      </c>
      <c r="F80" s="52">
        <v>0</v>
      </c>
    </row>
    <row r="81" spans="1:6" ht="13.5">
      <c r="A81" s="28" t="s">
        <v>5222</v>
      </c>
      <c r="B81" s="26" t="s">
        <v>1898</v>
      </c>
      <c r="C81" s="26" t="s">
        <v>5633</v>
      </c>
      <c r="D81" s="27" t="s">
        <v>4906</v>
      </c>
      <c r="E81" s="42">
        <v>1.21</v>
      </c>
      <c r="F81" s="52">
        <v>0</v>
      </c>
    </row>
    <row r="82" spans="1:6" ht="13.5">
      <c r="A82" s="28" t="s">
        <v>5223</v>
      </c>
      <c r="B82" s="26" t="s">
        <v>1899</v>
      </c>
      <c r="C82" s="26" t="s">
        <v>5633</v>
      </c>
      <c r="D82" s="27" t="s">
        <v>4906</v>
      </c>
      <c r="E82" s="42">
        <v>1.21</v>
      </c>
      <c r="F82" s="52">
        <v>0</v>
      </c>
    </row>
    <row r="83" spans="1:6" ht="13.5">
      <c r="A83" s="28" t="s">
        <v>5224</v>
      </c>
      <c r="B83" s="26" t="s">
        <v>1900</v>
      </c>
      <c r="C83" s="26" t="s">
        <v>5557</v>
      </c>
      <c r="D83" s="27" t="s">
        <v>2459</v>
      </c>
      <c r="E83" s="42">
        <v>10.23</v>
      </c>
      <c r="F83" s="52">
        <v>0</v>
      </c>
    </row>
    <row r="84" spans="1:6" ht="13.5">
      <c r="A84" s="28" t="s">
        <v>5225</v>
      </c>
      <c r="B84" s="26" t="s">
        <v>1901</v>
      </c>
      <c r="C84" s="26" t="s">
        <v>5557</v>
      </c>
      <c r="D84" s="27" t="s">
        <v>5249</v>
      </c>
      <c r="E84" s="42">
        <v>6.44</v>
      </c>
      <c r="F84" s="52">
        <v>0</v>
      </c>
    </row>
    <row r="85" spans="1:6" ht="13.5">
      <c r="A85" s="28" t="s">
        <v>5226</v>
      </c>
      <c r="B85" s="26" t="s">
        <v>1903</v>
      </c>
      <c r="C85" s="26" t="s">
        <v>5630</v>
      </c>
      <c r="D85" s="27" t="s">
        <v>5250</v>
      </c>
      <c r="E85" s="42">
        <v>16.18</v>
      </c>
      <c r="F85" s="52">
        <v>0</v>
      </c>
    </row>
    <row r="86" spans="1:6" ht="13.5">
      <c r="A86" s="28" t="s">
        <v>5227</v>
      </c>
      <c r="B86" s="26" t="s">
        <v>1904</v>
      </c>
      <c r="C86" s="26" t="s">
        <v>5630</v>
      </c>
      <c r="D86" s="27" t="s">
        <v>5251</v>
      </c>
      <c r="E86" s="42">
        <v>7.42</v>
      </c>
      <c r="F86" s="52">
        <v>0</v>
      </c>
    </row>
    <row r="87" spans="1:6" ht="13.5">
      <c r="A87" s="28" t="s">
        <v>5228</v>
      </c>
      <c r="B87" s="26" t="s">
        <v>1800</v>
      </c>
      <c r="C87" s="26" t="s">
        <v>5630</v>
      </c>
      <c r="D87" s="27" t="s">
        <v>5251</v>
      </c>
      <c r="E87" s="42">
        <v>6.56</v>
      </c>
      <c r="F87" s="52">
        <v>0</v>
      </c>
    </row>
    <row r="88" spans="1:6" ht="13.5">
      <c r="A88" s="28" t="s">
        <v>5229</v>
      </c>
      <c r="B88" s="26" t="s">
        <v>1801</v>
      </c>
      <c r="C88" s="26" t="s">
        <v>5630</v>
      </c>
      <c r="D88" s="27" t="s">
        <v>5251</v>
      </c>
      <c r="E88" s="42">
        <v>6.17</v>
      </c>
      <c r="F88" s="52">
        <v>0</v>
      </c>
    </row>
    <row r="89" spans="1:6" ht="13.5">
      <c r="A89" s="28" t="s">
        <v>5230</v>
      </c>
      <c r="B89" s="26" t="s">
        <v>1802</v>
      </c>
      <c r="C89" s="26" t="s">
        <v>5508</v>
      </c>
      <c r="D89" s="27" t="s">
        <v>7381</v>
      </c>
      <c r="E89" s="42">
        <v>6.3</v>
      </c>
      <c r="F89" s="52">
        <v>0</v>
      </c>
    </row>
    <row r="90" spans="1:6" ht="14.25" thickBot="1">
      <c r="A90" s="28" t="s">
        <v>5231</v>
      </c>
      <c r="B90" s="26"/>
      <c r="C90" s="26" t="s">
        <v>5506</v>
      </c>
      <c r="D90" s="27" t="s">
        <v>4639</v>
      </c>
      <c r="E90" s="42"/>
      <c r="F90" s="52">
        <v>0</v>
      </c>
    </row>
    <row r="91" spans="1:6" s="21" customFormat="1" ht="17.25" thickBot="1" thickTop="1">
      <c r="A91" s="144" t="s">
        <v>7686</v>
      </c>
      <c r="B91" s="145"/>
      <c r="C91" s="145"/>
      <c r="D91" s="146"/>
      <c r="E91" s="37">
        <f>SUM(E46:E90)</f>
        <v>629.4299999999998</v>
      </c>
      <c r="F91" s="63">
        <f>SUMIF(F46:F90,"&gt;0",E46:E90)</f>
        <v>0</v>
      </c>
    </row>
    <row r="97" ht="13.5" thickBot="1"/>
    <row r="98" spans="1:6" ht="22.5" customHeight="1" thickBot="1">
      <c r="A98" s="141" t="s">
        <v>5429</v>
      </c>
      <c r="B98" s="142"/>
      <c r="C98" s="142"/>
      <c r="D98" s="142"/>
      <c r="E98" s="142"/>
      <c r="F98" s="143"/>
    </row>
    <row r="99" spans="1:6" ht="15" customHeight="1">
      <c r="A99" s="151" t="s">
        <v>1005</v>
      </c>
      <c r="B99" s="68" t="s">
        <v>603</v>
      </c>
      <c r="C99" s="69" t="s">
        <v>1860</v>
      </c>
      <c r="D99" s="147" t="s">
        <v>1859</v>
      </c>
      <c r="E99" s="149" t="s">
        <v>1861</v>
      </c>
      <c r="F99" s="70" t="s">
        <v>7616</v>
      </c>
    </row>
    <row r="100" spans="1:6" ht="15" customHeight="1" thickBot="1">
      <c r="A100" s="152"/>
      <c r="B100" s="71" t="s">
        <v>1858</v>
      </c>
      <c r="C100" s="71" t="s">
        <v>1858</v>
      </c>
      <c r="D100" s="148"/>
      <c r="E100" s="150"/>
      <c r="F100" s="72" t="s">
        <v>7615</v>
      </c>
    </row>
    <row r="101" spans="1:6" ht="14.25" thickTop="1">
      <c r="A101" s="16" t="s">
        <v>5254</v>
      </c>
      <c r="B101" s="11">
        <v>101</v>
      </c>
      <c r="C101" s="7" t="s">
        <v>5508</v>
      </c>
      <c r="D101" s="1" t="s">
        <v>2656</v>
      </c>
      <c r="E101" s="36">
        <v>50</v>
      </c>
      <c r="F101" s="51">
        <v>0</v>
      </c>
    </row>
    <row r="102" spans="1:6" ht="13.5">
      <c r="A102" s="14" t="s">
        <v>5255</v>
      </c>
      <c r="B102" s="7" t="s">
        <v>5059</v>
      </c>
      <c r="C102" s="7" t="s">
        <v>5506</v>
      </c>
      <c r="D102" s="1" t="s">
        <v>641</v>
      </c>
      <c r="E102" s="36">
        <v>9.88</v>
      </c>
      <c r="F102" s="52">
        <v>0</v>
      </c>
    </row>
    <row r="103" spans="1:6" ht="13.5">
      <c r="A103" s="14" t="s">
        <v>5256</v>
      </c>
      <c r="B103" s="7" t="s">
        <v>5061</v>
      </c>
      <c r="C103" s="7" t="s">
        <v>5509</v>
      </c>
      <c r="D103" s="1" t="s">
        <v>642</v>
      </c>
      <c r="E103" s="36">
        <v>5.18</v>
      </c>
      <c r="F103" s="52">
        <v>0</v>
      </c>
    </row>
    <row r="104" spans="1:6" ht="13.5">
      <c r="A104" s="14" t="s">
        <v>5257</v>
      </c>
      <c r="B104" s="7" t="s">
        <v>5482</v>
      </c>
      <c r="C104" s="7" t="s">
        <v>5633</v>
      </c>
      <c r="D104" s="1" t="s">
        <v>194</v>
      </c>
      <c r="E104" s="36">
        <v>3.51</v>
      </c>
      <c r="F104" s="52">
        <v>0</v>
      </c>
    </row>
    <row r="105" spans="1:6" ht="13.5">
      <c r="A105" s="14" t="s">
        <v>5258</v>
      </c>
      <c r="B105" s="7" t="s">
        <v>5483</v>
      </c>
      <c r="C105" s="7" t="s">
        <v>5633</v>
      </c>
      <c r="D105" s="1" t="s">
        <v>2942</v>
      </c>
      <c r="E105" s="36">
        <v>4.46</v>
      </c>
      <c r="F105" s="52">
        <v>0</v>
      </c>
    </row>
    <row r="106" spans="1:6" ht="13.5">
      <c r="A106" s="14" t="s">
        <v>5259</v>
      </c>
      <c r="B106" s="7" t="s">
        <v>5484</v>
      </c>
      <c r="C106" s="7" t="s">
        <v>5633</v>
      </c>
      <c r="D106" s="1" t="s">
        <v>1004</v>
      </c>
      <c r="E106" s="36">
        <v>1.33</v>
      </c>
      <c r="F106" s="52">
        <v>0</v>
      </c>
    </row>
    <row r="107" spans="1:6" ht="13.5">
      <c r="A107" s="14" t="s">
        <v>5260</v>
      </c>
      <c r="B107" s="7" t="s">
        <v>5485</v>
      </c>
      <c r="C107" s="7" t="s">
        <v>5633</v>
      </c>
      <c r="D107" s="1" t="s">
        <v>5281</v>
      </c>
      <c r="E107" s="36">
        <v>3.04</v>
      </c>
      <c r="F107" s="52">
        <v>0</v>
      </c>
    </row>
    <row r="108" spans="1:6" ht="13.5">
      <c r="A108" s="14" t="s">
        <v>5261</v>
      </c>
      <c r="B108" s="7" t="s">
        <v>5486</v>
      </c>
      <c r="C108" s="7" t="s">
        <v>5493</v>
      </c>
      <c r="D108" s="1" t="s">
        <v>2664</v>
      </c>
      <c r="E108" s="36">
        <v>11.32</v>
      </c>
      <c r="F108" s="52">
        <v>0</v>
      </c>
    </row>
    <row r="109" spans="1:6" ht="13.5">
      <c r="A109" s="14" t="s">
        <v>5262</v>
      </c>
      <c r="B109" s="7" t="s">
        <v>5487</v>
      </c>
      <c r="C109" s="7" t="s">
        <v>5493</v>
      </c>
      <c r="D109" s="1" t="s">
        <v>2664</v>
      </c>
      <c r="E109" s="36">
        <v>11.76</v>
      </c>
      <c r="F109" s="52">
        <v>0</v>
      </c>
    </row>
    <row r="110" spans="1:6" ht="13.5">
      <c r="A110" s="14" t="s">
        <v>5263</v>
      </c>
      <c r="B110" s="7" t="s">
        <v>5488</v>
      </c>
      <c r="C110" s="7" t="s">
        <v>5506</v>
      </c>
      <c r="D110" s="1" t="s">
        <v>86</v>
      </c>
      <c r="E110" s="36"/>
      <c r="F110" s="52">
        <v>0</v>
      </c>
    </row>
    <row r="111" spans="1:6" ht="13.5">
      <c r="A111" s="14" t="s">
        <v>5264</v>
      </c>
      <c r="B111" s="7" t="s">
        <v>5489</v>
      </c>
      <c r="C111" s="7" t="s">
        <v>5493</v>
      </c>
      <c r="D111" s="1" t="s">
        <v>2664</v>
      </c>
      <c r="E111" s="36">
        <v>7.63</v>
      </c>
      <c r="F111" s="52">
        <v>0</v>
      </c>
    </row>
    <row r="112" spans="1:6" ht="13.5">
      <c r="A112" s="14" t="s">
        <v>5265</v>
      </c>
      <c r="B112" s="7" t="s">
        <v>5490</v>
      </c>
      <c r="C112" s="7" t="s">
        <v>5493</v>
      </c>
      <c r="D112" s="1" t="s">
        <v>2664</v>
      </c>
      <c r="E112" s="36">
        <v>11.75</v>
      </c>
      <c r="F112" s="52">
        <v>0</v>
      </c>
    </row>
    <row r="113" spans="1:6" ht="13.5">
      <c r="A113" s="14" t="s">
        <v>5266</v>
      </c>
      <c r="B113" s="7" t="s">
        <v>5491</v>
      </c>
      <c r="C113" s="7" t="s">
        <v>5493</v>
      </c>
      <c r="D113" s="1" t="s">
        <v>2664</v>
      </c>
      <c r="E113" s="36">
        <v>7.63</v>
      </c>
      <c r="F113" s="52">
        <v>0</v>
      </c>
    </row>
    <row r="114" spans="1:6" ht="13.5">
      <c r="A114" s="14" t="s">
        <v>5267</v>
      </c>
      <c r="B114" s="7" t="s">
        <v>5492</v>
      </c>
      <c r="C114" s="7" t="s">
        <v>5061</v>
      </c>
      <c r="D114" s="1" t="s">
        <v>5282</v>
      </c>
      <c r="E114" s="36">
        <v>13.06</v>
      </c>
      <c r="F114" s="52">
        <v>0</v>
      </c>
    </row>
    <row r="115" spans="1:6" ht="13.5">
      <c r="A115" s="14" t="s">
        <v>5268</v>
      </c>
      <c r="B115" s="7" t="s">
        <v>5493</v>
      </c>
      <c r="C115" s="7" t="s">
        <v>5061</v>
      </c>
      <c r="D115" s="1" t="s">
        <v>5283</v>
      </c>
      <c r="E115" s="36">
        <v>13.82</v>
      </c>
      <c r="F115" s="52">
        <v>0</v>
      </c>
    </row>
    <row r="116" spans="1:6" ht="13.5">
      <c r="A116" s="14" t="s">
        <v>5269</v>
      </c>
      <c r="B116" s="7" t="s">
        <v>5494</v>
      </c>
      <c r="C116" s="7" t="s">
        <v>5494</v>
      </c>
      <c r="D116" s="1" t="s">
        <v>5284</v>
      </c>
      <c r="E116" s="36">
        <v>35.56</v>
      </c>
      <c r="F116" s="52">
        <v>0</v>
      </c>
    </row>
    <row r="117" spans="1:6" ht="13.5">
      <c r="A117" s="14" t="s">
        <v>5270</v>
      </c>
      <c r="B117" s="7" t="s">
        <v>5495</v>
      </c>
      <c r="C117" s="7" t="s">
        <v>5494</v>
      </c>
      <c r="D117" s="1" t="s">
        <v>5284</v>
      </c>
      <c r="E117" s="36">
        <v>35.56</v>
      </c>
      <c r="F117" s="52">
        <v>0</v>
      </c>
    </row>
    <row r="118" spans="1:6" ht="13.5">
      <c r="A118" s="14" t="s">
        <v>5271</v>
      </c>
      <c r="B118" s="7" t="s">
        <v>5496</v>
      </c>
      <c r="C118" s="7" t="s">
        <v>5061</v>
      </c>
      <c r="D118" s="1" t="s">
        <v>5285</v>
      </c>
      <c r="E118" s="36">
        <v>44.89</v>
      </c>
      <c r="F118" s="52">
        <v>0</v>
      </c>
    </row>
    <row r="119" spans="1:6" ht="13.5">
      <c r="A119" s="14" t="s">
        <v>5272</v>
      </c>
      <c r="B119" s="7" t="s">
        <v>5497</v>
      </c>
      <c r="C119" s="7" t="s">
        <v>5508</v>
      </c>
      <c r="D119" s="1" t="s">
        <v>2656</v>
      </c>
      <c r="E119" s="36">
        <v>19.92</v>
      </c>
      <c r="F119" s="52">
        <v>0</v>
      </c>
    </row>
    <row r="120" spans="1:6" ht="13.5">
      <c r="A120" s="14" t="s">
        <v>5273</v>
      </c>
      <c r="B120" s="7" t="s">
        <v>5498</v>
      </c>
      <c r="C120" s="7" t="s">
        <v>5493</v>
      </c>
      <c r="D120" s="1" t="s">
        <v>2664</v>
      </c>
      <c r="E120" s="36">
        <v>7.63</v>
      </c>
      <c r="F120" s="52">
        <v>0</v>
      </c>
    </row>
    <row r="121" spans="1:6" ht="13.5">
      <c r="A121" s="14" t="s">
        <v>5274</v>
      </c>
      <c r="B121" s="7" t="s">
        <v>5499</v>
      </c>
      <c r="C121" s="7" t="s">
        <v>5493</v>
      </c>
      <c r="D121" s="1" t="s">
        <v>2664</v>
      </c>
      <c r="E121" s="36">
        <v>11.76</v>
      </c>
      <c r="F121" s="52">
        <v>0</v>
      </c>
    </row>
    <row r="122" spans="1:6" ht="13.5">
      <c r="A122" s="14" t="s">
        <v>5275</v>
      </c>
      <c r="B122" s="7" t="s">
        <v>5500</v>
      </c>
      <c r="C122" s="7" t="s">
        <v>5493</v>
      </c>
      <c r="D122" s="1" t="s">
        <v>2664</v>
      </c>
      <c r="E122" s="36">
        <v>11.32</v>
      </c>
      <c r="F122" s="52">
        <v>0</v>
      </c>
    </row>
    <row r="123" spans="1:6" ht="13.5">
      <c r="A123" s="14" t="s">
        <v>5276</v>
      </c>
      <c r="B123" s="7" t="s">
        <v>5501</v>
      </c>
      <c r="C123" s="7" t="s">
        <v>5633</v>
      </c>
      <c r="D123" s="1" t="s">
        <v>180</v>
      </c>
      <c r="E123" s="36">
        <v>3.51</v>
      </c>
      <c r="F123" s="52">
        <v>0</v>
      </c>
    </row>
    <row r="124" spans="1:6" ht="13.5">
      <c r="A124" s="14" t="s">
        <v>5277</v>
      </c>
      <c r="B124" s="7" t="s">
        <v>5502</v>
      </c>
      <c r="C124" s="7" t="s">
        <v>5633</v>
      </c>
      <c r="D124" s="1" t="s">
        <v>5286</v>
      </c>
      <c r="E124" s="36">
        <v>1.26</v>
      </c>
      <c r="F124" s="52">
        <v>0</v>
      </c>
    </row>
    <row r="125" spans="1:6" ht="13.5">
      <c r="A125" s="14" t="s">
        <v>5278</v>
      </c>
      <c r="B125" s="7" t="s">
        <v>5503</v>
      </c>
      <c r="C125" s="7" t="s">
        <v>5633</v>
      </c>
      <c r="D125" s="1" t="s">
        <v>5286</v>
      </c>
      <c r="E125" s="36">
        <v>1.96</v>
      </c>
      <c r="F125" s="52">
        <v>0</v>
      </c>
    </row>
    <row r="126" spans="1:6" ht="13.5">
      <c r="A126" s="14" t="s">
        <v>5279</v>
      </c>
      <c r="B126" s="7" t="s">
        <v>5504</v>
      </c>
      <c r="C126" s="7" t="s">
        <v>5634</v>
      </c>
      <c r="D126" s="1" t="s">
        <v>1768</v>
      </c>
      <c r="E126" s="36">
        <v>1.94</v>
      </c>
      <c r="F126" s="52">
        <v>0</v>
      </c>
    </row>
    <row r="127" spans="1:6" ht="14.25" thickBot="1">
      <c r="A127" s="14" t="s">
        <v>5280</v>
      </c>
      <c r="B127" s="7" t="s">
        <v>5505</v>
      </c>
      <c r="C127" s="7" t="s">
        <v>5633</v>
      </c>
      <c r="D127" s="1" t="s">
        <v>5287</v>
      </c>
      <c r="E127" s="36">
        <v>3.04</v>
      </c>
      <c r="F127" s="52">
        <v>0</v>
      </c>
    </row>
    <row r="128" spans="1:6" s="21" customFormat="1" ht="17.25" thickBot="1" thickTop="1">
      <c r="A128" s="144" t="s">
        <v>7686</v>
      </c>
      <c r="B128" s="145"/>
      <c r="C128" s="145"/>
      <c r="D128" s="146"/>
      <c r="E128" s="37">
        <f>SUM(E101:E127)</f>
        <v>332.71999999999997</v>
      </c>
      <c r="F128" s="63">
        <f>SUMIF(F101:F127,"&gt;0",E101:E127)</f>
        <v>0</v>
      </c>
    </row>
    <row r="134" ht="13.5" thickBot="1"/>
    <row r="135" spans="1:6" ht="22.5" customHeight="1" thickBot="1">
      <c r="A135" s="141" t="s">
        <v>5430</v>
      </c>
      <c r="B135" s="142"/>
      <c r="C135" s="142"/>
      <c r="D135" s="142"/>
      <c r="E135" s="142"/>
      <c r="F135" s="143"/>
    </row>
    <row r="136" spans="1:6" ht="15" customHeight="1">
      <c r="A136" s="151" t="s">
        <v>1005</v>
      </c>
      <c r="B136" s="68" t="s">
        <v>603</v>
      </c>
      <c r="C136" s="69" t="s">
        <v>1860</v>
      </c>
      <c r="D136" s="147" t="s">
        <v>1859</v>
      </c>
      <c r="E136" s="149" t="s">
        <v>1861</v>
      </c>
      <c r="F136" s="70" t="s">
        <v>7616</v>
      </c>
    </row>
    <row r="137" spans="1:6" ht="15" customHeight="1" thickBot="1">
      <c r="A137" s="152"/>
      <c r="B137" s="71" t="s">
        <v>1858</v>
      </c>
      <c r="C137" s="71" t="s">
        <v>1858</v>
      </c>
      <c r="D137" s="148"/>
      <c r="E137" s="150"/>
      <c r="F137" s="72" t="s">
        <v>7615</v>
      </c>
    </row>
    <row r="138" spans="1:6" ht="14.25" thickTop="1">
      <c r="A138" s="16" t="s">
        <v>5288</v>
      </c>
      <c r="B138" s="7" t="s">
        <v>5506</v>
      </c>
      <c r="C138" s="7" t="s">
        <v>5508</v>
      </c>
      <c r="D138" s="1" t="s">
        <v>2656</v>
      </c>
      <c r="E138" s="36">
        <v>47.07</v>
      </c>
      <c r="F138" s="51">
        <v>0</v>
      </c>
    </row>
    <row r="139" spans="1:6" ht="13.5">
      <c r="A139" s="14" t="s">
        <v>5289</v>
      </c>
      <c r="B139" s="7" t="s">
        <v>5507</v>
      </c>
      <c r="C139" s="7" t="s">
        <v>5506</v>
      </c>
      <c r="D139" s="1" t="s">
        <v>641</v>
      </c>
      <c r="E139" s="36">
        <v>9.49</v>
      </c>
      <c r="F139" s="52">
        <v>0</v>
      </c>
    </row>
    <row r="140" spans="1:6" ht="13.5">
      <c r="A140" s="14" t="s">
        <v>5290</v>
      </c>
      <c r="B140" s="7" t="s">
        <v>5508</v>
      </c>
      <c r="C140" s="7" t="s">
        <v>5509</v>
      </c>
      <c r="D140" s="1" t="s">
        <v>642</v>
      </c>
      <c r="E140" s="36">
        <v>5.18</v>
      </c>
      <c r="F140" s="52">
        <v>0</v>
      </c>
    </row>
    <row r="141" spans="1:6" ht="13.5">
      <c r="A141" s="14" t="s">
        <v>5291</v>
      </c>
      <c r="B141" s="7" t="s">
        <v>5509</v>
      </c>
      <c r="C141" s="7" t="s">
        <v>5633</v>
      </c>
      <c r="D141" s="1" t="s">
        <v>5328</v>
      </c>
      <c r="E141" s="36">
        <v>4.63</v>
      </c>
      <c r="F141" s="52">
        <v>0</v>
      </c>
    </row>
    <row r="142" spans="1:6" ht="13.5">
      <c r="A142" s="14" t="s">
        <v>5292</v>
      </c>
      <c r="B142" s="7" t="s">
        <v>5510</v>
      </c>
      <c r="C142" s="7" t="s">
        <v>5633</v>
      </c>
      <c r="D142" s="1" t="s">
        <v>4278</v>
      </c>
      <c r="E142" s="36">
        <v>1.22</v>
      </c>
      <c r="F142" s="52">
        <v>0</v>
      </c>
    </row>
    <row r="143" spans="1:6" ht="13.5">
      <c r="A143" s="14" t="s">
        <v>5293</v>
      </c>
      <c r="B143" s="7" t="s">
        <v>5511</v>
      </c>
      <c r="C143" s="7" t="s">
        <v>5633</v>
      </c>
      <c r="D143" s="1" t="s">
        <v>2983</v>
      </c>
      <c r="E143" s="36">
        <v>3.39</v>
      </c>
      <c r="F143" s="52">
        <v>0</v>
      </c>
    </row>
    <row r="144" spans="1:6" ht="13.5">
      <c r="A144" s="14" t="s">
        <v>5294</v>
      </c>
      <c r="B144" s="7" t="s">
        <v>5512</v>
      </c>
      <c r="C144" s="7" t="s">
        <v>5633</v>
      </c>
      <c r="D144" s="1" t="s">
        <v>5329</v>
      </c>
      <c r="E144" s="36">
        <v>4.92</v>
      </c>
      <c r="F144" s="52">
        <v>0</v>
      </c>
    </row>
    <row r="145" spans="1:6" ht="13.5">
      <c r="A145" s="14" t="s">
        <v>5295</v>
      </c>
      <c r="B145" s="7" t="s">
        <v>5513</v>
      </c>
      <c r="C145" s="7" t="s">
        <v>7362</v>
      </c>
      <c r="D145" s="1" t="s">
        <v>3843</v>
      </c>
      <c r="E145" s="36">
        <v>8.14</v>
      </c>
      <c r="F145" s="52">
        <v>0</v>
      </c>
    </row>
    <row r="146" spans="1:6" ht="13.5">
      <c r="A146" s="14" t="s">
        <v>5296</v>
      </c>
      <c r="B146" s="7" t="s">
        <v>5514</v>
      </c>
      <c r="C146" s="7" t="s">
        <v>5493</v>
      </c>
      <c r="D146" s="1" t="s">
        <v>2664</v>
      </c>
      <c r="E146" s="36">
        <v>13.74</v>
      </c>
      <c r="F146" s="52">
        <v>0</v>
      </c>
    </row>
    <row r="147" spans="1:6" ht="13.5">
      <c r="A147" s="14" t="s">
        <v>5297</v>
      </c>
      <c r="B147" s="7" t="s">
        <v>5515</v>
      </c>
      <c r="C147" s="7" t="s">
        <v>5506</v>
      </c>
      <c r="D147" s="1" t="s">
        <v>86</v>
      </c>
      <c r="E147" s="36"/>
      <c r="F147" s="52">
        <v>0</v>
      </c>
    </row>
    <row r="148" spans="1:6" ht="13.5">
      <c r="A148" s="14" t="s">
        <v>5298</v>
      </c>
      <c r="B148" s="7" t="s">
        <v>5516</v>
      </c>
      <c r="C148" s="7" t="s">
        <v>5493</v>
      </c>
      <c r="D148" s="1" t="s">
        <v>2664</v>
      </c>
      <c r="E148" s="36">
        <v>13.73</v>
      </c>
      <c r="F148" s="52">
        <v>0</v>
      </c>
    </row>
    <row r="149" spans="1:6" ht="13.5">
      <c r="A149" s="14" t="s">
        <v>5299</v>
      </c>
      <c r="B149" s="7" t="s">
        <v>5517</v>
      </c>
      <c r="C149" s="7" t="s">
        <v>5061</v>
      </c>
      <c r="D149" s="1" t="s">
        <v>5330</v>
      </c>
      <c r="E149" s="36">
        <v>13.73</v>
      </c>
      <c r="F149" s="52">
        <v>0</v>
      </c>
    </row>
    <row r="150" spans="1:6" ht="13.5">
      <c r="A150" s="14" t="s">
        <v>5300</v>
      </c>
      <c r="B150" s="7" t="s">
        <v>5518</v>
      </c>
      <c r="C150" s="7" t="s">
        <v>5630</v>
      </c>
      <c r="D150" s="1" t="s">
        <v>5244</v>
      </c>
      <c r="E150" s="36">
        <v>15.62</v>
      </c>
      <c r="F150" s="52">
        <v>0</v>
      </c>
    </row>
    <row r="151" spans="1:6" ht="13.5">
      <c r="A151" s="14" t="s">
        <v>5301</v>
      </c>
      <c r="B151" s="7" t="s">
        <v>5519</v>
      </c>
      <c r="C151" s="7" t="s">
        <v>5484</v>
      </c>
      <c r="D151" s="1" t="s">
        <v>5331</v>
      </c>
      <c r="E151" s="36">
        <v>26.58</v>
      </c>
      <c r="F151" s="52">
        <v>0</v>
      </c>
    </row>
    <row r="152" spans="1:6" ht="13.5">
      <c r="A152" s="14" t="s">
        <v>5302</v>
      </c>
      <c r="B152" s="7" t="s">
        <v>5520</v>
      </c>
      <c r="C152" s="7" t="s">
        <v>5061</v>
      </c>
      <c r="D152" s="1" t="s">
        <v>5332</v>
      </c>
      <c r="E152" s="36">
        <v>5.7</v>
      </c>
      <c r="F152" s="52">
        <v>0</v>
      </c>
    </row>
    <row r="153" spans="1:6" ht="13.5">
      <c r="A153" s="14" t="s">
        <v>5303</v>
      </c>
      <c r="B153" s="7" t="s">
        <v>5521</v>
      </c>
      <c r="C153" s="7" t="s">
        <v>5482</v>
      </c>
      <c r="D153" s="1" t="s">
        <v>5333</v>
      </c>
      <c r="E153" s="36">
        <v>16.64</v>
      </c>
      <c r="F153" s="52">
        <v>0</v>
      </c>
    </row>
    <row r="154" spans="1:6" ht="13.5">
      <c r="A154" s="14" t="s">
        <v>5304</v>
      </c>
      <c r="B154" s="7" t="s">
        <v>5522</v>
      </c>
      <c r="C154" s="7" t="s">
        <v>5482</v>
      </c>
      <c r="D154" s="1" t="s">
        <v>5334</v>
      </c>
      <c r="E154" s="36">
        <v>9.23</v>
      </c>
      <c r="F154" s="52">
        <v>0</v>
      </c>
    </row>
    <row r="155" spans="1:6" ht="13.5">
      <c r="A155" s="14" t="s">
        <v>5305</v>
      </c>
      <c r="B155" s="7" t="s">
        <v>5523</v>
      </c>
      <c r="C155" s="7" t="s">
        <v>5493</v>
      </c>
      <c r="D155" s="1" t="s">
        <v>2664</v>
      </c>
      <c r="E155" s="36">
        <v>16.64</v>
      </c>
      <c r="F155" s="52">
        <v>0</v>
      </c>
    </row>
    <row r="156" spans="1:6" ht="13.5">
      <c r="A156" s="14" t="s">
        <v>5306</v>
      </c>
      <c r="B156" s="7" t="s">
        <v>5524</v>
      </c>
      <c r="C156" s="7" t="s">
        <v>5493</v>
      </c>
      <c r="D156" s="1" t="s">
        <v>2664</v>
      </c>
      <c r="E156" s="36">
        <v>16.03</v>
      </c>
      <c r="F156" s="52">
        <v>0</v>
      </c>
    </row>
    <row r="157" spans="1:6" ht="13.5">
      <c r="A157" s="14" t="s">
        <v>5307</v>
      </c>
      <c r="B157" s="7" t="s">
        <v>5525</v>
      </c>
      <c r="C157" s="7" t="s">
        <v>5061</v>
      </c>
      <c r="D157" s="1" t="s">
        <v>5335</v>
      </c>
      <c r="E157" s="36">
        <v>16.67</v>
      </c>
      <c r="F157" s="52">
        <v>0</v>
      </c>
    </row>
    <row r="158" spans="1:6" ht="13.5">
      <c r="A158" s="14" t="s">
        <v>5308</v>
      </c>
      <c r="B158" s="7" t="s">
        <v>5526</v>
      </c>
      <c r="C158" s="7" t="s">
        <v>5061</v>
      </c>
      <c r="D158" s="1" t="s">
        <v>5336</v>
      </c>
      <c r="E158" s="36">
        <v>15.85</v>
      </c>
      <c r="F158" s="52">
        <v>0</v>
      </c>
    </row>
    <row r="159" spans="1:6" ht="13.5">
      <c r="A159" s="14" t="s">
        <v>5309</v>
      </c>
      <c r="B159" s="7" t="s">
        <v>5527</v>
      </c>
      <c r="C159" s="7" t="s">
        <v>5508</v>
      </c>
      <c r="D159" s="1" t="s">
        <v>2656</v>
      </c>
      <c r="E159" s="36">
        <v>65.82</v>
      </c>
      <c r="F159" s="52">
        <v>0</v>
      </c>
    </row>
    <row r="160" spans="1:6" ht="13.5">
      <c r="A160" s="14" t="s">
        <v>5310</v>
      </c>
      <c r="B160" s="7" t="s">
        <v>5528</v>
      </c>
      <c r="C160" s="7" t="s">
        <v>5061</v>
      </c>
      <c r="D160" s="1" t="s">
        <v>5337</v>
      </c>
      <c r="E160" s="36">
        <v>25.05</v>
      </c>
      <c r="F160" s="52">
        <v>0</v>
      </c>
    </row>
    <row r="161" spans="1:6" ht="13.5">
      <c r="A161" s="14" t="s">
        <v>5311</v>
      </c>
      <c r="B161" s="7" t="s">
        <v>5529</v>
      </c>
      <c r="C161" s="7" t="s">
        <v>5061</v>
      </c>
      <c r="D161" s="1" t="s">
        <v>5338</v>
      </c>
      <c r="E161" s="36">
        <v>15.85</v>
      </c>
      <c r="F161" s="52">
        <v>0</v>
      </c>
    </row>
    <row r="162" spans="1:6" ht="13.5">
      <c r="A162" s="14" t="s">
        <v>5312</v>
      </c>
      <c r="B162" s="7" t="s">
        <v>5530</v>
      </c>
      <c r="C162" s="7" t="s">
        <v>5061</v>
      </c>
      <c r="D162" s="1" t="s">
        <v>5339</v>
      </c>
      <c r="E162" s="36">
        <v>27.48</v>
      </c>
      <c r="F162" s="52">
        <v>0</v>
      </c>
    </row>
    <row r="163" spans="1:6" ht="13.5">
      <c r="A163" s="14" t="s">
        <v>5313</v>
      </c>
      <c r="B163" s="7" t="s">
        <v>5531</v>
      </c>
      <c r="C163" s="7" t="s">
        <v>5061</v>
      </c>
      <c r="D163" s="1" t="s">
        <v>5340</v>
      </c>
      <c r="E163" s="36">
        <v>5.38</v>
      </c>
      <c r="F163" s="52">
        <v>0</v>
      </c>
    </row>
    <row r="164" spans="1:6" ht="13.5">
      <c r="A164" s="14" t="s">
        <v>5314</v>
      </c>
      <c r="B164" s="7" t="s">
        <v>5532</v>
      </c>
      <c r="C164" s="7" t="s">
        <v>5061</v>
      </c>
      <c r="D164" s="1" t="s">
        <v>5341</v>
      </c>
      <c r="E164" s="36">
        <v>16.49</v>
      </c>
      <c r="F164" s="52">
        <v>0</v>
      </c>
    </row>
    <row r="165" spans="1:6" ht="13.5">
      <c r="A165" s="14" t="s">
        <v>5315</v>
      </c>
      <c r="B165" s="7" t="s">
        <v>5533</v>
      </c>
      <c r="C165" s="7" t="s">
        <v>5484</v>
      </c>
      <c r="D165" s="1" t="s">
        <v>5342</v>
      </c>
      <c r="E165" s="36">
        <v>16.49</v>
      </c>
      <c r="F165" s="52">
        <v>0</v>
      </c>
    </row>
    <row r="166" spans="1:6" ht="13.5">
      <c r="A166" s="14" t="s">
        <v>5316</v>
      </c>
      <c r="B166" s="7" t="s">
        <v>5534</v>
      </c>
      <c r="C166" s="7" t="s">
        <v>5484</v>
      </c>
      <c r="D166" s="1" t="s">
        <v>5343</v>
      </c>
      <c r="E166" s="36">
        <v>15.8</v>
      </c>
      <c r="F166" s="52">
        <v>0</v>
      </c>
    </row>
    <row r="167" spans="1:6" ht="13.5">
      <c r="A167" s="14" t="s">
        <v>5317</v>
      </c>
      <c r="B167" s="7" t="s">
        <v>5535</v>
      </c>
      <c r="C167" s="7" t="s">
        <v>5484</v>
      </c>
      <c r="D167" s="1" t="s">
        <v>5344</v>
      </c>
      <c r="E167" s="36">
        <v>28.1</v>
      </c>
      <c r="F167" s="52">
        <v>0</v>
      </c>
    </row>
    <row r="168" spans="1:6" ht="13.5">
      <c r="A168" s="14" t="s">
        <v>5318</v>
      </c>
      <c r="B168" s="7" t="s">
        <v>5536</v>
      </c>
      <c r="C168" s="7" t="s">
        <v>5484</v>
      </c>
      <c r="D168" s="1" t="s">
        <v>5345</v>
      </c>
      <c r="E168" s="36">
        <v>25.17</v>
      </c>
      <c r="F168" s="52">
        <v>0</v>
      </c>
    </row>
    <row r="169" spans="1:6" ht="13.5">
      <c r="A169" s="14" t="s">
        <v>5319</v>
      </c>
      <c r="B169" s="7" t="s">
        <v>5537</v>
      </c>
      <c r="C169" s="7" t="s">
        <v>5493</v>
      </c>
      <c r="D169" s="1" t="s">
        <v>2664</v>
      </c>
      <c r="E169" s="36">
        <v>13.73</v>
      </c>
      <c r="F169" s="52">
        <v>0</v>
      </c>
    </row>
    <row r="170" spans="1:6" ht="13.5">
      <c r="A170" s="14" t="s">
        <v>5320</v>
      </c>
      <c r="B170" s="7" t="s">
        <v>5538</v>
      </c>
      <c r="C170" s="7" t="s">
        <v>5493</v>
      </c>
      <c r="D170" s="1" t="s">
        <v>2664</v>
      </c>
      <c r="E170" s="36">
        <v>13.73</v>
      </c>
      <c r="F170" s="52">
        <v>0</v>
      </c>
    </row>
    <row r="171" spans="1:6" ht="13.5">
      <c r="A171" s="14" t="s">
        <v>5321</v>
      </c>
      <c r="B171" s="7" t="s">
        <v>5539</v>
      </c>
      <c r="C171" s="7" t="s">
        <v>5636</v>
      </c>
      <c r="D171" s="1" t="s">
        <v>2344</v>
      </c>
      <c r="E171" s="36">
        <v>8.75</v>
      </c>
      <c r="F171" s="52">
        <v>0</v>
      </c>
    </row>
    <row r="172" spans="1:6" ht="13.5">
      <c r="A172" s="14" t="s">
        <v>5322</v>
      </c>
      <c r="B172" s="7" t="s">
        <v>5540</v>
      </c>
      <c r="C172" s="7" t="s">
        <v>5633</v>
      </c>
      <c r="D172" s="1" t="s">
        <v>1261</v>
      </c>
      <c r="E172" s="36">
        <v>5.01</v>
      </c>
      <c r="F172" s="52">
        <v>0</v>
      </c>
    </row>
    <row r="173" spans="1:6" ht="13.5">
      <c r="A173" s="14" t="s">
        <v>5323</v>
      </c>
      <c r="B173" s="7" t="s">
        <v>5541</v>
      </c>
      <c r="C173" s="7" t="s">
        <v>5633</v>
      </c>
      <c r="D173" s="1" t="s">
        <v>3469</v>
      </c>
      <c r="E173" s="36">
        <v>1.18</v>
      </c>
      <c r="F173" s="52">
        <v>0</v>
      </c>
    </row>
    <row r="174" spans="1:6" ht="13.5">
      <c r="A174" s="14" t="s">
        <v>5324</v>
      </c>
      <c r="B174" s="7" t="s">
        <v>5542</v>
      </c>
      <c r="C174" s="7" t="s">
        <v>5633</v>
      </c>
      <c r="D174" s="1" t="s">
        <v>3469</v>
      </c>
      <c r="E174" s="36">
        <v>1.18</v>
      </c>
      <c r="F174" s="52">
        <v>0</v>
      </c>
    </row>
    <row r="175" spans="1:6" ht="13.5">
      <c r="A175" s="14" t="s">
        <v>5325</v>
      </c>
      <c r="B175" s="7" t="s">
        <v>5543</v>
      </c>
      <c r="C175" s="7" t="s">
        <v>5634</v>
      </c>
      <c r="D175" s="1" t="s">
        <v>1768</v>
      </c>
      <c r="E175" s="36">
        <v>1.95</v>
      </c>
      <c r="F175" s="52">
        <v>0</v>
      </c>
    </row>
    <row r="176" spans="1:6" ht="13.5">
      <c r="A176" s="14" t="s">
        <v>5326</v>
      </c>
      <c r="B176" s="7" t="s">
        <v>5544</v>
      </c>
      <c r="C176" s="7" t="s">
        <v>5633</v>
      </c>
      <c r="D176" s="1" t="s">
        <v>5346</v>
      </c>
      <c r="E176" s="36">
        <v>4.86</v>
      </c>
      <c r="F176" s="52">
        <v>0</v>
      </c>
    </row>
    <row r="177" spans="1:6" ht="14.25" thickBot="1">
      <c r="A177" s="14" t="s">
        <v>5327</v>
      </c>
      <c r="B177" s="7" t="s">
        <v>5553</v>
      </c>
      <c r="C177" s="7" t="s">
        <v>5481</v>
      </c>
      <c r="D177" s="1" t="s">
        <v>5348</v>
      </c>
      <c r="E177" s="36">
        <v>138.17</v>
      </c>
      <c r="F177" s="52">
        <v>0</v>
      </c>
    </row>
    <row r="178" spans="1:6" s="21" customFormat="1" ht="17.25" thickBot="1" thickTop="1">
      <c r="A178" s="144" t="s">
        <v>7686</v>
      </c>
      <c r="B178" s="145"/>
      <c r="C178" s="145"/>
      <c r="D178" s="146"/>
      <c r="E178" s="37">
        <f>SUM(E138:E177)</f>
        <v>694.39</v>
      </c>
      <c r="F178" s="63">
        <f>SUMIF(F138:F177,"&gt;0",E138:E177)</f>
        <v>0</v>
      </c>
    </row>
    <row r="180" ht="12.75">
      <c r="A180" s="4"/>
    </row>
    <row r="181" ht="12.75">
      <c r="A181" s="4"/>
    </row>
    <row r="182" ht="12.75">
      <c r="A182" s="4"/>
    </row>
    <row r="183" ht="12.75">
      <c r="A183" s="4"/>
    </row>
    <row r="184" ht="13.5" thickBot="1"/>
    <row r="185" spans="1:6" ht="22.5" customHeight="1" thickBot="1">
      <c r="A185" s="141" t="s">
        <v>5431</v>
      </c>
      <c r="B185" s="142"/>
      <c r="C185" s="142"/>
      <c r="D185" s="142"/>
      <c r="E185" s="142"/>
      <c r="F185" s="143"/>
    </row>
    <row r="186" spans="1:6" ht="15" customHeight="1">
      <c r="A186" s="151" t="s">
        <v>1005</v>
      </c>
      <c r="B186" s="68" t="s">
        <v>603</v>
      </c>
      <c r="C186" s="69" t="s">
        <v>1860</v>
      </c>
      <c r="D186" s="147" t="s">
        <v>1859</v>
      </c>
      <c r="E186" s="149" t="s">
        <v>1861</v>
      </c>
      <c r="F186" s="70" t="s">
        <v>7616</v>
      </c>
    </row>
    <row r="187" spans="1:6" ht="15" customHeight="1" thickBot="1">
      <c r="A187" s="152"/>
      <c r="B187" s="71" t="s">
        <v>1858</v>
      </c>
      <c r="C187" s="71" t="s">
        <v>1858</v>
      </c>
      <c r="D187" s="148"/>
      <c r="E187" s="150"/>
      <c r="F187" s="72" t="s">
        <v>7615</v>
      </c>
    </row>
    <row r="188" spans="1:6" ht="14.25" thickTop="1">
      <c r="A188" s="16" t="s">
        <v>5349</v>
      </c>
      <c r="B188" s="7" t="s">
        <v>5555</v>
      </c>
      <c r="C188" s="7" t="s">
        <v>5508</v>
      </c>
      <c r="D188" s="1" t="s">
        <v>2656</v>
      </c>
      <c r="E188" s="36">
        <v>74.57</v>
      </c>
      <c r="F188" s="51">
        <v>0</v>
      </c>
    </row>
    <row r="189" spans="1:6" ht="13.5">
      <c r="A189" s="16" t="s">
        <v>5350</v>
      </c>
      <c r="B189" s="7" t="s">
        <v>5556</v>
      </c>
      <c r="C189" s="7" t="s">
        <v>5506</v>
      </c>
      <c r="D189" s="1" t="s">
        <v>641</v>
      </c>
      <c r="E189" s="36">
        <v>9.49</v>
      </c>
      <c r="F189" s="52">
        <v>0</v>
      </c>
    </row>
    <row r="190" spans="1:6" ht="13.5">
      <c r="A190" s="16" t="s">
        <v>5351</v>
      </c>
      <c r="B190" s="7" t="s">
        <v>5557</v>
      </c>
      <c r="C190" s="7" t="s">
        <v>5509</v>
      </c>
      <c r="D190" s="1" t="s">
        <v>642</v>
      </c>
      <c r="E190" s="36">
        <v>5.18</v>
      </c>
      <c r="F190" s="52">
        <v>0</v>
      </c>
    </row>
    <row r="191" spans="1:6" ht="13.5">
      <c r="A191" s="16" t="s">
        <v>5352</v>
      </c>
      <c r="B191" s="7" t="s">
        <v>5558</v>
      </c>
      <c r="C191" s="7" t="s">
        <v>5633</v>
      </c>
      <c r="D191" s="1" t="s">
        <v>5385</v>
      </c>
      <c r="E191" s="36">
        <v>4.62</v>
      </c>
      <c r="F191" s="52">
        <v>0</v>
      </c>
    </row>
    <row r="192" spans="1:6" ht="13.5">
      <c r="A192" s="16" t="s">
        <v>5353</v>
      </c>
      <c r="B192" s="7" t="s">
        <v>5559</v>
      </c>
      <c r="C192" s="7" t="s">
        <v>5633</v>
      </c>
      <c r="D192" s="1" t="s">
        <v>2676</v>
      </c>
      <c r="E192" s="36">
        <v>1.21</v>
      </c>
      <c r="F192" s="52">
        <v>0</v>
      </c>
    </row>
    <row r="193" spans="1:6" ht="13.5">
      <c r="A193" s="16" t="s">
        <v>5354</v>
      </c>
      <c r="B193" s="7" t="s">
        <v>5560</v>
      </c>
      <c r="C193" s="7" t="s">
        <v>5633</v>
      </c>
      <c r="D193" s="1" t="s">
        <v>5347</v>
      </c>
      <c r="E193" s="36">
        <v>3.32</v>
      </c>
      <c r="F193" s="52">
        <v>0</v>
      </c>
    </row>
    <row r="194" spans="1:6" ht="13.5">
      <c r="A194" s="16" t="s">
        <v>5355</v>
      </c>
      <c r="B194" s="7" t="s">
        <v>5561</v>
      </c>
      <c r="C194" s="7" t="s">
        <v>5633</v>
      </c>
      <c r="D194" s="1" t="s">
        <v>5386</v>
      </c>
      <c r="E194" s="36">
        <v>4.89</v>
      </c>
      <c r="F194" s="52">
        <v>0</v>
      </c>
    </row>
    <row r="195" spans="1:6" ht="13.5">
      <c r="A195" s="16" t="s">
        <v>5356</v>
      </c>
      <c r="B195" s="7" t="s">
        <v>5562</v>
      </c>
      <c r="C195" s="7" t="s">
        <v>5493</v>
      </c>
      <c r="D195" s="1" t="s">
        <v>2664</v>
      </c>
      <c r="E195" s="36">
        <v>17.99</v>
      </c>
      <c r="F195" s="52">
        <v>0</v>
      </c>
    </row>
    <row r="196" spans="1:6" ht="13.5">
      <c r="A196" s="16" t="s">
        <v>5357</v>
      </c>
      <c r="B196" s="7" t="s">
        <v>5563</v>
      </c>
      <c r="C196" s="7" t="s">
        <v>5493</v>
      </c>
      <c r="D196" s="1" t="s">
        <v>2664</v>
      </c>
      <c r="E196" s="36">
        <v>13.75</v>
      </c>
      <c r="F196" s="52">
        <v>0</v>
      </c>
    </row>
    <row r="197" spans="1:6" ht="13.5">
      <c r="A197" s="16" t="s">
        <v>5358</v>
      </c>
      <c r="B197" s="7" t="s">
        <v>5564</v>
      </c>
      <c r="C197" s="7" t="s">
        <v>5506</v>
      </c>
      <c r="D197" s="1" t="s">
        <v>86</v>
      </c>
      <c r="E197" s="36"/>
      <c r="F197" s="52">
        <v>0</v>
      </c>
    </row>
    <row r="198" spans="1:6" ht="13.5">
      <c r="A198" s="16" t="s">
        <v>5359</v>
      </c>
      <c r="B198" s="7" t="s">
        <v>5565</v>
      </c>
      <c r="C198" s="7" t="s">
        <v>5493</v>
      </c>
      <c r="D198" s="1" t="s">
        <v>2664</v>
      </c>
      <c r="E198" s="36">
        <v>13.65</v>
      </c>
      <c r="F198" s="52">
        <v>0</v>
      </c>
    </row>
    <row r="199" spans="1:6" ht="13.5">
      <c r="A199" s="16" t="s">
        <v>5360</v>
      </c>
      <c r="B199" s="7" t="s">
        <v>5566</v>
      </c>
      <c r="C199" s="7" t="s">
        <v>5493</v>
      </c>
      <c r="D199" s="1" t="s">
        <v>2664</v>
      </c>
      <c r="E199" s="36">
        <v>13.75</v>
      </c>
      <c r="F199" s="52">
        <v>0</v>
      </c>
    </row>
    <row r="200" spans="1:6" ht="13.5">
      <c r="A200" s="16" t="s">
        <v>5361</v>
      </c>
      <c r="B200" s="7" t="s">
        <v>5567</v>
      </c>
      <c r="C200" s="7" t="s">
        <v>5493</v>
      </c>
      <c r="D200" s="1" t="s">
        <v>2664</v>
      </c>
      <c r="E200" s="36">
        <v>13.65</v>
      </c>
      <c r="F200" s="52">
        <v>0</v>
      </c>
    </row>
    <row r="201" spans="1:6" ht="13.5">
      <c r="A201" s="16" t="s">
        <v>5362</v>
      </c>
      <c r="B201" s="7" t="s">
        <v>5568</v>
      </c>
      <c r="C201" s="7" t="s">
        <v>5493</v>
      </c>
      <c r="D201" s="1" t="s">
        <v>2664</v>
      </c>
      <c r="E201" s="36">
        <v>13.75</v>
      </c>
      <c r="F201" s="52">
        <v>0</v>
      </c>
    </row>
    <row r="202" spans="1:6" ht="13.5">
      <c r="A202" s="16" t="s">
        <v>5363</v>
      </c>
      <c r="B202" s="7" t="s">
        <v>5569</v>
      </c>
      <c r="C202" s="7" t="s">
        <v>5637</v>
      </c>
      <c r="D202" s="1" t="s">
        <v>5387</v>
      </c>
      <c r="E202" s="36">
        <v>15.92</v>
      </c>
      <c r="F202" s="52">
        <v>0</v>
      </c>
    </row>
    <row r="203" spans="1:6" ht="13.5">
      <c r="A203" s="16" t="s">
        <v>5364</v>
      </c>
      <c r="B203" s="7" t="s">
        <v>5570</v>
      </c>
      <c r="C203" s="7" t="s">
        <v>5484</v>
      </c>
      <c r="D203" s="1" t="s">
        <v>5388</v>
      </c>
      <c r="E203" s="36">
        <v>16.64</v>
      </c>
      <c r="F203" s="52">
        <v>0</v>
      </c>
    </row>
    <row r="204" spans="1:6" ht="13.5">
      <c r="A204" s="16" t="s">
        <v>5365</v>
      </c>
      <c r="B204" s="7" t="s">
        <v>5571</v>
      </c>
      <c r="C204" s="7" t="s">
        <v>5061</v>
      </c>
      <c r="D204" s="1" t="s">
        <v>5389</v>
      </c>
      <c r="E204" s="36">
        <v>34.19</v>
      </c>
      <c r="F204" s="52">
        <v>0</v>
      </c>
    </row>
    <row r="205" spans="1:6" ht="13.5">
      <c r="A205" s="16" t="s">
        <v>5366</v>
      </c>
      <c r="B205" s="7" t="s">
        <v>5572</v>
      </c>
      <c r="C205" s="7" t="s">
        <v>5061</v>
      </c>
      <c r="D205" s="1" t="s">
        <v>5390</v>
      </c>
      <c r="E205" s="36">
        <v>33.4</v>
      </c>
      <c r="F205" s="52">
        <v>0</v>
      </c>
    </row>
    <row r="206" spans="1:6" ht="13.5">
      <c r="A206" s="16" t="s">
        <v>5367</v>
      </c>
      <c r="B206" s="7" t="s">
        <v>5573</v>
      </c>
      <c r="C206" s="7" t="s">
        <v>5508</v>
      </c>
      <c r="D206" s="1" t="s">
        <v>2656</v>
      </c>
      <c r="E206" s="36">
        <v>51.43</v>
      </c>
      <c r="F206" s="52">
        <v>0</v>
      </c>
    </row>
    <row r="207" spans="1:6" ht="13.5">
      <c r="A207" s="16" t="s">
        <v>5368</v>
      </c>
      <c r="B207" s="7" t="s">
        <v>5574</v>
      </c>
      <c r="C207" s="7" t="s">
        <v>5061</v>
      </c>
      <c r="D207" s="1" t="s">
        <v>5639</v>
      </c>
      <c r="E207" s="36">
        <v>24.99</v>
      </c>
      <c r="F207" s="52">
        <v>0</v>
      </c>
    </row>
    <row r="208" spans="1:6" ht="13.5">
      <c r="A208" s="16" t="s">
        <v>5369</v>
      </c>
      <c r="B208" s="7" t="s">
        <v>5575</v>
      </c>
      <c r="C208" s="26" t="s">
        <v>5061</v>
      </c>
      <c r="D208" s="1" t="s">
        <v>469</v>
      </c>
      <c r="E208" s="36">
        <v>4.5</v>
      </c>
      <c r="F208" s="52">
        <v>0</v>
      </c>
    </row>
    <row r="209" spans="1:6" ht="13.5">
      <c r="A209" s="16" t="s">
        <v>5370</v>
      </c>
      <c r="B209" s="7" t="s">
        <v>5576</v>
      </c>
      <c r="C209" s="7" t="s">
        <v>5482</v>
      </c>
      <c r="D209" s="1" t="s">
        <v>5391</v>
      </c>
      <c r="E209" s="36">
        <v>10.81</v>
      </c>
      <c r="F209" s="52">
        <v>0</v>
      </c>
    </row>
    <row r="210" spans="1:6" ht="13.5">
      <c r="A210" s="16" t="s">
        <v>5371</v>
      </c>
      <c r="B210" s="7" t="s">
        <v>5577</v>
      </c>
      <c r="C210" s="7" t="s">
        <v>5061</v>
      </c>
      <c r="D210" s="1" t="s">
        <v>5392</v>
      </c>
      <c r="E210" s="36">
        <v>16.53</v>
      </c>
      <c r="F210" s="52">
        <v>0</v>
      </c>
    </row>
    <row r="211" spans="1:6" ht="13.5">
      <c r="A211" s="16" t="s">
        <v>5372</v>
      </c>
      <c r="B211" s="7" t="s">
        <v>5578</v>
      </c>
      <c r="C211" s="7" t="s">
        <v>5061</v>
      </c>
      <c r="D211" s="1" t="s">
        <v>5393</v>
      </c>
      <c r="E211" s="36">
        <v>33.35</v>
      </c>
      <c r="F211" s="52">
        <v>0</v>
      </c>
    </row>
    <row r="212" spans="1:6" ht="13.5">
      <c r="A212" s="16" t="s">
        <v>5373</v>
      </c>
      <c r="B212" s="7" t="s">
        <v>5579</v>
      </c>
      <c r="C212" s="7" t="s">
        <v>5061</v>
      </c>
      <c r="D212" s="1" t="s">
        <v>5394</v>
      </c>
      <c r="E212" s="36">
        <v>33.15</v>
      </c>
      <c r="F212" s="52">
        <v>0</v>
      </c>
    </row>
    <row r="213" spans="1:6" ht="13.5">
      <c r="A213" s="16" t="s">
        <v>5374</v>
      </c>
      <c r="B213" s="7" t="s">
        <v>5580</v>
      </c>
      <c r="C213" s="7" t="s">
        <v>5493</v>
      </c>
      <c r="D213" s="1" t="s">
        <v>2664</v>
      </c>
      <c r="E213" s="36">
        <v>13.75</v>
      </c>
      <c r="F213" s="52">
        <v>0</v>
      </c>
    </row>
    <row r="214" spans="1:6" ht="13.5">
      <c r="A214" s="16" t="s">
        <v>5375</v>
      </c>
      <c r="B214" s="7" t="s">
        <v>5581</v>
      </c>
      <c r="C214" s="7" t="s">
        <v>5493</v>
      </c>
      <c r="D214" s="1" t="s">
        <v>2664</v>
      </c>
      <c r="E214" s="36">
        <v>13.65</v>
      </c>
      <c r="F214" s="52">
        <v>0</v>
      </c>
    </row>
    <row r="215" spans="1:6" ht="13.5">
      <c r="A215" s="16" t="s">
        <v>5376</v>
      </c>
      <c r="B215" s="7" t="s">
        <v>5582</v>
      </c>
      <c r="C215" s="7" t="s">
        <v>5493</v>
      </c>
      <c r="D215" s="1" t="s">
        <v>2664</v>
      </c>
      <c r="E215" s="36">
        <v>18.58</v>
      </c>
      <c r="F215" s="52">
        <v>0</v>
      </c>
    </row>
    <row r="216" spans="1:6" ht="13.5">
      <c r="A216" s="16" t="s">
        <v>5377</v>
      </c>
      <c r="B216" s="7" t="s">
        <v>5583</v>
      </c>
      <c r="C216" s="7" t="s">
        <v>5493</v>
      </c>
      <c r="D216" s="1" t="s">
        <v>2664</v>
      </c>
      <c r="E216" s="36">
        <v>18.56</v>
      </c>
      <c r="F216" s="52">
        <v>0</v>
      </c>
    </row>
    <row r="217" spans="1:6" ht="13.5">
      <c r="A217" s="16" t="s">
        <v>5378</v>
      </c>
      <c r="B217" s="7" t="s">
        <v>5584</v>
      </c>
      <c r="C217" s="7" t="s">
        <v>5493</v>
      </c>
      <c r="D217" s="1" t="s">
        <v>2664</v>
      </c>
      <c r="E217" s="36">
        <v>18.24</v>
      </c>
      <c r="F217" s="52">
        <v>0</v>
      </c>
    </row>
    <row r="218" spans="1:6" ht="13.5">
      <c r="A218" s="16" t="s">
        <v>5379</v>
      </c>
      <c r="B218" s="7" t="s">
        <v>5585</v>
      </c>
      <c r="C218" s="7" t="s">
        <v>5633</v>
      </c>
      <c r="D218" s="1" t="s">
        <v>2777</v>
      </c>
      <c r="E218" s="36">
        <v>5.01</v>
      </c>
      <c r="F218" s="52">
        <v>0</v>
      </c>
    </row>
    <row r="219" spans="1:6" ht="13.5">
      <c r="A219" s="16" t="s">
        <v>5380</v>
      </c>
      <c r="B219" s="7" t="s">
        <v>5586</v>
      </c>
      <c r="C219" s="7" t="s">
        <v>5633</v>
      </c>
      <c r="D219" s="1" t="s">
        <v>2672</v>
      </c>
      <c r="E219" s="36">
        <v>1.17</v>
      </c>
      <c r="F219" s="52">
        <v>0</v>
      </c>
    </row>
    <row r="220" spans="1:6" ht="13.5">
      <c r="A220" s="16" t="s">
        <v>5381</v>
      </c>
      <c r="B220" s="7" t="s">
        <v>5587</v>
      </c>
      <c r="C220" s="7" t="s">
        <v>5633</v>
      </c>
      <c r="D220" s="1" t="s">
        <v>2672</v>
      </c>
      <c r="E220" s="36">
        <v>1.18</v>
      </c>
      <c r="F220" s="52">
        <v>0</v>
      </c>
    </row>
    <row r="221" spans="1:6" ht="13.5">
      <c r="A221" s="16" t="s">
        <v>5382</v>
      </c>
      <c r="B221" s="7" t="s">
        <v>5588</v>
      </c>
      <c r="C221" s="7" t="s">
        <v>5634</v>
      </c>
      <c r="D221" s="1" t="s">
        <v>1768</v>
      </c>
      <c r="E221" s="36">
        <v>1.95</v>
      </c>
      <c r="F221" s="52">
        <v>0</v>
      </c>
    </row>
    <row r="222" spans="1:6" ht="13.5">
      <c r="A222" s="16" t="s">
        <v>5383</v>
      </c>
      <c r="B222" s="7" t="s">
        <v>5589</v>
      </c>
      <c r="C222" s="7" t="s">
        <v>5633</v>
      </c>
      <c r="D222" s="8" t="s">
        <v>5395</v>
      </c>
      <c r="E222" s="36">
        <v>4.86</v>
      </c>
      <c r="F222" s="52">
        <v>0</v>
      </c>
    </row>
    <row r="223" spans="1:6" ht="14.25" thickBot="1">
      <c r="A223" s="16" t="s">
        <v>5384</v>
      </c>
      <c r="B223" s="7" t="s">
        <v>5598</v>
      </c>
      <c r="C223" s="7" t="s">
        <v>5481</v>
      </c>
      <c r="D223" s="1" t="s">
        <v>5396</v>
      </c>
      <c r="E223" s="36">
        <v>138.26</v>
      </c>
      <c r="F223" s="52">
        <v>0</v>
      </c>
    </row>
    <row r="224" spans="1:6" s="21" customFormat="1" ht="17.25" thickBot="1" thickTop="1">
      <c r="A224" s="144" t="s">
        <v>7686</v>
      </c>
      <c r="B224" s="145"/>
      <c r="C224" s="145"/>
      <c r="D224" s="146"/>
      <c r="E224" s="37">
        <f>SUM(E188:E223)</f>
        <v>699.9399999999999</v>
      </c>
      <c r="F224" s="63">
        <f>SUMIF(F188:F223,"&gt;0",E188:E223)</f>
        <v>0</v>
      </c>
    </row>
    <row r="230" ht="13.5" thickBot="1"/>
    <row r="231" spans="1:6" ht="22.5" customHeight="1" thickBot="1">
      <c r="A231" s="141" t="s">
        <v>5432</v>
      </c>
      <c r="B231" s="142"/>
      <c r="C231" s="142"/>
      <c r="D231" s="142"/>
      <c r="E231" s="142"/>
      <c r="F231" s="143"/>
    </row>
    <row r="232" spans="1:6" ht="15" customHeight="1">
      <c r="A232" s="151" t="s">
        <v>1005</v>
      </c>
      <c r="B232" s="68" t="s">
        <v>603</v>
      </c>
      <c r="C232" s="69" t="s">
        <v>1860</v>
      </c>
      <c r="D232" s="147" t="s">
        <v>1859</v>
      </c>
      <c r="E232" s="149" t="s">
        <v>1861</v>
      </c>
      <c r="F232" s="70" t="s">
        <v>7616</v>
      </c>
    </row>
    <row r="233" spans="1:6" ht="15" customHeight="1" thickBot="1">
      <c r="A233" s="152"/>
      <c r="B233" s="71" t="s">
        <v>1858</v>
      </c>
      <c r="C233" s="71" t="s">
        <v>1858</v>
      </c>
      <c r="D233" s="148"/>
      <c r="E233" s="150"/>
      <c r="F233" s="72" t="s">
        <v>7615</v>
      </c>
    </row>
    <row r="234" spans="1:6" ht="14.25" thickTop="1">
      <c r="A234" s="16" t="s">
        <v>5397</v>
      </c>
      <c r="B234" s="7" t="s">
        <v>5601</v>
      </c>
      <c r="C234" s="7" t="s">
        <v>5508</v>
      </c>
      <c r="D234" s="1" t="s">
        <v>2656</v>
      </c>
      <c r="E234" s="36">
        <v>44.75</v>
      </c>
      <c r="F234" s="51">
        <v>0</v>
      </c>
    </row>
    <row r="235" spans="1:6" ht="13.5">
      <c r="A235" s="16" t="s">
        <v>5398</v>
      </c>
      <c r="B235" s="7" t="s">
        <v>5602</v>
      </c>
      <c r="C235" s="7" t="s">
        <v>5509</v>
      </c>
      <c r="D235" s="1" t="s">
        <v>642</v>
      </c>
      <c r="E235" s="36">
        <v>5.18</v>
      </c>
      <c r="F235" s="46">
        <v>0</v>
      </c>
    </row>
    <row r="236" spans="1:6" ht="13.5">
      <c r="A236" s="16" t="s">
        <v>5399</v>
      </c>
      <c r="B236" s="7" t="s">
        <v>5603</v>
      </c>
      <c r="C236" s="7" t="s">
        <v>5633</v>
      </c>
      <c r="D236" s="1" t="s">
        <v>1670</v>
      </c>
      <c r="E236" s="36">
        <v>4.62</v>
      </c>
      <c r="F236" s="46">
        <v>0</v>
      </c>
    </row>
    <row r="237" spans="1:6" ht="13.5">
      <c r="A237" s="16" t="s">
        <v>5400</v>
      </c>
      <c r="B237" s="7" t="s">
        <v>5604</v>
      </c>
      <c r="C237" s="7" t="s">
        <v>5633</v>
      </c>
      <c r="D237" s="1" t="s">
        <v>5347</v>
      </c>
      <c r="E237" s="36">
        <v>3.4</v>
      </c>
      <c r="F237" s="46">
        <v>0</v>
      </c>
    </row>
    <row r="238" spans="1:6" ht="13.5">
      <c r="A238" s="16" t="s">
        <v>5401</v>
      </c>
      <c r="B238" s="7" t="s">
        <v>5605</v>
      </c>
      <c r="C238" s="7" t="s">
        <v>5633</v>
      </c>
      <c r="D238" s="1" t="s">
        <v>2676</v>
      </c>
      <c r="E238" s="36">
        <v>1.22</v>
      </c>
      <c r="F238" s="46">
        <v>0</v>
      </c>
    </row>
    <row r="239" spans="1:6" ht="13.5">
      <c r="A239" s="16" t="s">
        <v>5402</v>
      </c>
      <c r="B239" s="7" t="s">
        <v>5606</v>
      </c>
      <c r="C239" s="7" t="s">
        <v>5633</v>
      </c>
      <c r="D239" s="1" t="s">
        <v>5386</v>
      </c>
      <c r="E239" s="36">
        <v>4.92</v>
      </c>
      <c r="F239" s="46">
        <v>0</v>
      </c>
    </row>
    <row r="240" spans="1:6" ht="13.5">
      <c r="A240" s="16" t="s">
        <v>5403</v>
      </c>
      <c r="B240" s="7" t="s">
        <v>5607</v>
      </c>
      <c r="C240" s="7" t="s">
        <v>5636</v>
      </c>
      <c r="D240" s="1" t="s">
        <v>2344</v>
      </c>
      <c r="E240" s="36">
        <v>8.42</v>
      </c>
      <c r="F240" s="46">
        <v>0</v>
      </c>
    </row>
    <row r="241" spans="1:6" ht="13.5">
      <c r="A241" s="16" t="s">
        <v>5404</v>
      </c>
      <c r="B241" s="7" t="s">
        <v>5608</v>
      </c>
      <c r="C241" s="7" t="s">
        <v>5494</v>
      </c>
      <c r="D241" s="1" t="s">
        <v>362</v>
      </c>
      <c r="E241" s="36">
        <v>13.73</v>
      </c>
      <c r="F241" s="46">
        <v>0</v>
      </c>
    </row>
    <row r="242" spans="1:6" ht="13.5">
      <c r="A242" s="16" t="s">
        <v>5405</v>
      </c>
      <c r="B242" s="7" t="s">
        <v>5609</v>
      </c>
      <c r="C242" s="7" t="s">
        <v>5506</v>
      </c>
      <c r="D242" s="1" t="s">
        <v>86</v>
      </c>
      <c r="E242" s="36"/>
      <c r="F242" s="46">
        <v>0</v>
      </c>
    </row>
    <row r="243" spans="1:6" ht="13.5">
      <c r="A243" s="16" t="s">
        <v>5406</v>
      </c>
      <c r="B243" s="7" t="s">
        <v>5610</v>
      </c>
      <c r="C243" s="7" t="s">
        <v>5494</v>
      </c>
      <c r="D243" s="1" t="s">
        <v>5425</v>
      </c>
      <c r="E243" s="36">
        <v>28.13</v>
      </c>
      <c r="F243" s="46">
        <v>0</v>
      </c>
    </row>
    <row r="244" spans="1:6" ht="13.5">
      <c r="A244" s="16" t="s">
        <v>5407</v>
      </c>
      <c r="B244" s="7" t="s">
        <v>5611</v>
      </c>
      <c r="C244" s="7" t="s">
        <v>5494</v>
      </c>
      <c r="D244" s="1" t="s">
        <v>5426</v>
      </c>
      <c r="E244" s="36">
        <v>22.36</v>
      </c>
      <c r="F244" s="46">
        <v>0</v>
      </c>
    </row>
    <row r="245" spans="1:6" ht="13.5">
      <c r="A245" s="16" t="s">
        <v>5408</v>
      </c>
      <c r="B245" s="7" t="s">
        <v>5612</v>
      </c>
      <c r="C245" s="7" t="s">
        <v>5494</v>
      </c>
      <c r="D245" s="1" t="s">
        <v>5426</v>
      </c>
      <c r="E245" s="36">
        <v>22.52</v>
      </c>
      <c r="F245" s="46">
        <v>0</v>
      </c>
    </row>
    <row r="246" spans="1:6" ht="13.5">
      <c r="A246" s="16" t="s">
        <v>5409</v>
      </c>
      <c r="B246" s="7" t="s">
        <v>5613</v>
      </c>
      <c r="C246" s="7" t="s">
        <v>5493</v>
      </c>
      <c r="D246" s="1" t="s">
        <v>2664</v>
      </c>
      <c r="E246" s="36">
        <v>15.91</v>
      </c>
      <c r="F246" s="46">
        <v>0</v>
      </c>
    </row>
    <row r="247" spans="1:6" ht="13.5">
      <c r="A247" s="16" t="s">
        <v>5410</v>
      </c>
      <c r="B247" s="7" t="s">
        <v>5614</v>
      </c>
      <c r="C247" s="7" t="s">
        <v>5493</v>
      </c>
      <c r="D247" s="1" t="s">
        <v>2664</v>
      </c>
      <c r="E247" s="36">
        <v>16.3</v>
      </c>
      <c r="F247" s="46">
        <v>0</v>
      </c>
    </row>
    <row r="248" spans="1:6" ht="13.5">
      <c r="A248" s="16" t="s">
        <v>5411</v>
      </c>
      <c r="B248" s="7" t="s">
        <v>5615</v>
      </c>
      <c r="C248" s="7" t="s">
        <v>5508</v>
      </c>
      <c r="D248" s="1" t="s">
        <v>2656</v>
      </c>
      <c r="E248" s="36">
        <v>32.28</v>
      </c>
      <c r="F248" s="46">
        <v>0</v>
      </c>
    </row>
    <row r="249" spans="1:6" ht="13.5">
      <c r="A249" s="16" t="s">
        <v>5412</v>
      </c>
      <c r="B249" s="7" t="s">
        <v>5616</v>
      </c>
      <c r="C249" s="7" t="s">
        <v>5493</v>
      </c>
      <c r="D249" s="1" t="s">
        <v>2664</v>
      </c>
      <c r="E249" s="36">
        <v>16.16</v>
      </c>
      <c r="F249" s="46">
        <v>0</v>
      </c>
    </row>
    <row r="250" spans="1:6" ht="13.5">
      <c r="A250" s="16" t="s">
        <v>5413</v>
      </c>
      <c r="B250" s="7" t="s">
        <v>5617</v>
      </c>
      <c r="C250" s="7" t="s">
        <v>5493</v>
      </c>
      <c r="D250" s="1" t="s">
        <v>2664</v>
      </c>
      <c r="E250" s="36">
        <v>15.77</v>
      </c>
      <c r="F250" s="46">
        <v>0</v>
      </c>
    </row>
    <row r="251" spans="1:6" ht="13.5">
      <c r="A251" s="16" t="s">
        <v>5414</v>
      </c>
      <c r="B251" s="7" t="s">
        <v>5618</v>
      </c>
      <c r="C251" s="7" t="s">
        <v>5494</v>
      </c>
      <c r="D251" s="1" t="s">
        <v>5426</v>
      </c>
      <c r="E251" s="36">
        <v>22.33</v>
      </c>
      <c r="F251" s="46">
        <v>0</v>
      </c>
    </row>
    <row r="252" spans="1:6" ht="13.5">
      <c r="A252" s="16" t="s">
        <v>5415</v>
      </c>
      <c r="B252" s="7" t="s">
        <v>5620</v>
      </c>
      <c r="C252" s="7" t="s">
        <v>5494</v>
      </c>
      <c r="D252" s="1" t="s">
        <v>5426</v>
      </c>
      <c r="E252" s="36">
        <v>22.17</v>
      </c>
      <c r="F252" s="46">
        <v>0</v>
      </c>
    </row>
    <row r="253" spans="1:6" ht="13.5">
      <c r="A253" s="16" t="s">
        <v>5416</v>
      </c>
      <c r="B253" s="7" t="s">
        <v>5621</v>
      </c>
      <c r="C253" s="7" t="s">
        <v>5493</v>
      </c>
      <c r="D253" s="1" t="s">
        <v>2664</v>
      </c>
      <c r="E253" s="36">
        <v>13.73</v>
      </c>
      <c r="F253" s="46">
        <v>0</v>
      </c>
    </row>
    <row r="254" spans="1:6" ht="13.5">
      <c r="A254" s="16" t="s">
        <v>5417</v>
      </c>
      <c r="B254" s="7" t="s">
        <v>5622</v>
      </c>
      <c r="C254" s="7" t="s">
        <v>5493</v>
      </c>
      <c r="D254" s="1" t="s">
        <v>2664</v>
      </c>
      <c r="E254" s="36">
        <v>13.73</v>
      </c>
      <c r="F254" s="46">
        <v>0</v>
      </c>
    </row>
    <row r="255" spans="1:6" ht="13.5">
      <c r="A255" s="16" t="s">
        <v>5418</v>
      </c>
      <c r="B255" s="7" t="s">
        <v>5623</v>
      </c>
      <c r="C255" s="7" t="s">
        <v>5493</v>
      </c>
      <c r="D255" s="1" t="s">
        <v>2664</v>
      </c>
      <c r="E255" s="36">
        <v>13.73</v>
      </c>
      <c r="F255" s="46">
        <v>0</v>
      </c>
    </row>
    <row r="256" spans="1:6" ht="13.5">
      <c r="A256" s="16" t="s">
        <v>5419</v>
      </c>
      <c r="B256" s="7" t="s">
        <v>5624</v>
      </c>
      <c r="C256" s="7" t="s">
        <v>5638</v>
      </c>
      <c r="D256" s="1" t="s">
        <v>850</v>
      </c>
      <c r="E256" s="36">
        <v>6.95</v>
      </c>
      <c r="F256" s="46">
        <v>0</v>
      </c>
    </row>
    <row r="257" spans="1:6" ht="13.5">
      <c r="A257" s="16" t="s">
        <v>5420</v>
      </c>
      <c r="B257" s="7" t="s">
        <v>5625</v>
      </c>
      <c r="C257" s="7" t="s">
        <v>5633</v>
      </c>
      <c r="D257" s="1" t="s">
        <v>2777</v>
      </c>
      <c r="E257" s="36">
        <v>4.88</v>
      </c>
      <c r="F257" s="46">
        <v>0</v>
      </c>
    </row>
    <row r="258" spans="1:6" ht="13.5">
      <c r="A258" s="16" t="s">
        <v>5421</v>
      </c>
      <c r="B258" s="7" t="s">
        <v>5626</v>
      </c>
      <c r="C258" s="7" t="s">
        <v>5633</v>
      </c>
      <c r="D258" s="1" t="s">
        <v>2672</v>
      </c>
      <c r="E258" s="36">
        <v>1.22</v>
      </c>
      <c r="F258" s="46">
        <v>0</v>
      </c>
    </row>
    <row r="259" spans="1:6" ht="13.5">
      <c r="A259" s="16" t="s">
        <v>5422</v>
      </c>
      <c r="B259" s="7" t="s">
        <v>5627</v>
      </c>
      <c r="C259" s="7" t="s">
        <v>5633</v>
      </c>
      <c r="D259" s="1" t="s">
        <v>2672</v>
      </c>
      <c r="E259" s="36">
        <v>1.23</v>
      </c>
      <c r="F259" s="46">
        <v>0</v>
      </c>
    </row>
    <row r="260" spans="1:6" ht="13.5">
      <c r="A260" s="16" t="s">
        <v>5423</v>
      </c>
      <c r="B260" s="7" t="s">
        <v>5628</v>
      </c>
      <c r="C260" s="7" t="s">
        <v>5634</v>
      </c>
      <c r="D260" s="1" t="s">
        <v>1768</v>
      </c>
      <c r="E260" s="36">
        <v>2.03</v>
      </c>
      <c r="F260" s="46">
        <v>0</v>
      </c>
    </row>
    <row r="261" spans="1:6" ht="13.5">
      <c r="A261" s="16" t="s">
        <v>5424</v>
      </c>
      <c r="B261" s="7" t="s">
        <v>5629</v>
      </c>
      <c r="C261" s="7" t="s">
        <v>5633</v>
      </c>
      <c r="D261" s="1" t="s">
        <v>5395</v>
      </c>
      <c r="E261" s="36">
        <v>4.92</v>
      </c>
      <c r="F261" s="46">
        <v>0</v>
      </c>
    </row>
    <row r="262" spans="1:6" ht="13.5">
      <c r="A262" s="16" t="s">
        <v>7289</v>
      </c>
      <c r="B262" s="7" t="s">
        <v>5619</v>
      </c>
      <c r="C262" s="7"/>
      <c r="D262" s="1" t="s">
        <v>7241</v>
      </c>
      <c r="E262" s="36"/>
      <c r="F262" s="46">
        <v>0</v>
      </c>
    </row>
    <row r="263" spans="1:6" ht="13.5">
      <c r="A263" s="16" t="s">
        <v>7290</v>
      </c>
      <c r="B263" s="7" t="s">
        <v>7291</v>
      </c>
      <c r="C263" s="7"/>
      <c r="D263" s="1" t="s">
        <v>7241</v>
      </c>
      <c r="E263" s="36"/>
      <c r="F263" s="46">
        <v>0</v>
      </c>
    </row>
    <row r="264" spans="1:6" ht="14.25" thickBot="1">
      <c r="A264" s="16" t="s">
        <v>7292</v>
      </c>
      <c r="B264" s="7"/>
      <c r="C264" s="7"/>
      <c r="D264" s="1" t="s">
        <v>7241</v>
      </c>
      <c r="E264" s="36"/>
      <c r="F264" s="46">
        <v>0</v>
      </c>
    </row>
    <row r="265" spans="1:6" s="21" customFormat="1" ht="17.25" thickBot="1" thickTop="1">
      <c r="A265" s="144" t="s">
        <v>7686</v>
      </c>
      <c r="B265" s="145"/>
      <c r="C265" s="145"/>
      <c r="D265" s="146"/>
      <c r="E265" s="37">
        <f>SUM(E234:E264)</f>
        <v>362.5900000000001</v>
      </c>
      <c r="F265" s="63">
        <f>SUMIF(F234:F264,"&gt;0",E234:E264)</f>
        <v>0</v>
      </c>
    </row>
  </sheetData>
  <mergeCells count="30">
    <mergeCell ref="A20:F20"/>
    <mergeCell ref="A21:A22"/>
    <mergeCell ref="D21:D22"/>
    <mergeCell ref="E21:E22"/>
    <mergeCell ref="A91:D91"/>
    <mergeCell ref="A36:D36"/>
    <mergeCell ref="A43:F43"/>
    <mergeCell ref="A44:A45"/>
    <mergeCell ref="D44:D45"/>
    <mergeCell ref="E44:E45"/>
    <mergeCell ref="A98:F98"/>
    <mergeCell ref="A99:A100"/>
    <mergeCell ref="D99:D100"/>
    <mergeCell ref="E99:E100"/>
    <mergeCell ref="A128:D128"/>
    <mergeCell ref="A135:F135"/>
    <mergeCell ref="A136:A137"/>
    <mergeCell ref="D136:D137"/>
    <mergeCell ref="E136:E137"/>
    <mergeCell ref="A178:D178"/>
    <mergeCell ref="A185:F185"/>
    <mergeCell ref="A186:A187"/>
    <mergeCell ref="D186:D187"/>
    <mergeCell ref="E186:E187"/>
    <mergeCell ref="A265:D265"/>
    <mergeCell ref="A224:D224"/>
    <mergeCell ref="A231:F231"/>
    <mergeCell ref="A232:A233"/>
    <mergeCell ref="D232:D233"/>
    <mergeCell ref="E232:E233"/>
  </mergeCells>
  <conditionalFormatting sqref="E4">
    <cfRule type="cellIs" priority="11" dxfId="116" operator="notEqual">
      <formula>SUM($E$5:$E$15)</formula>
    </cfRule>
  </conditionalFormatting>
  <printOptions horizontalCentered="1"/>
  <pageMargins left="0.1968503937007874" right="0.1968503937007874" top="0.7480314960629921" bottom="0.4724409448818898" header="0.11811023622047245" footer="0.2755905511811024"/>
  <pageSetup horizontalDpi="600" verticalDpi="600" orientation="portrait" paperSize="9" scale="70" r:id="rId1"/>
  <headerFooter scaleWithDoc="0" alignWithMargins="0">
    <oddHeader>&amp;L&amp;9Příloha č.1_UKB_plochy místností</oddHeader>
    <oddFooter>&amp;R&amp;9Strana &amp;P/&amp;N</oddFooter>
  </headerFooter>
  <rowBreaks count="5" manualBreakCount="5">
    <brk id="39" max="16383" man="1"/>
    <brk id="94" max="16383" man="1"/>
    <brk id="131" max="16383" man="1"/>
    <brk id="181" max="16383" man="1"/>
    <brk id="2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2:G223"/>
  <sheetViews>
    <sheetView zoomScaleSheetLayoutView="100" workbookViewId="0" topLeftCell="A1">
      <selection activeCell="G1" sqref="G1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4" width="40.7109375" style="0" customWidth="1"/>
    <col min="5" max="5" width="14.7109375" style="35" customWidth="1"/>
    <col min="6" max="6" width="14.7109375" style="44" customWidth="1"/>
  </cols>
  <sheetData>
    <row r="2" ht="13.5" thickBot="1">
      <c r="F2"/>
    </row>
    <row r="3" spans="4:6" ht="15.75" customHeight="1" thickBot="1">
      <c r="D3" s="65" t="s">
        <v>7618</v>
      </c>
      <c r="E3" s="66">
        <f>SUM(E106,E140,E223)</f>
        <v>5160.750000000001</v>
      </c>
      <c r="F3"/>
    </row>
    <row r="4" spans="4:7" ht="15.75" customHeight="1" thickBot="1">
      <c r="D4" s="65" t="s">
        <v>7619</v>
      </c>
      <c r="E4" s="66">
        <f>SUM(F223,F106,F140)</f>
        <v>3573.3099999999995</v>
      </c>
      <c r="F4" s="92"/>
      <c r="G4" s="92"/>
    </row>
    <row r="5" spans="4:6" ht="15.75" customHeight="1" thickBot="1">
      <c r="D5" s="65" t="s">
        <v>7620</v>
      </c>
      <c r="E5" s="66">
        <f>SUMIF(F$23:F$553,"1",E$23:E$553)</f>
        <v>606.1700000000001</v>
      </c>
      <c r="F5"/>
    </row>
    <row r="6" spans="4:6" ht="15.75" customHeight="1" thickBot="1">
      <c r="D6" s="65" t="s">
        <v>7621</v>
      </c>
      <c r="E6" s="66">
        <f>SUMIF(F$23:F$553,"2",E$23:E$553)</f>
        <v>648.3</v>
      </c>
      <c r="F6"/>
    </row>
    <row r="7" spans="4:6" ht="15.75" customHeight="1" thickBot="1">
      <c r="D7" s="65" t="s">
        <v>7622</v>
      </c>
      <c r="E7" s="66">
        <f>SUMIF(F$23:F$553,"3",E$23:E$553)</f>
        <v>345.53999999999996</v>
      </c>
      <c r="F7"/>
    </row>
    <row r="8" spans="4:6" ht="15.75" customHeight="1" thickBot="1">
      <c r="D8" s="65" t="s">
        <v>7617</v>
      </c>
      <c r="E8" s="66">
        <f>SUMIF(F$23:F$553,"4",E$23:E$553)</f>
        <v>23.89</v>
      </c>
      <c r="F8"/>
    </row>
    <row r="9" spans="4:6" ht="15.75" customHeight="1" thickBot="1">
      <c r="D9" s="65" t="s">
        <v>7623</v>
      </c>
      <c r="E9" s="66">
        <f>SUMIF(F$23:F$553,"5",E$23:E$553)</f>
        <v>1235.58</v>
      </c>
      <c r="F9"/>
    </row>
    <row r="10" spans="4:5" ht="15.75" customHeight="1" thickBot="1">
      <c r="D10" s="65" t="s">
        <v>7624</v>
      </c>
      <c r="E10" s="66">
        <f>SUMIF(F$23:F$553,"6",E$23:E$553)</f>
        <v>41.77</v>
      </c>
    </row>
    <row r="11" spans="4:5" ht="15.75" customHeight="1" thickBot="1">
      <c r="D11" s="65" t="s">
        <v>7625</v>
      </c>
      <c r="E11" s="66">
        <f>SUMIF(F$23:F$553,"7",E$23:E$553)</f>
        <v>254.45</v>
      </c>
    </row>
    <row r="12" spans="4:5" ht="15.75" customHeight="1" thickBot="1">
      <c r="D12" s="65" t="s">
        <v>7626</v>
      </c>
      <c r="E12" s="66">
        <f>SUMIF(F$23:F$553,"8",E$23:E$553)</f>
        <v>417.61</v>
      </c>
    </row>
    <row r="13" spans="4:5" ht="15.75" customHeight="1" thickBot="1">
      <c r="D13" s="65" t="s">
        <v>7687</v>
      </c>
      <c r="E13" s="66">
        <f>SUMIF(F$23:F$553,"9",E$23:E$553)</f>
        <v>0</v>
      </c>
    </row>
    <row r="14" spans="4:5" ht="15.75" customHeight="1" thickBot="1">
      <c r="D14" s="65" t="s">
        <v>7688</v>
      </c>
      <c r="E14" s="66">
        <f>SUMIF(F$23:F$553,"10",E$23:E$553)</f>
        <v>0</v>
      </c>
    </row>
    <row r="15" spans="4:5" ht="15.75" customHeight="1" thickBot="1">
      <c r="D15" s="65" t="s">
        <v>7714</v>
      </c>
      <c r="E15" s="66">
        <f>SUMIF(F$23:F$553,"11",E$23:E$553)</f>
        <v>0</v>
      </c>
    </row>
    <row r="19" ht="13.5" thickBot="1"/>
    <row r="20" spans="1:6" ht="22.5" customHeight="1" thickBot="1">
      <c r="A20" s="141" t="s">
        <v>1565</v>
      </c>
      <c r="B20" s="142"/>
      <c r="C20" s="142"/>
      <c r="D20" s="142"/>
      <c r="E20" s="142"/>
      <c r="F20" s="143"/>
    </row>
    <row r="21" spans="1:6" ht="15" customHeight="1">
      <c r="A21" s="151" t="s">
        <v>1005</v>
      </c>
      <c r="B21" s="68" t="s">
        <v>603</v>
      </c>
      <c r="C21" s="69" t="s">
        <v>1860</v>
      </c>
      <c r="D21" s="147" t="s">
        <v>1859</v>
      </c>
      <c r="E21" s="149" t="s">
        <v>1861</v>
      </c>
      <c r="F21" s="70" t="s">
        <v>7616</v>
      </c>
    </row>
    <row r="22" spans="1:6" ht="15" customHeight="1" thickBot="1">
      <c r="A22" s="152"/>
      <c r="B22" s="71" t="s">
        <v>1858</v>
      </c>
      <c r="C22" s="71" t="s">
        <v>1858</v>
      </c>
      <c r="D22" s="148"/>
      <c r="E22" s="150"/>
      <c r="F22" s="72" t="s">
        <v>7615</v>
      </c>
    </row>
    <row r="23" spans="1:6" ht="14.25" thickTop="1">
      <c r="A23" s="16" t="s">
        <v>2408</v>
      </c>
      <c r="B23" s="7" t="s">
        <v>2292</v>
      </c>
      <c r="C23" s="11">
        <v>203</v>
      </c>
      <c r="D23" s="1" t="s">
        <v>2137</v>
      </c>
      <c r="E23" s="36">
        <v>55.95</v>
      </c>
      <c r="F23" s="50">
        <v>5</v>
      </c>
    </row>
    <row r="24" spans="1:6" ht="13.5">
      <c r="A24" s="14" t="s">
        <v>2409</v>
      </c>
      <c r="B24" s="7" t="s">
        <v>3712</v>
      </c>
      <c r="C24" s="11">
        <v>201</v>
      </c>
      <c r="D24" s="1" t="s">
        <v>641</v>
      </c>
      <c r="E24" s="36">
        <v>8.22</v>
      </c>
      <c r="F24" s="49">
        <v>5</v>
      </c>
    </row>
    <row r="25" spans="1:6" ht="13.5">
      <c r="A25" s="14" t="s">
        <v>2410</v>
      </c>
      <c r="B25" s="7" t="s">
        <v>2294</v>
      </c>
      <c r="C25" s="11">
        <v>203</v>
      </c>
      <c r="D25" s="1" t="s">
        <v>2656</v>
      </c>
      <c r="E25" s="36">
        <v>63.2</v>
      </c>
      <c r="F25" s="49">
        <v>5</v>
      </c>
    </row>
    <row r="26" spans="1:6" ht="13.5">
      <c r="A26" s="14" t="s">
        <v>2411</v>
      </c>
      <c r="B26" s="7" t="s">
        <v>3713</v>
      </c>
      <c r="C26" s="11">
        <v>203</v>
      </c>
      <c r="D26" s="1" t="s">
        <v>2656</v>
      </c>
      <c r="E26" s="36">
        <v>78.91</v>
      </c>
      <c r="F26" s="45">
        <v>5</v>
      </c>
    </row>
    <row r="27" spans="1:6" ht="13.5">
      <c r="A27" s="14" t="s">
        <v>2412</v>
      </c>
      <c r="B27" s="7" t="s">
        <v>2295</v>
      </c>
      <c r="C27" s="11">
        <v>172</v>
      </c>
      <c r="D27" s="1" t="s">
        <v>3714</v>
      </c>
      <c r="E27" s="36">
        <v>14.68</v>
      </c>
      <c r="F27" s="49">
        <v>0</v>
      </c>
    </row>
    <row r="28" spans="1:6" ht="13.5">
      <c r="A28" s="14" t="s">
        <v>2413</v>
      </c>
      <c r="B28" s="7" t="s">
        <v>2297</v>
      </c>
      <c r="C28" s="11">
        <v>302</v>
      </c>
      <c r="D28" s="1" t="s">
        <v>3715</v>
      </c>
      <c r="E28" s="36">
        <v>21.56</v>
      </c>
      <c r="F28" s="49">
        <v>0</v>
      </c>
    </row>
    <row r="29" spans="1:6" ht="13.5">
      <c r="A29" s="14" t="s">
        <v>2414</v>
      </c>
      <c r="B29" s="7" t="s">
        <v>2299</v>
      </c>
      <c r="C29" s="11">
        <v>303</v>
      </c>
      <c r="D29" s="1" t="s">
        <v>651</v>
      </c>
      <c r="E29" s="36">
        <v>19.92</v>
      </c>
      <c r="F29" s="49">
        <v>0</v>
      </c>
    </row>
    <row r="30" spans="1:6" ht="13.5">
      <c r="A30" s="14" t="s">
        <v>2415</v>
      </c>
      <c r="B30" s="7" t="s">
        <v>2301</v>
      </c>
      <c r="C30" s="11">
        <v>302</v>
      </c>
      <c r="D30" s="1" t="s">
        <v>3716</v>
      </c>
      <c r="E30" s="36">
        <v>19.3</v>
      </c>
      <c r="F30" s="49">
        <v>0</v>
      </c>
    </row>
    <row r="31" spans="1:6" ht="13.5">
      <c r="A31" s="14" t="s">
        <v>2416</v>
      </c>
      <c r="B31" s="7" t="s">
        <v>2303</v>
      </c>
      <c r="C31" s="11">
        <v>303</v>
      </c>
      <c r="D31" s="1" t="s">
        <v>2459</v>
      </c>
      <c r="E31" s="36">
        <v>31.63</v>
      </c>
      <c r="F31" s="49">
        <v>0</v>
      </c>
    </row>
    <row r="32" spans="1:6" ht="13.5">
      <c r="A32" s="14" t="s">
        <v>2417</v>
      </c>
      <c r="B32" s="7" t="s">
        <v>3717</v>
      </c>
      <c r="C32" s="11">
        <v>204</v>
      </c>
      <c r="D32" s="1" t="s">
        <v>3631</v>
      </c>
      <c r="E32" s="36">
        <v>3.24</v>
      </c>
      <c r="F32" s="49">
        <v>5</v>
      </c>
    </row>
    <row r="33" spans="1:6" ht="13.5">
      <c r="A33" s="14" t="s">
        <v>2418</v>
      </c>
      <c r="B33" s="7" t="s">
        <v>2305</v>
      </c>
      <c r="C33" s="11">
        <v>170</v>
      </c>
      <c r="D33" s="1" t="s">
        <v>3718</v>
      </c>
      <c r="E33" s="36">
        <v>61.18</v>
      </c>
      <c r="F33" s="49">
        <v>0</v>
      </c>
    </row>
    <row r="34" spans="1:6" ht="13.5">
      <c r="A34" s="14" t="s">
        <v>2419</v>
      </c>
      <c r="B34" s="7" t="s">
        <v>2307</v>
      </c>
      <c r="C34" s="11">
        <v>160</v>
      </c>
      <c r="D34" s="1" t="s">
        <v>3719</v>
      </c>
      <c r="E34" s="36">
        <v>66.24</v>
      </c>
      <c r="F34" s="49">
        <v>2</v>
      </c>
    </row>
    <row r="35" spans="1:6" ht="13.5">
      <c r="A35" s="14" t="s">
        <v>2420</v>
      </c>
      <c r="B35" s="7" t="s">
        <v>2311</v>
      </c>
      <c r="C35" s="11">
        <v>161</v>
      </c>
      <c r="D35" s="1" t="s">
        <v>3720</v>
      </c>
      <c r="E35" s="36">
        <v>7.15</v>
      </c>
      <c r="F35" s="49">
        <v>3</v>
      </c>
    </row>
    <row r="36" spans="1:6" ht="13.5">
      <c r="A36" s="14" t="s">
        <v>2421</v>
      </c>
      <c r="B36" s="7" t="s">
        <v>4282</v>
      </c>
      <c r="C36" s="11">
        <v>209</v>
      </c>
      <c r="D36" s="1" t="s">
        <v>3721</v>
      </c>
      <c r="E36" s="36">
        <v>8.53</v>
      </c>
      <c r="F36" s="49">
        <v>3</v>
      </c>
    </row>
    <row r="37" spans="1:6" ht="13.5">
      <c r="A37" s="14" t="s">
        <v>2422</v>
      </c>
      <c r="B37" s="7" t="s">
        <v>4283</v>
      </c>
      <c r="C37" s="11">
        <v>161</v>
      </c>
      <c r="D37" s="1" t="s">
        <v>3998</v>
      </c>
      <c r="E37" s="36">
        <v>6.86</v>
      </c>
      <c r="F37" s="49">
        <v>3</v>
      </c>
    </row>
    <row r="38" spans="1:6" ht="13.5">
      <c r="A38" s="14" t="s">
        <v>2423</v>
      </c>
      <c r="B38" s="7" t="s">
        <v>4285</v>
      </c>
      <c r="C38" s="11">
        <v>161</v>
      </c>
      <c r="D38" s="1" t="s">
        <v>3722</v>
      </c>
      <c r="E38" s="36">
        <v>10.48</v>
      </c>
      <c r="F38" s="49">
        <v>3</v>
      </c>
    </row>
    <row r="39" spans="1:6" ht="13.5">
      <c r="A39" s="14" t="s">
        <v>2424</v>
      </c>
      <c r="B39" s="7" t="s">
        <v>4287</v>
      </c>
      <c r="C39" s="11">
        <v>163</v>
      </c>
      <c r="D39" s="1" t="s">
        <v>3723</v>
      </c>
      <c r="E39" s="36">
        <v>4.17</v>
      </c>
      <c r="F39" s="49">
        <v>3</v>
      </c>
    </row>
    <row r="40" spans="1:6" ht="13.5">
      <c r="A40" s="14" t="s">
        <v>1048</v>
      </c>
      <c r="B40" s="7" t="s">
        <v>4289</v>
      </c>
      <c r="C40" s="11">
        <v>167</v>
      </c>
      <c r="D40" s="1" t="s">
        <v>2449</v>
      </c>
      <c r="E40" s="36">
        <v>6.27</v>
      </c>
      <c r="F40" s="49">
        <v>0</v>
      </c>
    </row>
    <row r="41" spans="1:6" ht="13.5">
      <c r="A41" s="14" t="s">
        <v>1049</v>
      </c>
      <c r="B41" s="7" t="s">
        <v>3504</v>
      </c>
      <c r="C41" s="11">
        <v>170</v>
      </c>
      <c r="D41" s="1" t="s">
        <v>287</v>
      </c>
      <c r="E41" s="36">
        <v>9.03</v>
      </c>
      <c r="F41" s="49">
        <v>0</v>
      </c>
    </row>
    <row r="42" spans="1:6" ht="13.5">
      <c r="A42" s="14" t="s">
        <v>1050</v>
      </c>
      <c r="B42" s="7" t="s">
        <v>3506</v>
      </c>
      <c r="C42" s="11">
        <v>209</v>
      </c>
      <c r="D42" s="1" t="s">
        <v>3724</v>
      </c>
      <c r="E42" s="36">
        <v>7.73</v>
      </c>
      <c r="F42" s="49">
        <v>3</v>
      </c>
    </row>
    <row r="43" spans="1:6" ht="13.5">
      <c r="A43" s="14" t="s">
        <v>1051</v>
      </c>
      <c r="B43" s="7" t="s">
        <v>3508</v>
      </c>
      <c r="C43" s="11">
        <v>161</v>
      </c>
      <c r="D43" s="1" t="s">
        <v>794</v>
      </c>
      <c r="E43" s="36">
        <v>9.28</v>
      </c>
      <c r="F43" s="49">
        <v>3</v>
      </c>
    </row>
    <row r="44" spans="1:6" ht="13.5">
      <c r="A44" s="14" t="s">
        <v>1052</v>
      </c>
      <c r="B44" s="7" t="s">
        <v>3509</v>
      </c>
      <c r="C44" s="11">
        <v>161</v>
      </c>
      <c r="D44" s="1" t="s">
        <v>3998</v>
      </c>
      <c r="E44" s="36">
        <v>7.25</v>
      </c>
      <c r="F44" s="49">
        <v>3</v>
      </c>
    </row>
    <row r="45" spans="1:6" ht="13.5">
      <c r="A45" s="14" t="s">
        <v>1053</v>
      </c>
      <c r="B45" s="7" t="s">
        <v>3511</v>
      </c>
      <c r="C45" s="11">
        <v>161</v>
      </c>
      <c r="D45" s="1" t="s">
        <v>3725</v>
      </c>
      <c r="E45" s="36">
        <v>10.93</v>
      </c>
      <c r="F45" s="49">
        <v>3</v>
      </c>
    </row>
    <row r="46" spans="1:6" ht="13.5">
      <c r="A46" s="14" t="s">
        <v>1054</v>
      </c>
      <c r="B46" s="7" t="s">
        <v>3512</v>
      </c>
      <c r="C46" s="11">
        <v>163</v>
      </c>
      <c r="D46" s="1" t="s">
        <v>3723</v>
      </c>
      <c r="E46" s="36">
        <v>4.37</v>
      </c>
      <c r="F46" s="49">
        <v>3</v>
      </c>
    </row>
    <row r="47" spans="1:6" ht="13.5">
      <c r="A47" s="14" t="s">
        <v>1055</v>
      </c>
      <c r="B47" s="7" t="s">
        <v>3514</v>
      </c>
      <c r="C47" s="11">
        <v>160</v>
      </c>
      <c r="D47" s="1" t="s">
        <v>3726</v>
      </c>
      <c r="E47" s="36">
        <v>53.55</v>
      </c>
      <c r="F47" s="49">
        <v>3</v>
      </c>
    </row>
    <row r="48" spans="1:6" ht="13.5">
      <c r="A48" s="14" t="s">
        <v>1056</v>
      </c>
      <c r="B48" s="7" t="s">
        <v>3516</v>
      </c>
      <c r="C48" s="11">
        <v>160</v>
      </c>
      <c r="D48" s="1" t="s">
        <v>3727</v>
      </c>
      <c r="E48" s="36">
        <v>11.75</v>
      </c>
      <c r="F48" s="49">
        <v>3</v>
      </c>
    </row>
    <row r="49" spans="1:6" ht="13.5">
      <c r="A49" s="14" t="s">
        <v>1057</v>
      </c>
      <c r="B49" s="7" t="s">
        <v>3517</v>
      </c>
      <c r="C49" s="11">
        <v>161</v>
      </c>
      <c r="D49" s="1" t="s">
        <v>3728</v>
      </c>
      <c r="E49" s="36">
        <v>7.73</v>
      </c>
      <c r="F49" s="49">
        <v>3</v>
      </c>
    </row>
    <row r="50" spans="1:6" ht="13.5">
      <c r="A50" s="14" t="s">
        <v>1058</v>
      </c>
      <c r="B50" s="7" t="s">
        <v>3519</v>
      </c>
      <c r="C50" s="11">
        <v>163</v>
      </c>
      <c r="D50" s="1" t="s">
        <v>3723</v>
      </c>
      <c r="E50" s="36">
        <v>5.19</v>
      </c>
      <c r="F50" s="49">
        <v>3</v>
      </c>
    </row>
    <row r="51" spans="1:6" ht="13.5">
      <c r="A51" s="14" t="s">
        <v>1059</v>
      </c>
      <c r="B51" s="7" t="s">
        <v>3521</v>
      </c>
      <c r="C51" s="11">
        <v>161</v>
      </c>
      <c r="D51" s="1" t="s">
        <v>3998</v>
      </c>
      <c r="E51" s="36">
        <v>2.32</v>
      </c>
      <c r="F51" s="49">
        <v>3</v>
      </c>
    </row>
    <row r="52" spans="1:6" ht="13.5">
      <c r="A52" s="14" t="s">
        <v>1060</v>
      </c>
      <c r="B52" s="7" t="s">
        <v>24</v>
      </c>
      <c r="C52" s="11">
        <v>160</v>
      </c>
      <c r="D52" s="1" t="s">
        <v>3729</v>
      </c>
      <c r="E52" s="36">
        <v>11.34</v>
      </c>
      <c r="F52" s="49">
        <v>3</v>
      </c>
    </row>
    <row r="53" spans="1:6" ht="13.5">
      <c r="A53" s="14" t="s">
        <v>1061</v>
      </c>
      <c r="B53" s="7" t="s">
        <v>26</v>
      </c>
      <c r="C53" s="11">
        <v>160</v>
      </c>
      <c r="D53" s="1" t="s">
        <v>3730</v>
      </c>
      <c r="E53" s="36">
        <v>12.08</v>
      </c>
      <c r="F53" s="49">
        <v>3</v>
      </c>
    </row>
    <row r="54" spans="1:6" ht="13.5">
      <c r="A54" s="14" t="s">
        <v>1062</v>
      </c>
      <c r="B54" s="7" t="s">
        <v>3731</v>
      </c>
      <c r="C54" s="11">
        <v>161</v>
      </c>
      <c r="D54" s="1" t="s">
        <v>3732</v>
      </c>
      <c r="E54" s="36">
        <v>9.05</v>
      </c>
      <c r="F54" s="49">
        <v>3</v>
      </c>
    </row>
    <row r="55" spans="1:6" ht="13.5">
      <c r="A55" s="14" t="s">
        <v>1063</v>
      </c>
      <c r="B55" s="7" t="s">
        <v>28</v>
      </c>
      <c r="C55" s="11">
        <v>161</v>
      </c>
      <c r="D55" s="1" t="s">
        <v>3998</v>
      </c>
      <c r="E55" s="36">
        <v>1.35</v>
      </c>
      <c r="F55" s="49">
        <v>3</v>
      </c>
    </row>
    <row r="56" spans="1:6" ht="13.5">
      <c r="A56" s="14" t="s">
        <v>1064</v>
      </c>
      <c r="B56" s="7" t="s">
        <v>2437</v>
      </c>
      <c r="C56" s="11">
        <v>161</v>
      </c>
      <c r="D56" s="1" t="s">
        <v>3733</v>
      </c>
      <c r="E56" s="36">
        <v>1.35</v>
      </c>
      <c r="F56" s="49">
        <v>3</v>
      </c>
    </row>
    <row r="57" spans="1:6" ht="13.5">
      <c r="A57" s="14" t="s">
        <v>1065</v>
      </c>
      <c r="B57" s="7" t="s">
        <v>2439</v>
      </c>
      <c r="C57" s="11">
        <v>163</v>
      </c>
      <c r="D57" s="1" t="s">
        <v>3723</v>
      </c>
      <c r="E57" s="36">
        <v>3.67</v>
      </c>
      <c r="F57" s="49">
        <v>3</v>
      </c>
    </row>
    <row r="58" spans="1:6" ht="13.5">
      <c r="A58" s="14" t="s">
        <v>1066</v>
      </c>
      <c r="B58" s="7" t="s">
        <v>3734</v>
      </c>
      <c r="C58" s="11">
        <v>160</v>
      </c>
      <c r="D58" s="1" t="s">
        <v>3735</v>
      </c>
      <c r="E58" s="36">
        <v>11.69</v>
      </c>
      <c r="F58" s="49">
        <v>3</v>
      </c>
    </row>
    <row r="59" spans="1:6" ht="13.5">
      <c r="A59" s="14" t="s">
        <v>1067</v>
      </c>
      <c r="B59" s="7" t="s">
        <v>3736</v>
      </c>
      <c r="C59" s="11">
        <v>203</v>
      </c>
      <c r="D59" s="1" t="s">
        <v>2656</v>
      </c>
      <c r="E59" s="36">
        <v>53.48</v>
      </c>
      <c r="F59" s="49">
        <v>5</v>
      </c>
    </row>
    <row r="60" spans="1:6" ht="13.5">
      <c r="A60" s="14" t="s">
        <v>1068</v>
      </c>
      <c r="B60" s="7" t="s">
        <v>3737</v>
      </c>
      <c r="C60" s="11">
        <v>106</v>
      </c>
      <c r="D60" s="1" t="s">
        <v>288</v>
      </c>
      <c r="E60" s="36">
        <v>168.1</v>
      </c>
      <c r="F60" s="49">
        <v>0</v>
      </c>
    </row>
    <row r="61" spans="1:6" ht="13.5">
      <c r="A61" s="14" t="s">
        <v>1069</v>
      </c>
      <c r="B61" s="7" t="s">
        <v>3738</v>
      </c>
      <c r="C61" s="11">
        <v>106</v>
      </c>
      <c r="D61" s="1" t="s">
        <v>289</v>
      </c>
      <c r="E61" s="36">
        <v>144.34</v>
      </c>
      <c r="F61" s="49">
        <v>0</v>
      </c>
    </row>
    <row r="62" spans="1:6" ht="13.5">
      <c r="A62" s="14" t="s">
        <v>1070</v>
      </c>
      <c r="B62" s="7" t="s">
        <v>3739</v>
      </c>
      <c r="C62" s="11">
        <v>106</v>
      </c>
      <c r="D62" s="1" t="s">
        <v>3740</v>
      </c>
      <c r="E62" s="36">
        <v>58.29</v>
      </c>
      <c r="F62" s="49">
        <v>0</v>
      </c>
    </row>
    <row r="63" spans="1:6" ht="13.5">
      <c r="A63" s="14" t="s">
        <v>1071</v>
      </c>
      <c r="B63" s="7" t="s">
        <v>3741</v>
      </c>
      <c r="C63" s="11">
        <v>103</v>
      </c>
      <c r="D63" s="1" t="s">
        <v>3742</v>
      </c>
      <c r="E63" s="36">
        <v>43.64</v>
      </c>
      <c r="F63" s="49">
        <v>8</v>
      </c>
    </row>
    <row r="64" spans="1:6" ht="13.5">
      <c r="A64" s="14" t="s">
        <v>1072</v>
      </c>
      <c r="B64" s="7" t="s">
        <v>3743</v>
      </c>
      <c r="C64" s="11">
        <v>203</v>
      </c>
      <c r="D64" s="1" t="s">
        <v>2656</v>
      </c>
      <c r="E64" s="36">
        <v>41.43</v>
      </c>
      <c r="F64" s="49">
        <v>5</v>
      </c>
    </row>
    <row r="65" spans="1:6" ht="13.5">
      <c r="A65" s="14" t="s">
        <v>1073</v>
      </c>
      <c r="B65" s="7" t="s">
        <v>3744</v>
      </c>
      <c r="C65" s="11">
        <v>106</v>
      </c>
      <c r="D65" s="1" t="s">
        <v>3745</v>
      </c>
      <c r="E65" s="36">
        <v>26.27</v>
      </c>
      <c r="F65" s="49">
        <v>1</v>
      </c>
    </row>
    <row r="66" spans="1:6" ht="13.5">
      <c r="A66" s="14" t="s">
        <v>1074</v>
      </c>
      <c r="B66" s="7" t="s">
        <v>3746</v>
      </c>
      <c r="C66" s="11">
        <v>209</v>
      </c>
      <c r="D66" s="1" t="s">
        <v>3747</v>
      </c>
      <c r="E66" s="36">
        <v>8.32</v>
      </c>
      <c r="F66" s="49">
        <v>5</v>
      </c>
    </row>
    <row r="67" spans="1:6" ht="13.5">
      <c r="A67" s="14" t="s">
        <v>1075</v>
      </c>
      <c r="B67" s="7" t="s">
        <v>3748</v>
      </c>
      <c r="C67" s="11">
        <v>110</v>
      </c>
      <c r="D67" s="1" t="s">
        <v>290</v>
      </c>
      <c r="E67" s="36">
        <v>17.63</v>
      </c>
      <c r="F67" s="49">
        <v>1</v>
      </c>
    </row>
    <row r="68" spans="1:6" ht="13.5">
      <c r="A68" s="14" t="s">
        <v>1076</v>
      </c>
      <c r="B68" s="7" t="s">
        <v>3749</v>
      </c>
      <c r="C68" s="11">
        <v>171</v>
      </c>
      <c r="D68" s="1" t="s">
        <v>291</v>
      </c>
      <c r="E68" s="36">
        <v>12.95</v>
      </c>
      <c r="F68" s="49">
        <v>8</v>
      </c>
    </row>
    <row r="69" spans="1:6" ht="13.5">
      <c r="A69" s="14" t="s">
        <v>1077</v>
      </c>
      <c r="B69" s="7" t="s">
        <v>3750</v>
      </c>
      <c r="C69" s="11">
        <v>184</v>
      </c>
      <c r="D69" s="1" t="s">
        <v>7355</v>
      </c>
      <c r="E69" s="36">
        <v>12.93</v>
      </c>
      <c r="F69" s="49">
        <v>1</v>
      </c>
    </row>
    <row r="70" spans="1:6" ht="13.5">
      <c r="A70" s="14" t="s">
        <v>1078</v>
      </c>
      <c r="B70" s="7" t="s">
        <v>3751</v>
      </c>
      <c r="C70" s="11">
        <v>171</v>
      </c>
      <c r="D70" s="1" t="s">
        <v>2103</v>
      </c>
      <c r="E70" s="36">
        <v>22.53</v>
      </c>
      <c r="F70" s="49">
        <v>0</v>
      </c>
    </row>
    <row r="71" spans="1:6" ht="13.5">
      <c r="A71" s="14" t="s">
        <v>1079</v>
      </c>
      <c r="B71" s="7" t="s">
        <v>3752</v>
      </c>
      <c r="C71" s="11">
        <v>167</v>
      </c>
      <c r="D71" s="1" t="s">
        <v>292</v>
      </c>
      <c r="E71" s="36">
        <v>3.21</v>
      </c>
      <c r="F71" s="49">
        <v>0</v>
      </c>
    </row>
    <row r="72" spans="1:6" ht="13.5">
      <c r="A72" s="14" t="s">
        <v>2756</v>
      </c>
      <c r="B72" s="7" t="s">
        <v>284</v>
      </c>
      <c r="C72" s="11">
        <v>208</v>
      </c>
      <c r="D72" s="1" t="s">
        <v>286</v>
      </c>
      <c r="E72" s="36">
        <v>205.26</v>
      </c>
      <c r="F72" s="49">
        <v>0</v>
      </c>
    </row>
    <row r="73" spans="1:6" ht="13.5">
      <c r="A73" s="14" t="s">
        <v>2757</v>
      </c>
      <c r="B73" s="7" t="s">
        <v>285</v>
      </c>
      <c r="C73" s="11">
        <v>217</v>
      </c>
      <c r="D73" s="1" t="s">
        <v>5450</v>
      </c>
      <c r="E73" s="36"/>
      <c r="F73" s="49">
        <v>0</v>
      </c>
    </row>
    <row r="74" spans="1:6" ht="13.5">
      <c r="A74" s="14" t="s">
        <v>1080</v>
      </c>
      <c r="B74" s="7" t="s">
        <v>3753</v>
      </c>
      <c r="C74" s="11">
        <v>106</v>
      </c>
      <c r="D74" s="1" t="s">
        <v>3754</v>
      </c>
      <c r="E74" s="36">
        <v>15.38</v>
      </c>
      <c r="F74" s="49">
        <v>0</v>
      </c>
    </row>
    <row r="75" spans="1:6" ht="13.5">
      <c r="A75" s="14" t="s">
        <v>1081</v>
      </c>
      <c r="B75" s="7" t="s">
        <v>3755</v>
      </c>
      <c r="C75" s="11">
        <v>171</v>
      </c>
      <c r="D75" s="1" t="s">
        <v>2441</v>
      </c>
      <c r="E75" s="36">
        <v>52.46</v>
      </c>
      <c r="F75" s="49">
        <v>0</v>
      </c>
    </row>
    <row r="76" spans="1:6" ht="13.5">
      <c r="A76" s="14" t="s">
        <v>1082</v>
      </c>
      <c r="B76" s="7" t="s">
        <v>3756</v>
      </c>
      <c r="C76" s="11">
        <v>105</v>
      </c>
      <c r="D76" s="1" t="s">
        <v>3757</v>
      </c>
      <c r="E76" s="36">
        <v>129.92</v>
      </c>
      <c r="F76" s="49">
        <v>0</v>
      </c>
    </row>
    <row r="77" spans="1:6" ht="13.5">
      <c r="A77" s="14" t="s">
        <v>1083</v>
      </c>
      <c r="B77" s="7" t="s">
        <v>3758</v>
      </c>
      <c r="C77" s="11">
        <v>106</v>
      </c>
      <c r="D77" s="1" t="s">
        <v>3759</v>
      </c>
      <c r="E77" s="36">
        <v>66.25</v>
      </c>
      <c r="F77" s="49">
        <v>0</v>
      </c>
    </row>
    <row r="78" spans="1:6" ht="13.5">
      <c r="A78" s="14" t="s">
        <v>1084</v>
      </c>
      <c r="B78" s="7" t="s">
        <v>3760</v>
      </c>
      <c r="C78" s="11">
        <v>209</v>
      </c>
      <c r="D78" s="1" t="s">
        <v>3761</v>
      </c>
      <c r="E78" s="36">
        <v>4.28</v>
      </c>
      <c r="F78" s="49">
        <v>0</v>
      </c>
    </row>
    <row r="79" spans="1:6" ht="13.5">
      <c r="A79" s="14" t="s">
        <v>1085</v>
      </c>
      <c r="B79" s="7" t="s">
        <v>3762</v>
      </c>
      <c r="C79" s="11">
        <v>106</v>
      </c>
      <c r="D79" s="1" t="s">
        <v>107</v>
      </c>
      <c r="E79" s="36">
        <v>43.14</v>
      </c>
      <c r="F79" s="49">
        <v>0</v>
      </c>
    </row>
    <row r="80" spans="1:6" ht="13.5">
      <c r="A80" s="14" t="s">
        <v>1086</v>
      </c>
      <c r="B80" s="7" t="s">
        <v>108</v>
      </c>
      <c r="C80" s="11">
        <v>302</v>
      </c>
      <c r="D80" s="1" t="s">
        <v>1828</v>
      </c>
      <c r="E80" s="36">
        <v>38.2</v>
      </c>
      <c r="F80" s="49">
        <v>0</v>
      </c>
    </row>
    <row r="81" spans="1:6" ht="13.5">
      <c r="A81" s="14" t="s">
        <v>1087</v>
      </c>
      <c r="B81" s="7" t="s">
        <v>1829</v>
      </c>
      <c r="C81" s="11">
        <v>209</v>
      </c>
      <c r="D81" s="1" t="s">
        <v>1830</v>
      </c>
      <c r="E81" s="36">
        <v>7.43</v>
      </c>
      <c r="F81" s="49">
        <v>3</v>
      </c>
    </row>
    <row r="82" spans="1:6" ht="13.5">
      <c r="A82" s="14" t="s">
        <v>1088</v>
      </c>
      <c r="B82" s="7" t="s">
        <v>1831</v>
      </c>
      <c r="C82" s="11">
        <v>106</v>
      </c>
      <c r="D82" s="1" t="s">
        <v>290</v>
      </c>
      <c r="E82" s="36">
        <v>10.09</v>
      </c>
      <c r="F82" s="49">
        <v>1</v>
      </c>
    </row>
    <row r="83" spans="1:6" ht="13.5">
      <c r="A83" s="14" t="s">
        <v>1089</v>
      </c>
      <c r="B83" s="7" t="s">
        <v>1832</v>
      </c>
      <c r="C83" s="11">
        <v>160</v>
      </c>
      <c r="D83" s="1" t="s">
        <v>652</v>
      </c>
      <c r="E83" s="36">
        <v>9.04</v>
      </c>
      <c r="F83" s="49">
        <v>3</v>
      </c>
    </row>
    <row r="84" spans="1:6" ht="13.5">
      <c r="A84" s="14" t="s">
        <v>1090</v>
      </c>
      <c r="B84" s="7" t="s">
        <v>1833</v>
      </c>
      <c r="C84" s="11">
        <v>161</v>
      </c>
      <c r="D84" s="1" t="s">
        <v>1834</v>
      </c>
      <c r="E84" s="36">
        <v>4.2</v>
      </c>
      <c r="F84" s="49">
        <v>3</v>
      </c>
    </row>
    <row r="85" spans="1:6" ht="13.5">
      <c r="A85" s="14" t="s">
        <v>1091</v>
      </c>
      <c r="B85" s="7"/>
      <c r="C85" s="11">
        <v>163</v>
      </c>
      <c r="D85" s="1" t="s">
        <v>653</v>
      </c>
      <c r="E85" s="36">
        <v>2.7</v>
      </c>
      <c r="F85" s="49">
        <v>3</v>
      </c>
    </row>
    <row r="86" spans="1:6" ht="13.5">
      <c r="A86" s="14" t="s">
        <v>372</v>
      </c>
      <c r="B86" s="7" t="s">
        <v>1835</v>
      </c>
      <c r="C86" s="11">
        <v>161</v>
      </c>
      <c r="D86" s="1" t="s">
        <v>3998</v>
      </c>
      <c r="E86" s="36">
        <v>2.11</v>
      </c>
      <c r="F86" s="49">
        <v>3</v>
      </c>
    </row>
    <row r="87" spans="1:6" ht="13.5">
      <c r="A87" s="14" t="s">
        <v>373</v>
      </c>
      <c r="B87" s="7" t="s">
        <v>1836</v>
      </c>
      <c r="C87" s="11">
        <v>171</v>
      </c>
      <c r="D87" s="1" t="s">
        <v>1837</v>
      </c>
      <c r="E87" s="36">
        <v>32.02</v>
      </c>
      <c r="F87" s="49">
        <v>2</v>
      </c>
    </row>
    <row r="88" spans="1:6" ht="13.5">
      <c r="A88" s="14" t="s">
        <v>374</v>
      </c>
      <c r="B88" s="7" t="s">
        <v>1838</v>
      </c>
      <c r="C88" s="11">
        <v>171</v>
      </c>
      <c r="D88" s="1" t="s">
        <v>1839</v>
      </c>
      <c r="E88" s="36">
        <v>5.32</v>
      </c>
      <c r="F88" s="49">
        <v>0</v>
      </c>
    </row>
    <row r="89" spans="1:6" ht="13.5">
      <c r="A89" s="14" t="s">
        <v>375</v>
      </c>
      <c r="B89" s="7" t="s">
        <v>1840</v>
      </c>
      <c r="C89" s="11">
        <v>171</v>
      </c>
      <c r="D89" s="1" t="s">
        <v>1841</v>
      </c>
      <c r="E89" s="36">
        <v>9.06</v>
      </c>
      <c r="F89" s="49">
        <v>0</v>
      </c>
    </row>
    <row r="90" spans="1:6" ht="13.5">
      <c r="A90" s="14" t="s">
        <v>376</v>
      </c>
      <c r="B90" s="7" t="s">
        <v>1842</v>
      </c>
      <c r="C90" s="11">
        <v>171</v>
      </c>
      <c r="D90" s="1" t="s">
        <v>1843</v>
      </c>
      <c r="E90" s="36">
        <v>15.52</v>
      </c>
      <c r="F90" s="49">
        <v>0</v>
      </c>
    </row>
    <row r="91" spans="1:6" ht="13.5">
      <c r="A91" s="14" t="s">
        <v>377</v>
      </c>
      <c r="B91" s="7" t="s">
        <v>1844</v>
      </c>
      <c r="C91" s="11">
        <v>171</v>
      </c>
      <c r="D91" s="1" t="s">
        <v>1845</v>
      </c>
      <c r="E91" s="36">
        <v>4.62</v>
      </c>
      <c r="F91" s="49">
        <v>0</v>
      </c>
    </row>
    <row r="92" spans="1:6" ht="13.5">
      <c r="A92" s="14" t="s">
        <v>378</v>
      </c>
      <c r="B92" s="7" t="s">
        <v>1846</v>
      </c>
      <c r="C92" s="11">
        <v>209</v>
      </c>
      <c r="D92" s="1" t="s">
        <v>2659</v>
      </c>
      <c r="E92" s="36">
        <v>7.78</v>
      </c>
      <c r="F92" s="49">
        <v>0</v>
      </c>
    </row>
    <row r="93" spans="1:6" ht="13.5">
      <c r="A93" s="14" t="s">
        <v>379</v>
      </c>
      <c r="B93" s="7"/>
      <c r="C93" s="11">
        <v>302</v>
      </c>
      <c r="D93" s="1" t="s">
        <v>2136</v>
      </c>
      <c r="E93" s="36">
        <v>5.17</v>
      </c>
      <c r="F93" s="49">
        <v>0</v>
      </c>
    </row>
    <row r="94" spans="1:6" ht="13.5">
      <c r="A94" s="14" t="s">
        <v>380</v>
      </c>
      <c r="B94" s="7" t="s">
        <v>1847</v>
      </c>
      <c r="C94" s="11">
        <v>303</v>
      </c>
      <c r="D94" s="1" t="s">
        <v>1848</v>
      </c>
      <c r="E94" s="36">
        <v>12.4</v>
      </c>
      <c r="F94" s="49">
        <v>0</v>
      </c>
    </row>
    <row r="95" spans="1:6" ht="13.5">
      <c r="A95" s="14" t="s">
        <v>381</v>
      </c>
      <c r="B95" s="7" t="s">
        <v>1849</v>
      </c>
      <c r="C95" s="11">
        <v>304</v>
      </c>
      <c r="D95" s="1" t="s">
        <v>2127</v>
      </c>
      <c r="E95" s="36">
        <v>20.65</v>
      </c>
      <c r="F95" s="49">
        <v>0</v>
      </c>
    </row>
    <row r="96" spans="1:6" ht="13.5">
      <c r="A96" s="14" t="s">
        <v>382</v>
      </c>
      <c r="B96" s="7" t="s">
        <v>1850</v>
      </c>
      <c r="C96" s="11">
        <v>315</v>
      </c>
      <c r="D96" s="1" t="s">
        <v>293</v>
      </c>
      <c r="E96" s="36">
        <v>16.56</v>
      </c>
      <c r="F96" s="49">
        <v>0</v>
      </c>
    </row>
    <row r="97" spans="1:6" ht="13.5">
      <c r="A97" s="14" t="s">
        <v>383</v>
      </c>
      <c r="B97" s="7" t="s">
        <v>1851</v>
      </c>
      <c r="C97" s="11">
        <v>315</v>
      </c>
      <c r="D97" s="1" t="s">
        <v>294</v>
      </c>
      <c r="E97" s="36">
        <v>9.27</v>
      </c>
      <c r="F97" s="49">
        <v>0</v>
      </c>
    </row>
    <row r="98" spans="1:6" ht="13.5">
      <c r="A98" s="14" t="s">
        <v>384</v>
      </c>
      <c r="B98" s="7" t="s">
        <v>1852</v>
      </c>
      <c r="C98" s="11">
        <v>209</v>
      </c>
      <c r="D98" s="1" t="s">
        <v>2659</v>
      </c>
      <c r="E98" s="36">
        <v>4.37</v>
      </c>
      <c r="F98" s="49">
        <v>5</v>
      </c>
    </row>
    <row r="99" spans="1:6" ht="13.5">
      <c r="A99" s="14" t="s">
        <v>385</v>
      </c>
      <c r="B99" s="7" t="s">
        <v>1853</v>
      </c>
      <c r="C99" s="11">
        <v>105</v>
      </c>
      <c r="D99" s="1" t="s">
        <v>1854</v>
      </c>
      <c r="E99" s="36">
        <v>8.74</v>
      </c>
      <c r="F99" s="49">
        <v>0</v>
      </c>
    </row>
    <row r="100" spans="1:6" ht="13.5">
      <c r="A100" s="14" t="s">
        <v>386</v>
      </c>
      <c r="B100" s="7" t="s">
        <v>3784</v>
      </c>
      <c r="C100" s="11">
        <v>171</v>
      </c>
      <c r="D100" s="1" t="s">
        <v>3785</v>
      </c>
      <c r="E100" s="36">
        <v>16.55</v>
      </c>
      <c r="F100" s="49">
        <v>0</v>
      </c>
    </row>
    <row r="101" spans="1:6" ht="13.5">
      <c r="A101" s="14" t="s">
        <v>387</v>
      </c>
      <c r="B101" s="7" t="s">
        <v>3786</v>
      </c>
      <c r="C101" s="11">
        <v>171</v>
      </c>
      <c r="D101" s="1" t="s">
        <v>2106</v>
      </c>
      <c r="E101" s="36">
        <v>5.45</v>
      </c>
      <c r="F101" s="49">
        <v>0</v>
      </c>
    </row>
    <row r="102" spans="1:6" ht="13.5">
      <c r="A102" s="14" t="s">
        <v>388</v>
      </c>
      <c r="B102" s="7"/>
      <c r="C102" s="11">
        <v>302</v>
      </c>
      <c r="D102" s="1" t="s">
        <v>2136</v>
      </c>
      <c r="E102" s="36">
        <v>8.43</v>
      </c>
      <c r="F102" s="49">
        <v>0</v>
      </c>
    </row>
    <row r="103" spans="1:6" ht="13.5">
      <c r="A103" s="14" t="s">
        <v>389</v>
      </c>
      <c r="B103" s="7"/>
      <c r="C103" s="11">
        <v>302</v>
      </c>
      <c r="D103" s="1" t="s">
        <v>2136</v>
      </c>
      <c r="E103" s="36">
        <v>3.84</v>
      </c>
      <c r="F103" s="49">
        <v>0</v>
      </c>
    </row>
    <row r="104" spans="1:6" ht="13.5">
      <c r="A104" s="14" t="s">
        <v>390</v>
      </c>
      <c r="B104" s="7"/>
      <c r="C104" s="11">
        <v>302</v>
      </c>
      <c r="D104" s="1" t="s">
        <v>2136</v>
      </c>
      <c r="E104" s="36">
        <v>2.96</v>
      </c>
      <c r="F104" s="49">
        <v>0</v>
      </c>
    </row>
    <row r="105" spans="1:6" ht="14.25" thickBot="1">
      <c r="A105" s="14" t="s">
        <v>391</v>
      </c>
      <c r="B105" s="7"/>
      <c r="C105" s="11">
        <v>302</v>
      </c>
      <c r="D105" s="1" t="s">
        <v>2136</v>
      </c>
      <c r="E105" s="36">
        <v>4.94</v>
      </c>
      <c r="F105" s="49">
        <v>0</v>
      </c>
    </row>
    <row r="106" spans="1:6" ht="17.25" thickBot="1" thickTop="1">
      <c r="A106" s="144" t="s">
        <v>7686</v>
      </c>
      <c r="B106" s="145"/>
      <c r="C106" s="145"/>
      <c r="D106" s="146"/>
      <c r="E106" s="37">
        <f>SUM(E23:E105)</f>
        <v>2064.3800000000006</v>
      </c>
      <c r="F106" s="63">
        <f>SUMIF(F23:F105,"&gt;0",E23:E105)</f>
        <v>772.19</v>
      </c>
    </row>
    <row r="112" ht="13.5" thickBot="1"/>
    <row r="113" spans="1:6" ht="22.5" customHeight="1" thickBot="1">
      <c r="A113" s="141" t="s">
        <v>1964</v>
      </c>
      <c r="B113" s="142"/>
      <c r="C113" s="142"/>
      <c r="D113" s="142"/>
      <c r="E113" s="142"/>
      <c r="F113" s="143"/>
    </row>
    <row r="114" spans="1:6" ht="15" customHeight="1">
      <c r="A114" s="151" t="s">
        <v>1005</v>
      </c>
      <c r="B114" s="68" t="s">
        <v>603</v>
      </c>
      <c r="C114" s="69" t="s">
        <v>1860</v>
      </c>
      <c r="D114" s="147" t="s">
        <v>1859</v>
      </c>
      <c r="E114" s="149" t="s">
        <v>1861</v>
      </c>
      <c r="F114" s="70" t="s">
        <v>7616</v>
      </c>
    </row>
    <row r="115" spans="1:6" ht="15" customHeight="1" thickBot="1">
      <c r="A115" s="152"/>
      <c r="B115" s="71" t="s">
        <v>1858</v>
      </c>
      <c r="C115" s="71" t="s">
        <v>1858</v>
      </c>
      <c r="D115" s="148"/>
      <c r="E115" s="150"/>
      <c r="F115" s="72" t="s">
        <v>7615</v>
      </c>
    </row>
    <row r="116" spans="1:6" ht="14.25" thickTop="1">
      <c r="A116" s="16" t="s">
        <v>604</v>
      </c>
      <c r="B116" s="7" t="s">
        <v>2444</v>
      </c>
      <c r="C116" s="11">
        <v>203</v>
      </c>
      <c r="D116" s="1" t="s">
        <v>2137</v>
      </c>
      <c r="E116" s="36">
        <v>53.71</v>
      </c>
      <c r="F116" s="50">
        <v>5</v>
      </c>
    </row>
    <row r="117" spans="1:6" ht="13.5">
      <c r="A117" s="14" t="s">
        <v>605</v>
      </c>
      <c r="B117" s="7" t="s">
        <v>2138</v>
      </c>
      <c r="C117" s="11">
        <v>201</v>
      </c>
      <c r="D117" s="1" t="s">
        <v>641</v>
      </c>
      <c r="E117" s="36">
        <v>8.52</v>
      </c>
      <c r="F117" s="49">
        <v>5</v>
      </c>
    </row>
    <row r="118" spans="1:6" ht="13.5">
      <c r="A118" s="14" t="s">
        <v>606</v>
      </c>
      <c r="B118" s="7" t="s">
        <v>2445</v>
      </c>
      <c r="C118" s="11">
        <v>203</v>
      </c>
      <c r="D118" s="1" t="s">
        <v>2656</v>
      </c>
      <c r="E118" s="36">
        <v>56.1</v>
      </c>
      <c r="F118" s="49">
        <v>5</v>
      </c>
    </row>
    <row r="119" spans="1:6" ht="13.5">
      <c r="A119" s="14" t="s">
        <v>607</v>
      </c>
      <c r="B119" s="7" t="s">
        <v>2139</v>
      </c>
      <c r="C119" s="11">
        <v>172</v>
      </c>
      <c r="D119" s="1" t="s">
        <v>3629</v>
      </c>
      <c r="E119" s="36">
        <v>448.41</v>
      </c>
      <c r="F119" s="45">
        <v>5</v>
      </c>
    </row>
    <row r="120" spans="1:6" ht="13.5">
      <c r="A120" s="14" t="s">
        <v>608</v>
      </c>
      <c r="B120" s="7" t="s">
        <v>2446</v>
      </c>
      <c r="C120" s="11">
        <v>131</v>
      </c>
      <c r="D120" s="1" t="s">
        <v>3630</v>
      </c>
      <c r="E120" s="36">
        <v>254.45</v>
      </c>
      <c r="F120" s="49">
        <v>7</v>
      </c>
    </row>
    <row r="121" spans="1:6" ht="13.5">
      <c r="A121" s="14" t="s">
        <v>609</v>
      </c>
      <c r="B121" s="7" t="s">
        <v>2448</v>
      </c>
      <c r="C121" s="11">
        <v>204</v>
      </c>
      <c r="D121" s="1" t="s">
        <v>3631</v>
      </c>
      <c r="E121" s="36">
        <v>3.24</v>
      </c>
      <c r="F121" s="49">
        <v>5</v>
      </c>
    </row>
    <row r="122" spans="1:6" ht="13.5">
      <c r="A122" s="14" t="s">
        <v>610</v>
      </c>
      <c r="B122" s="7" t="s">
        <v>2450</v>
      </c>
      <c r="C122" s="11">
        <v>102</v>
      </c>
      <c r="D122" s="1" t="s">
        <v>3632</v>
      </c>
      <c r="E122" s="36">
        <v>76.51</v>
      </c>
      <c r="F122" s="49">
        <v>2</v>
      </c>
    </row>
    <row r="123" spans="1:6" ht="13.5">
      <c r="A123" s="14" t="s">
        <v>611</v>
      </c>
      <c r="B123" s="7" t="s">
        <v>2452</v>
      </c>
      <c r="C123" s="11">
        <v>102</v>
      </c>
      <c r="D123" s="1" t="s">
        <v>3633</v>
      </c>
      <c r="E123" s="36">
        <v>78.66</v>
      </c>
      <c r="F123" s="49">
        <v>2</v>
      </c>
    </row>
    <row r="124" spans="1:6" ht="13.5">
      <c r="A124" s="14" t="s">
        <v>612</v>
      </c>
      <c r="B124" s="7" t="s">
        <v>2454</v>
      </c>
      <c r="C124" s="11">
        <v>102</v>
      </c>
      <c r="D124" s="1" t="s">
        <v>3634</v>
      </c>
      <c r="E124" s="36">
        <v>81.85</v>
      </c>
      <c r="F124" s="49">
        <v>2</v>
      </c>
    </row>
    <row r="125" spans="1:6" ht="13.5">
      <c r="A125" s="14" t="s">
        <v>613</v>
      </c>
      <c r="B125" s="7" t="s">
        <v>2456</v>
      </c>
      <c r="C125" s="11">
        <v>102</v>
      </c>
      <c r="D125" s="1" t="s">
        <v>3635</v>
      </c>
      <c r="E125" s="36">
        <v>69.32</v>
      </c>
      <c r="F125" s="49">
        <v>2</v>
      </c>
    </row>
    <row r="126" spans="1:6" ht="13.5">
      <c r="A126" s="14" t="s">
        <v>614</v>
      </c>
      <c r="B126" s="7" t="s">
        <v>2458</v>
      </c>
      <c r="C126" s="11">
        <v>102</v>
      </c>
      <c r="D126" s="1" t="s">
        <v>786</v>
      </c>
      <c r="E126" s="36">
        <v>85.52</v>
      </c>
      <c r="F126" s="49">
        <v>2</v>
      </c>
    </row>
    <row r="127" spans="1:6" ht="13.5">
      <c r="A127" s="14" t="s">
        <v>615</v>
      </c>
      <c r="B127" s="7" t="s">
        <v>2460</v>
      </c>
      <c r="C127" s="11">
        <v>170</v>
      </c>
      <c r="D127" s="1" t="s">
        <v>787</v>
      </c>
      <c r="E127" s="36">
        <v>37.34</v>
      </c>
      <c r="F127" s="49">
        <v>0</v>
      </c>
    </row>
    <row r="128" spans="1:6" ht="13.5">
      <c r="A128" s="14" t="s">
        <v>616</v>
      </c>
      <c r="B128" s="7" t="s">
        <v>2462</v>
      </c>
      <c r="C128" s="11">
        <v>133</v>
      </c>
      <c r="D128" s="1" t="s">
        <v>788</v>
      </c>
      <c r="E128" s="36">
        <v>39.18</v>
      </c>
      <c r="F128" s="49">
        <v>2</v>
      </c>
    </row>
    <row r="129" spans="1:6" ht="13.5">
      <c r="A129" s="14" t="s">
        <v>617</v>
      </c>
      <c r="B129" s="7" t="s">
        <v>789</v>
      </c>
      <c r="C129" s="11">
        <v>133</v>
      </c>
      <c r="D129" s="1" t="s">
        <v>790</v>
      </c>
      <c r="E129" s="36">
        <v>102.91</v>
      </c>
      <c r="F129" s="49">
        <v>2</v>
      </c>
    </row>
    <row r="130" spans="1:6" ht="13.5">
      <c r="A130" s="14" t="s">
        <v>618</v>
      </c>
      <c r="B130" s="7" t="s">
        <v>2466</v>
      </c>
      <c r="C130" s="11">
        <v>105</v>
      </c>
      <c r="D130" s="1" t="s">
        <v>791</v>
      </c>
      <c r="E130" s="36">
        <v>16.09</v>
      </c>
      <c r="F130" s="49">
        <v>2</v>
      </c>
    </row>
    <row r="131" spans="1:6" ht="13.5">
      <c r="A131" s="14" t="s">
        <v>619</v>
      </c>
      <c r="B131" s="7" t="s">
        <v>792</v>
      </c>
      <c r="C131" s="11">
        <v>209</v>
      </c>
      <c r="D131" s="1" t="s">
        <v>793</v>
      </c>
      <c r="E131" s="36">
        <v>4.75</v>
      </c>
      <c r="F131" s="49">
        <v>3</v>
      </c>
    </row>
    <row r="132" spans="1:6" ht="13.5">
      <c r="A132" s="14" t="s">
        <v>620</v>
      </c>
      <c r="B132" s="7" t="s">
        <v>2467</v>
      </c>
      <c r="C132" s="11">
        <v>161</v>
      </c>
      <c r="D132" s="1" t="s">
        <v>794</v>
      </c>
      <c r="E132" s="36">
        <v>8.14</v>
      </c>
      <c r="F132" s="49">
        <v>3</v>
      </c>
    </row>
    <row r="133" spans="1:6" ht="13.5">
      <c r="A133" s="14" t="s">
        <v>621</v>
      </c>
      <c r="B133" s="7" t="s">
        <v>2469</v>
      </c>
      <c r="C133" s="11">
        <v>161</v>
      </c>
      <c r="D133" s="1" t="s">
        <v>3998</v>
      </c>
      <c r="E133" s="36">
        <v>4.68</v>
      </c>
      <c r="F133" s="49">
        <v>3</v>
      </c>
    </row>
    <row r="134" spans="1:6" ht="13.5">
      <c r="A134" s="14" t="s">
        <v>622</v>
      </c>
      <c r="B134" s="7" t="s">
        <v>448</v>
      </c>
      <c r="C134" s="11">
        <v>167</v>
      </c>
      <c r="D134" s="1" t="s">
        <v>2449</v>
      </c>
      <c r="E134" s="36">
        <v>7.54</v>
      </c>
      <c r="F134" s="49">
        <v>0</v>
      </c>
    </row>
    <row r="135" spans="1:6" ht="13.5">
      <c r="A135" s="14" t="s">
        <v>623</v>
      </c>
      <c r="B135" s="7" t="s">
        <v>449</v>
      </c>
      <c r="C135" s="11">
        <v>161</v>
      </c>
      <c r="D135" s="1" t="s">
        <v>795</v>
      </c>
      <c r="E135" s="36">
        <v>3.87</v>
      </c>
      <c r="F135" s="49">
        <v>3</v>
      </c>
    </row>
    <row r="136" spans="1:6" ht="13.5">
      <c r="A136" s="14" t="s">
        <v>624</v>
      </c>
      <c r="B136" s="7" t="s">
        <v>451</v>
      </c>
      <c r="C136" s="11">
        <v>209</v>
      </c>
      <c r="D136" s="1" t="s">
        <v>3711</v>
      </c>
      <c r="E136" s="36">
        <v>5.61</v>
      </c>
      <c r="F136" s="49">
        <v>3</v>
      </c>
    </row>
    <row r="137" spans="1:6" ht="13.5">
      <c r="A137" s="14" t="s">
        <v>625</v>
      </c>
      <c r="B137" s="7" t="s">
        <v>453</v>
      </c>
      <c r="C137" s="11">
        <v>209</v>
      </c>
      <c r="D137" s="1" t="s">
        <v>2659</v>
      </c>
      <c r="E137" s="36">
        <v>6.07</v>
      </c>
      <c r="F137" s="49">
        <v>3</v>
      </c>
    </row>
    <row r="138" spans="1:6" ht="13.5">
      <c r="A138" s="14" t="s">
        <v>626</v>
      </c>
      <c r="B138" s="7" t="s">
        <v>454</v>
      </c>
      <c r="C138" s="11">
        <v>161</v>
      </c>
      <c r="D138" s="1" t="s">
        <v>3998</v>
      </c>
      <c r="E138" s="36">
        <v>4.82</v>
      </c>
      <c r="F138" s="49">
        <v>3</v>
      </c>
    </row>
    <row r="139" spans="1:6" ht="14.25" thickBot="1">
      <c r="A139" s="14" t="s">
        <v>2755</v>
      </c>
      <c r="B139" s="7" t="s">
        <v>458</v>
      </c>
      <c r="C139" s="11">
        <v>217</v>
      </c>
      <c r="D139" s="1" t="s">
        <v>283</v>
      </c>
      <c r="E139" s="36">
        <v>10.98</v>
      </c>
      <c r="F139" s="49">
        <v>0</v>
      </c>
    </row>
    <row r="140" spans="1:6" ht="17.25" thickBot="1" thickTop="1">
      <c r="A140" s="144" t="s">
        <v>7686</v>
      </c>
      <c r="B140" s="145"/>
      <c r="C140" s="145"/>
      <c r="D140" s="146"/>
      <c r="E140" s="37">
        <f>SUM(E116:E139)</f>
        <v>1468.2699999999998</v>
      </c>
      <c r="F140" s="63">
        <f>SUMIF(F116:F139,"&gt;0",E116:E139)</f>
        <v>1412.4099999999999</v>
      </c>
    </row>
    <row r="146" ht="13.5" thickBot="1"/>
    <row r="147" spans="1:6" ht="22.5" customHeight="1" thickBot="1">
      <c r="A147" s="141" t="s">
        <v>1566</v>
      </c>
      <c r="B147" s="142"/>
      <c r="C147" s="142"/>
      <c r="D147" s="142"/>
      <c r="E147" s="142"/>
      <c r="F147" s="143"/>
    </row>
    <row r="148" spans="1:6" ht="15" customHeight="1">
      <c r="A148" s="151" t="s">
        <v>1005</v>
      </c>
      <c r="B148" s="68" t="s">
        <v>603</v>
      </c>
      <c r="C148" s="69" t="s">
        <v>1860</v>
      </c>
      <c r="D148" s="147" t="s">
        <v>1859</v>
      </c>
      <c r="E148" s="149" t="s">
        <v>1861</v>
      </c>
      <c r="F148" s="70" t="s">
        <v>7616</v>
      </c>
    </row>
    <row r="149" spans="1:6" ht="15" customHeight="1" thickBot="1">
      <c r="A149" s="152"/>
      <c r="B149" s="71" t="s">
        <v>1858</v>
      </c>
      <c r="C149" s="71" t="s">
        <v>1858</v>
      </c>
      <c r="D149" s="148"/>
      <c r="E149" s="150"/>
      <c r="F149" s="72" t="s">
        <v>7615</v>
      </c>
    </row>
    <row r="150" spans="1:6" ht="14.25" thickTop="1">
      <c r="A150" s="16" t="s">
        <v>392</v>
      </c>
      <c r="B150" s="7">
        <v>1</v>
      </c>
      <c r="C150" s="11">
        <v>203</v>
      </c>
      <c r="D150" s="1" t="s">
        <v>2656</v>
      </c>
      <c r="E150" s="36">
        <v>56.37</v>
      </c>
      <c r="F150" s="50">
        <v>5</v>
      </c>
    </row>
    <row r="151" spans="1:6" ht="13.5">
      <c r="A151" s="14" t="s">
        <v>393</v>
      </c>
      <c r="B151" s="7">
        <v>2</v>
      </c>
      <c r="C151" s="11">
        <v>207</v>
      </c>
      <c r="D151" s="1" t="s">
        <v>3787</v>
      </c>
      <c r="E151" s="36">
        <v>67.76</v>
      </c>
      <c r="F151" s="49">
        <v>5</v>
      </c>
    </row>
    <row r="152" spans="1:6" ht="13.5">
      <c r="A152" s="14" t="s">
        <v>394</v>
      </c>
      <c r="B152" s="7">
        <v>3</v>
      </c>
      <c r="C152" s="11">
        <v>203</v>
      </c>
      <c r="D152" s="1" t="s">
        <v>2656</v>
      </c>
      <c r="E152" s="36">
        <v>224.35</v>
      </c>
      <c r="F152" s="49">
        <v>5</v>
      </c>
    </row>
    <row r="153" spans="1:6" ht="13.5">
      <c r="A153" s="14" t="s">
        <v>4654</v>
      </c>
      <c r="B153" s="7">
        <v>4</v>
      </c>
      <c r="C153" s="11">
        <v>172</v>
      </c>
      <c r="D153" s="1" t="s">
        <v>3631</v>
      </c>
      <c r="E153" s="36">
        <v>3.24</v>
      </c>
      <c r="F153" s="45">
        <v>0</v>
      </c>
    </row>
    <row r="154" spans="1:6" ht="13.5">
      <c r="A154" s="14" t="s">
        <v>4655</v>
      </c>
      <c r="B154" s="7">
        <v>5</v>
      </c>
      <c r="C154" s="11">
        <v>110</v>
      </c>
      <c r="D154" s="1" t="s">
        <v>3788</v>
      </c>
      <c r="E154" s="36">
        <v>23.96</v>
      </c>
      <c r="F154" s="49">
        <v>1</v>
      </c>
    </row>
    <row r="155" spans="1:6" ht="13.5">
      <c r="A155" s="14" t="s">
        <v>4656</v>
      </c>
      <c r="B155" s="7">
        <v>6</v>
      </c>
      <c r="C155" s="11">
        <v>166</v>
      </c>
      <c r="D155" s="1" t="s">
        <v>3789</v>
      </c>
      <c r="E155" s="36">
        <v>6.26</v>
      </c>
      <c r="F155" s="49">
        <v>4</v>
      </c>
    </row>
    <row r="156" spans="1:6" ht="13.5">
      <c r="A156" s="14" t="s">
        <v>4657</v>
      </c>
      <c r="B156" s="7">
        <v>7</v>
      </c>
      <c r="C156" s="11">
        <v>110</v>
      </c>
      <c r="D156" s="1" t="s">
        <v>3790</v>
      </c>
      <c r="E156" s="36">
        <v>48.1</v>
      </c>
      <c r="F156" s="49">
        <v>1</v>
      </c>
    </row>
    <row r="157" spans="1:6" ht="13.5">
      <c r="A157" s="14" t="s">
        <v>4658</v>
      </c>
      <c r="B157" s="7">
        <v>8</v>
      </c>
      <c r="C157" s="11">
        <v>103</v>
      </c>
      <c r="D157" s="1" t="s">
        <v>3791</v>
      </c>
      <c r="E157" s="36">
        <v>14.86</v>
      </c>
      <c r="F157" s="49">
        <v>1</v>
      </c>
    </row>
    <row r="158" spans="1:6" ht="13.5">
      <c r="A158" s="14" t="s">
        <v>4659</v>
      </c>
      <c r="B158" s="7">
        <v>9</v>
      </c>
      <c r="C158" s="11">
        <v>209</v>
      </c>
      <c r="D158" s="1" t="s">
        <v>793</v>
      </c>
      <c r="E158" s="36">
        <v>3.77</v>
      </c>
      <c r="F158" s="49">
        <v>3</v>
      </c>
    </row>
    <row r="159" spans="1:6" ht="13.5">
      <c r="A159" s="14" t="s">
        <v>4660</v>
      </c>
      <c r="B159" s="7">
        <v>10</v>
      </c>
      <c r="C159" s="11">
        <v>163</v>
      </c>
      <c r="D159" s="1" t="s">
        <v>653</v>
      </c>
      <c r="E159" s="36">
        <v>3.65</v>
      </c>
      <c r="F159" s="49">
        <v>3</v>
      </c>
    </row>
    <row r="160" spans="1:6" ht="13.5">
      <c r="A160" s="14" t="s">
        <v>4661</v>
      </c>
      <c r="B160" s="7">
        <v>12</v>
      </c>
      <c r="C160" s="11">
        <v>161</v>
      </c>
      <c r="D160" s="1" t="s">
        <v>794</v>
      </c>
      <c r="E160" s="36">
        <v>5.81</v>
      </c>
      <c r="F160" s="49">
        <v>3</v>
      </c>
    </row>
    <row r="161" spans="1:6" ht="13.5">
      <c r="A161" s="14" t="s">
        <v>4662</v>
      </c>
      <c r="B161" s="7">
        <v>13</v>
      </c>
      <c r="C161" s="11">
        <v>161</v>
      </c>
      <c r="D161" s="1" t="s">
        <v>3998</v>
      </c>
      <c r="E161" s="36">
        <v>2.64</v>
      </c>
      <c r="F161" s="49">
        <v>3</v>
      </c>
    </row>
    <row r="162" spans="1:6" ht="13.5">
      <c r="A162" s="14" t="s">
        <v>4663</v>
      </c>
      <c r="B162" s="7">
        <v>14</v>
      </c>
      <c r="C162" s="11">
        <v>209</v>
      </c>
      <c r="D162" s="1" t="s">
        <v>3711</v>
      </c>
      <c r="E162" s="36">
        <v>4.03</v>
      </c>
      <c r="F162" s="49">
        <v>3</v>
      </c>
    </row>
    <row r="163" spans="1:6" ht="13.5">
      <c r="A163" s="14" t="s">
        <v>4664</v>
      </c>
      <c r="B163" s="7">
        <v>15</v>
      </c>
      <c r="C163" s="11">
        <v>161</v>
      </c>
      <c r="D163" s="1" t="s">
        <v>3998</v>
      </c>
      <c r="E163" s="36">
        <v>2.98</v>
      </c>
      <c r="F163" s="49">
        <v>3</v>
      </c>
    </row>
    <row r="164" spans="1:6" ht="13.5">
      <c r="A164" s="14" t="s">
        <v>4665</v>
      </c>
      <c r="B164" s="7">
        <v>16</v>
      </c>
      <c r="C164" s="11">
        <v>163</v>
      </c>
      <c r="D164" s="1" t="s">
        <v>653</v>
      </c>
      <c r="E164" s="36">
        <v>3.65</v>
      </c>
      <c r="F164" s="49">
        <v>3</v>
      </c>
    </row>
    <row r="165" spans="1:6" ht="13.5">
      <c r="A165" s="14" t="s">
        <v>4666</v>
      </c>
      <c r="B165" s="7">
        <v>18</v>
      </c>
      <c r="C165" s="11">
        <v>110</v>
      </c>
      <c r="D165" s="1" t="s">
        <v>2664</v>
      </c>
      <c r="E165" s="36">
        <v>16.44</v>
      </c>
      <c r="F165" s="49">
        <v>1</v>
      </c>
    </row>
    <row r="166" spans="1:6" ht="13.5">
      <c r="A166" s="14" t="s">
        <v>4667</v>
      </c>
      <c r="B166" s="7">
        <v>19</v>
      </c>
      <c r="C166" s="11">
        <v>110</v>
      </c>
      <c r="D166" s="1" t="s">
        <v>3792</v>
      </c>
      <c r="E166" s="36">
        <v>52.6</v>
      </c>
      <c r="F166" s="49">
        <v>1</v>
      </c>
    </row>
    <row r="167" spans="1:6" ht="13.5">
      <c r="A167" s="14" t="s">
        <v>4668</v>
      </c>
      <c r="B167" s="7">
        <v>20</v>
      </c>
      <c r="C167" s="11">
        <v>164</v>
      </c>
      <c r="D167" s="1" t="s">
        <v>2282</v>
      </c>
      <c r="E167" s="36">
        <v>17.63</v>
      </c>
      <c r="F167" s="49">
        <v>4</v>
      </c>
    </row>
    <row r="168" spans="1:6" ht="13.5">
      <c r="A168" s="14" t="s">
        <v>4669</v>
      </c>
      <c r="B168" s="7">
        <v>21</v>
      </c>
      <c r="C168" s="11">
        <v>105</v>
      </c>
      <c r="D168" s="1" t="s">
        <v>2321</v>
      </c>
      <c r="E168" s="36">
        <v>20.53</v>
      </c>
      <c r="F168" s="49">
        <v>8</v>
      </c>
    </row>
    <row r="169" spans="1:6" ht="13.5">
      <c r="A169" s="14" t="s">
        <v>4670</v>
      </c>
      <c r="B169" s="7">
        <v>22</v>
      </c>
      <c r="C169" s="11">
        <v>134</v>
      </c>
      <c r="D169" s="1" t="s">
        <v>361</v>
      </c>
      <c r="E169" s="36">
        <v>41.77</v>
      </c>
      <c r="F169" s="49">
        <v>6</v>
      </c>
    </row>
    <row r="170" spans="1:6" ht="13.5">
      <c r="A170" s="14" t="s">
        <v>4671</v>
      </c>
      <c r="B170" s="7" t="s">
        <v>2322</v>
      </c>
      <c r="C170" s="11">
        <v>110</v>
      </c>
      <c r="D170" s="1" t="s">
        <v>295</v>
      </c>
      <c r="E170" s="36">
        <v>11.83</v>
      </c>
      <c r="F170" s="49">
        <v>1</v>
      </c>
    </row>
    <row r="171" spans="1:7" ht="13.5">
      <c r="A171" s="14" t="s">
        <v>4672</v>
      </c>
      <c r="B171" s="7">
        <v>23</v>
      </c>
      <c r="C171" s="11">
        <v>145</v>
      </c>
      <c r="D171" s="1" t="s">
        <v>296</v>
      </c>
      <c r="E171" s="36">
        <v>11.31</v>
      </c>
      <c r="F171" s="49">
        <v>0</v>
      </c>
      <c r="G171" s="24"/>
    </row>
    <row r="172" spans="1:6" ht="13.5">
      <c r="A172" s="14" t="s">
        <v>4673</v>
      </c>
      <c r="B172" s="7">
        <v>24</v>
      </c>
      <c r="C172" s="11">
        <v>110</v>
      </c>
      <c r="D172" s="1" t="s">
        <v>2664</v>
      </c>
      <c r="E172" s="36">
        <v>32.23</v>
      </c>
      <c r="F172" s="49">
        <v>1</v>
      </c>
    </row>
    <row r="173" spans="1:6" ht="13.5">
      <c r="A173" s="14" t="s">
        <v>4674</v>
      </c>
      <c r="B173" s="7">
        <v>25</v>
      </c>
      <c r="C173" s="11">
        <v>106</v>
      </c>
      <c r="D173" s="1" t="s">
        <v>2323</v>
      </c>
      <c r="E173" s="36">
        <v>17.36</v>
      </c>
      <c r="F173" s="49">
        <v>8</v>
      </c>
    </row>
    <row r="174" spans="1:6" ht="13.5">
      <c r="A174" s="14" t="s">
        <v>3210</v>
      </c>
      <c r="B174" s="7">
        <v>26</v>
      </c>
      <c r="C174" s="11">
        <v>103</v>
      </c>
      <c r="D174" s="1" t="s">
        <v>2324</v>
      </c>
      <c r="E174" s="36">
        <v>17.35</v>
      </c>
      <c r="F174" s="49">
        <v>8</v>
      </c>
    </row>
    <row r="175" spans="1:6" ht="13.5">
      <c r="A175" s="14" t="s">
        <v>3211</v>
      </c>
      <c r="B175" s="7">
        <v>27</v>
      </c>
      <c r="C175" s="11">
        <v>110</v>
      </c>
      <c r="D175" s="1" t="s">
        <v>297</v>
      </c>
      <c r="E175" s="36">
        <v>37.94</v>
      </c>
      <c r="F175" s="49">
        <v>1</v>
      </c>
    </row>
    <row r="176" spans="1:6" ht="13.5">
      <c r="A176" s="14" t="s">
        <v>3212</v>
      </c>
      <c r="B176" s="7">
        <v>28</v>
      </c>
      <c r="C176" s="11">
        <v>209</v>
      </c>
      <c r="D176" s="1" t="s">
        <v>3711</v>
      </c>
      <c r="E176" s="36">
        <v>5</v>
      </c>
      <c r="F176" s="49">
        <v>3</v>
      </c>
    </row>
    <row r="177" spans="1:6" ht="13.5">
      <c r="A177" s="14" t="s">
        <v>3213</v>
      </c>
      <c r="B177" s="7">
        <v>29</v>
      </c>
      <c r="C177" s="11">
        <v>209</v>
      </c>
      <c r="D177" s="1" t="s">
        <v>2659</v>
      </c>
      <c r="E177" s="36">
        <v>3.42</v>
      </c>
      <c r="F177" s="49">
        <v>3</v>
      </c>
    </row>
    <row r="178" spans="1:6" ht="13.5">
      <c r="A178" s="14" t="s">
        <v>3214</v>
      </c>
      <c r="B178" s="7">
        <v>30</v>
      </c>
      <c r="C178" s="11">
        <v>161</v>
      </c>
      <c r="D178" s="1" t="s">
        <v>3998</v>
      </c>
      <c r="E178" s="36">
        <v>2.41</v>
      </c>
      <c r="F178" s="49">
        <v>3</v>
      </c>
    </row>
    <row r="179" spans="1:6" ht="13.5">
      <c r="A179" s="14" t="s">
        <v>3215</v>
      </c>
      <c r="B179" s="7">
        <v>31</v>
      </c>
      <c r="C179" s="11">
        <v>161</v>
      </c>
      <c r="D179" s="1" t="s">
        <v>298</v>
      </c>
      <c r="E179" s="36">
        <v>5.43</v>
      </c>
      <c r="F179" s="49">
        <v>3</v>
      </c>
    </row>
    <row r="180" spans="1:6" ht="13.5">
      <c r="A180" s="14" t="s">
        <v>3216</v>
      </c>
      <c r="B180" s="7">
        <v>32</v>
      </c>
      <c r="C180" s="11">
        <v>209</v>
      </c>
      <c r="D180" s="1" t="s">
        <v>793</v>
      </c>
      <c r="E180" s="36">
        <v>4.4</v>
      </c>
      <c r="F180" s="49">
        <v>3</v>
      </c>
    </row>
    <row r="181" spans="1:6" ht="13.5">
      <c r="A181" s="14" t="s">
        <v>3217</v>
      </c>
      <c r="B181" s="7">
        <v>33</v>
      </c>
      <c r="C181" s="11">
        <v>161</v>
      </c>
      <c r="D181" s="1" t="s">
        <v>794</v>
      </c>
      <c r="E181" s="36">
        <v>4.26</v>
      </c>
      <c r="F181" s="49">
        <v>3</v>
      </c>
    </row>
    <row r="182" spans="1:6" ht="13.5">
      <c r="A182" s="14" t="s">
        <v>3218</v>
      </c>
      <c r="B182" s="7">
        <v>34</v>
      </c>
      <c r="C182" s="11">
        <v>161</v>
      </c>
      <c r="D182" s="1" t="s">
        <v>3998</v>
      </c>
      <c r="E182" s="36">
        <v>2.41</v>
      </c>
      <c r="F182" s="49">
        <v>3</v>
      </c>
    </row>
    <row r="183" spans="1:6" ht="13.5">
      <c r="A183" s="14" t="s">
        <v>3219</v>
      </c>
      <c r="B183" s="7">
        <v>35</v>
      </c>
      <c r="C183" s="11">
        <v>164</v>
      </c>
      <c r="D183" s="1" t="s">
        <v>2325</v>
      </c>
      <c r="E183" s="36">
        <v>11.01</v>
      </c>
      <c r="F183" s="49">
        <v>0</v>
      </c>
    </row>
    <row r="184" spans="1:6" ht="13.5">
      <c r="A184" s="14" t="s">
        <v>3220</v>
      </c>
      <c r="B184" s="7">
        <v>36</v>
      </c>
      <c r="C184" s="11">
        <v>171</v>
      </c>
      <c r="D184" s="1" t="s">
        <v>2326</v>
      </c>
      <c r="E184" s="36">
        <v>20.44</v>
      </c>
      <c r="F184" s="49">
        <v>3</v>
      </c>
    </row>
    <row r="185" spans="1:6" ht="13.5">
      <c r="A185" s="14" t="s">
        <v>644</v>
      </c>
      <c r="B185" s="7">
        <v>37</v>
      </c>
      <c r="C185" s="11">
        <v>103</v>
      </c>
      <c r="D185" s="1" t="s">
        <v>2324</v>
      </c>
      <c r="E185" s="36">
        <v>13.78</v>
      </c>
      <c r="F185" s="49">
        <v>8</v>
      </c>
    </row>
    <row r="186" spans="1:6" ht="13.5">
      <c r="A186" s="14" t="s">
        <v>645</v>
      </c>
      <c r="B186" s="7">
        <v>38</v>
      </c>
      <c r="C186" s="11">
        <v>103</v>
      </c>
      <c r="D186" s="1" t="s">
        <v>2327</v>
      </c>
      <c r="E186" s="36">
        <v>13.65</v>
      </c>
      <c r="F186" s="49">
        <v>8</v>
      </c>
    </row>
    <row r="187" spans="1:6" ht="13.5">
      <c r="A187" s="14" t="s">
        <v>646</v>
      </c>
      <c r="B187" s="7">
        <v>39</v>
      </c>
      <c r="C187" s="11">
        <v>103</v>
      </c>
      <c r="D187" s="1" t="s">
        <v>2324</v>
      </c>
      <c r="E187" s="36">
        <v>13.49</v>
      </c>
      <c r="F187" s="49">
        <v>8</v>
      </c>
    </row>
    <row r="188" spans="1:6" ht="13.5">
      <c r="A188" s="14" t="s">
        <v>647</v>
      </c>
      <c r="B188" s="7">
        <v>40</v>
      </c>
      <c r="C188" s="11">
        <v>103</v>
      </c>
      <c r="D188" s="1" t="s">
        <v>2324</v>
      </c>
      <c r="E188" s="36">
        <v>27</v>
      </c>
      <c r="F188" s="49">
        <v>8</v>
      </c>
    </row>
    <row r="189" spans="1:6" ht="13.5">
      <c r="A189" s="14" t="s">
        <v>648</v>
      </c>
      <c r="B189" s="7">
        <v>41</v>
      </c>
      <c r="C189" s="11">
        <v>110</v>
      </c>
      <c r="D189" s="1" t="s">
        <v>2763</v>
      </c>
      <c r="E189" s="36">
        <v>13.09</v>
      </c>
      <c r="F189" s="49">
        <v>1</v>
      </c>
    </row>
    <row r="190" spans="1:6" ht="13.5">
      <c r="A190" s="14" t="s">
        <v>1469</v>
      </c>
      <c r="B190" s="7">
        <v>42</v>
      </c>
      <c r="C190" s="11">
        <v>110</v>
      </c>
      <c r="D190" s="1" t="s">
        <v>2664</v>
      </c>
      <c r="E190" s="36">
        <v>13.36</v>
      </c>
      <c r="F190" s="49">
        <v>1</v>
      </c>
    </row>
    <row r="191" spans="1:6" ht="13.5">
      <c r="A191" s="14" t="s">
        <v>1470</v>
      </c>
      <c r="B191" s="7">
        <v>43</v>
      </c>
      <c r="C191" s="11">
        <v>110</v>
      </c>
      <c r="D191" s="1" t="s">
        <v>2664</v>
      </c>
      <c r="E191" s="36">
        <v>13.28</v>
      </c>
      <c r="F191" s="49">
        <v>1</v>
      </c>
    </row>
    <row r="192" spans="1:6" ht="13.5">
      <c r="A192" s="14" t="s">
        <v>1471</v>
      </c>
      <c r="B192" s="7">
        <v>44</v>
      </c>
      <c r="C192" s="11">
        <v>110</v>
      </c>
      <c r="D192" s="1" t="s">
        <v>2664</v>
      </c>
      <c r="E192" s="36">
        <v>13.3</v>
      </c>
      <c r="F192" s="49">
        <v>1</v>
      </c>
    </row>
    <row r="193" spans="1:6" ht="13.5">
      <c r="A193" s="14" t="s">
        <v>1472</v>
      </c>
      <c r="B193" s="7">
        <v>45</v>
      </c>
      <c r="C193" s="11">
        <v>209</v>
      </c>
      <c r="D193" s="1" t="s">
        <v>2764</v>
      </c>
      <c r="E193" s="36">
        <v>4.51</v>
      </c>
      <c r="F193" s="49">
        <v>8</v>
      </c>
    </row>
    <row r="194" spans="1:6" ht="13.5">
      <c r="A194" s="14" t="s">
        <v>1473</v>
      </c>
      <c r="B194" s="7">
        <v>46</v>
      </c>
      <c r="C194" s="11">
        <v>163</v>
      </c>
      <c r="D194" s="1" t="s">
        <v>653</v>
      </c>
      <c r="E194" s="36">
        <v>2.56</v>
      </c>
      <c r="F194" s="49">
        <v>8</v>
      </c>
    </row>
    <row r="195" spans="1:6" ht="13.5">
      <c r="A195" s="14" t="s">
        <v>1474</v>
      </c>
      <c r="B195" s="7">
        <v>48</v>
      </c>
      <c r="C195" s="11">
        <v>106</v>
      </c>
      <c r="D195" s="1" t="s">
        <v>2765</v>
      </c>
      <c r="E195" s="36">
        <v>26.85</v>
      </c>
      <c r="F195" s="49">
        <v>8</v>
      </c>
    </row>
    <row r="196" spans="1:6" ht="13.5">
      <c r="A196" s="14" t="s">
        <v>1475</v>
      </c>
      <c r="B196" s="7">
        <v>49</v>
      </c>
      <c r="C196" s="11">
        <v>110</v>
      </c>
      <c r="D196" s="1" t="s">
        <v>299</v>
      </c>
      <c r="E196" s="36">
        <v>29.7</v>
      </c>
      <c r="F196" s="49">
        <v>1</v>
      </c>
    </row>
    <row r="197" spans="1:6" ht="13.5">
      <c r="A197" s="14" t="s">
        <v>1476</v>
      </c>
      <c r="B197" s="7">
        <v>50</v>
      </c>
      <c r="C197" s="11">
        <v>103</v>
      </c>
      <c r="D197" s="1" t="s">
        <v>2324</v>
      </c>
      <c r="E197" s="36">
        <v>16.57</v>
      </c>
      <c r="F197" s="49">
        <v>8</v>
      </c>
    </row>
    <row r="198" spans="1:6" ht="13.5">
      <c r="A198" s="14" t="s">
        <v>1477</v>
      </c>
      <c r="B198" s="7">
        <v>51</v>
      </c>
      <c r="C198" s="11">
        <v>103</v>
      </c>
      <c r="D198" s="1" t="s">
        <v>2324</v>
      </c>
      <c r="E198" s="36">
        <v>29.88</v>
      </c>
      <c r="F198" s="49">
        <v>8</v>
      </c>
    </row>
    <row r="199" spans="1:6" ht="13.5">
      <c r="A199" s="14" t="s">
        <v>1478</v>
      </c>
      <c r="B199" s="7">
        <v>52</v>
      </c>
      <c r="C199" s="11">
        <v>110</v>
      </c>
      <c r="D199" s="1" t="s">
        <v>2664</v>
      </c>
      <c r="E199" s="36">
        <v>18.66</v>
      </c>
      <c r="F199" s="49">
        <v>1</v>
      </c>
    </row>
    <row r="200" spans="1:6" ht="13.5">
      <c r="A200" s="14" t="s">
        <v>1479</v>
      </c>
      <c r="B200" s="7">
        <v>53</v>
      </c>
      <c r="C200" s="11">
        <v>110</v>
      </c>
      <c r="D200" s="1" t="s">
        <v>2664</v>
      </c>
      <c r="E200" s="36">
        <v>18.33</v>
      </c>
      <c r="F200" s="49">
        <v>1</v>
      </c>
    </row>
    <row r="201" spans="1:6" ht="13.5">
      <c r="A201" s="14" t="s">
        <v>1480</v>
      </c>
      <c r="B201" s="7">
        <v>54</v>
      </c>
      <c r="C201" s="11">
        <v>110</v>
      </c>
      <c r="D201" s="1" t="s">
        <v>2664</v>
      </c>
      <c r="E201" s="36">
        <v>16.57</v>
      </c>
      <c r="F201" s="49">
        <v>1</v>
      </c>
    </row>
    <row r="202" spans="1:6" ht="13.5">
      <c r="A202" s="14" t="s">
        <v>1481</v>
      </c>
      <c r="B202" s="7">
        <v>55</v>
      </c>
      <c r="C202" s="11">
        <v>110</v>
      </c>
      <c r="D202" s="1" t="s">
        <v>2664</v>
      </c>
      <c r="E202" s="36">
        <v>18.23</v>
      </c>
      <c r="F202" s="49">
        <v>1</v>
      </c>
    </row>
    <row r="203" spans="1:6" ht="13.5">
      <c r="A203" s="14" t="s">
        <v>1482</v>
      </c>
      <c r="B203" s="7">
        <v>56</v>
      </c>
      <c r="C203" s="11">
        <v>103</v>
      </c>
      <c r="D203" s="1" t="s">
        <v>3380</v>
      </c>
      <c r="E203" s="36">
        <v>45.97</v>
      </c>
      <c r="F203" s="49">
        <v>8</v>
      </c>
    </row>
    <row r="204" spans="1:6" ht="13.5">
      <c r="A204" s="14" t="s">
        <v>1483</v>
      </c>
      <c r="B204" s="7">
        <v>57</v>
      </c>
      <c r="C204" s="11">
        <v>106</v>
      </c>
      <c r="D204" s="1" t="s">
        <v>3381</v>
      </c>
      <c r="E204" s="36">
        <v>33.61</v>
      </c>
      <c r="F204" s="49">
        <v>8</v>
      </c>
    </row>
    <row r="205" spans="1:6" ht="13.5">
      <c r="A205" s="14" t="s">
        <v>1484</v>
      </c>
      <c r="B205" s="7">
        <v>58</v>
      </c>
      <c r="C205" s="11">
        <v>106</v>
      </c>
      <c r="D205" s="1" t="s">
        <v>469</v>
      </c>
      <c r="E205" s="36">
        <v>8.64</v>
      </c>
      <c r="F205" s="49">
        <v>8</v>
      </c>
    </row>
    <row r="206" spans="1:6" ht="13.5">
      <c r="A206" s="14" t="s">
        <v>1485</v>
      </c>
      <c r="B206" s="7">
        <v>59</v>
      </c>
      <c r="C206" s="11">
        <v>103</v>
      </c>
      <c r="D206" s="1" t="s">
        <v>2324</v>
      </c>
      <c r="E206" s="36">
        <v>29.01</v>
      </c>
      <c r="F206" s="49">
        <v>8</v>
      </c>
    </row>
    <row r="207" spans="1:6" ht="13.5">
      <c r="A207" s="14" t="s">
        <v>1486</v>
      </c>
      <c r="B207" s="7">
        <v>60</v>
      </c>
      <c r="C207" s="11">
        <v>103</v>
      </c>
      <c r="D207" s="1" t="s">
        <v>2129</v>
      </c>
      <c r="E207" s="36">
        <v>14.17</v>
      </c>
      <c r="F207" s="49">
        <v>1</v>
      </c>
    </row>
    <row r="208" spans="1:6" ht="13.5">
      <c r="A208" s="14" t="s">
        <v>1487</v>
      </c>
      <c r="B208" s="7">
        <v>61</v>
      </c>
      <c r="C208" s="11">
        <v>103</v>
      </c>
      <c r="D208" s="1" t="s">
        <v>2324</v>
      </c>
      <c r="E208" s="36">
        <v>14.17</v>
      </c>
      <c r="F208" s="49">
        <v>8</v>
      </c>
    </row>
    <row r="209" spans="1:6" ht="13.5">
      <c r="A209" s="14" t="s">
        <v>1488</v>
      </c>
      <c r="B209" s="7">
        <v>62</v>
      </c>
      <c r="C209" s="11">
        <v>103</v>
      </c>
      <c r="D209" s="1" t="s">
        <v>2324</v>
      </c>
      <c r="E209" s="36">
        <v>13.53</v>
      </c>
      <c r="F209" s="49">
        <v>8</v>
      </c>
    </row>
    <row r="210" spans="1:6" ht="13.5">
      <c r="A210" s="14" t="s">
        <v>1489</v>
      </c>
      <c r="B210" s="7">
        <v>63</v>
      </c>
      <c r="C210" s="11">
        <v>110</v>
      </c>
      <c r="D210" s="1" t="s">
        <v>2664</v>
      </c>
      <c r="E210" s="36">
        <v>27.91</v>
      </c>
      <c r="F210" s="49">
        <v>1</v>
      </c>
    </row>
    <row r="211" spans="1:6" ht="13.5">
      <c r="A211" s="14" t="s">
        <v>1490</v>
      </c>
      <c r="B211" s="7">
        <v>64</v>
      </c>
      <c r="C211" s="11">
        <v>110</v>
      </c>
      <c r="D211" s="1" t="s">
        <v>2664</v>
      </c>
      <c r="E211" s="36">
        <v>26.84</v>
      </c>
      <c r="F211" s="49">
        <v>1</v>
      </c>
    </row>
    <row r="212" spans="1:6" ht="13.5">
      <c r="A212" s="14" t="s">
        <v>1491</v>
      </c>
      <c r="B212" s="7">
        <v>65</v>
      </c>
      <c r="C212" s="11">
        <v>103</v>
      </c>
      <c r="D212" s="1" t="s">
        <v>2324</v>
      </c>
      <c r="E212" s="36">
        <v>12.56</v>
      </c>
      <c r="F212" s="49">
        <v>8</v>
      </c>
    </row>
    <row r="213" spans="1:6" ht="13.5">
      <c r="A213" s="14" t="s">
        <v>1492</v>
      </c>
      <c r="B213" s="7">
        <v>66</v>
      </c>
      <c r="C213" s="11">
        <v>110</v>
      </c>
      <c r="D213" s="1" t="s">
        <v>2664</v>
      </c>
      <c r="E213" s="36">
        <v>24.99</v>
      </c>
      <c r="F213" s="49">
        <v>1</v>
      </c>
    </row>
    <row r="214" spans="1:6" ht="13.5">
      <c r="A214" s="14" t="s">
        <v>1493</v>
      </c>
      <c r="B214" s="7">
        <v>67</v>
      </c>
      <c r="C214" s="11">
        <v>110</v>
      </c>
      <c r="D214" s="1" t="s">
        <v>2664</v>
      </c>
      <c r="E214" s="36">
        <v>26.54</v>
      </c>
      <c r="F214" s="49">
        <v>1</v>
      </c>
    </row>
    <row r="215" spans="1:6" ht="13.5">
      <c r="A215" s="14" t="s">
        <v>1494</v>
      </c>
      <c r="B215" s="7">
        <v>68</v>
      </c>
      <c r="C215" s="11">
        <v>110</v>
      </c>
      <c r="D215" s="1" t="s">
        <v>2664</v>
      </c>
      <c r="E215" s="36">
        <v>26.32</v>
      </c>
      <c r="F215" s="49">
        <v>1</v>
      </c>
    </row>
    <row r="216" spans="1:6" ht="13.5">
      <c r="A216" s="14" t="s">
        <v>2758</v>
      </c>
      <c r="B216" s="7"/>
      <c r="C216" s="11">
        <v>217</v>
      </c>
      <c r="D216" s="1" t="s">
        <v>5450</v>
      </c>
      <c r="E216" s="36"/>
      <c r="F216" s="49">
        <v>0</v>
      </c>
    </row>
    <row r="217" spans="1:6" ht="13.5">
      <c r="A217" s="14" t="s">
        <v>2759</v>
      </c>
      <c r="B217" s="7"/>
      <c r="C217" s="11">
        <v>302</v>
      </c>
      <c r="D217" s="1" t="s">
        <v>335</v>
      </c>
      <c r="E217" s="36">
        <v>40.13</v>
      </c>
      <c r="F217" s="49">
        <v>0</v>
      </c>
    </row>
    <row r="218" spans="1:6" ht="13.5">
      <c r="A218" s="14" t="s">
        <v>2760</v>
      </c>
      <c r="B218" s="7"/>
      <c r="C218" s="11">
        <v>302</v>
      </c>
      <c r="D218" s="1" t="s">
        <v>335</v>
      </c>
      <c r="E218" s="36">
        <v>154.4</v>
      </c>
      <c r="F218" s="49">
        <v>0</v>
      </c>
    </row>
    <row r="219" spans="1:6" ht="13.5">
      <c r="A219" s="14" t="s">
        <v>2761</v>
      </c>
      <c r="B219" s="7"/>
      <c r="C219" s="11">
        <v>302</v>
      </c>
      <c r="D219" s="1" t="s">
        <v>335</v>
      </c>
      <c r="E219" s="36">
        <v>10.13</v>
      </c>
      <c r="F219" s="49">
        <v>0</v>
      </c>
    </row>
    <row r="220" spans="1:6" ht="13.5">
      <c r="A220" s="14" t="s">
        <v>2762</v>
      </c>
      <c r="B220" s="7"/>
      <c r="C220" s="11">
        <v>201</v>
      </c>
      <c r="D220" s="1" t="s">
        <v>641</v>
      </c>
      <c r="E220" s="36">
        <v>9.17</v>
      </c>
      <c r="F220" s="49">
        <v>0</v>
      </c>
    </row>
    <row r="221" spans="1:6" ht="13.5">
      <c r="A221" s="14" t="s">
        <v>7379</v>
      </c>
      <c r="B221" s="7"/>
      <c r="C221" s="11"/>
      <c r="D221" s="1" t="s">
        <v>283</v>
      </c>
      <c r="E221" s="36"/>
      <c r="F221" s="49">
        <v>0</v>
      </c>
    </row>
    <row r="222" spans="1:6" ht="14.25" thickBot="1">
      <c r="A222" s="14" t="s">
        <v>7583</v>
      </c>
      <c r="B222" s="7"/>
      <c r="C222" s="11"/>
      <c r="D222" s="1" t="s">
        <v>7579</v>
      </c>
      <c r="E222" s="36"/>
      <c r="F222" s="49">
        <v>0</v>
      </c>
    </row>
    <row r="223" spans="1:6" ht="17.25" thickBot="1" thickTop="1">
      <c r="A223" s="144" t="s">
        <v>7686</v>
      </c>
      <c r="B223" s="145"/>
      <c r="C223" s="145"/>
      <c r="D223" s="146"/>
      <c r="E223" s="37">
        <f>SUM(E150:E222)</f>
        <v>1628.1000000000001</v>
      </c>
      <c r="F223" s="63">
        <f>SUMIF(F150:F222,"&gt;0",E150:E222)</f>
        <v>1388.7099999999996</v>
      </c>
    </row>
  </sheetData>
  <mergeCells count="15">
    <mergeCell ref="A113:F113"/>
    <mergeCell ref="A114:A115"/>
    <mergeCell ref="D114:D115"/>
    <mergeCell ref="E114:E115"/>
    <mergeCell ref="A20:F20"/>
    <mergeCell ref="A21:A22"/>
    <mergeCell ref="E21:E22"/>
    <mergeCell ref="A106:D106"/>
    <mergeCell ref="D21:D22"/>
    <mergeCell ref="A147:F147"/>
    <mergeCell ref="A148:A149"/>
    <mergeCell ref="A140:D140"/>
    <mergeCell ref="A223:D223"/>
    <mergeCell ref="D148:D149"/>
    <mergeCell ref="E148:E149"/>
  </mergeCells>
  <conditionalFormatting sqref="E4">
    <cfRule type="cellIs" priority="15" dxfId="116" operator="notEqual">
      <formula>SUM($E$5:$E$15)</formula>
    </cfRule>
  </conditionalFormatting>
  <printOptions horizontalCentered="1"/>
  <pageMargins left="0.1968503937007874" right="0.1968503937007874" top="0.7480314960629921" bottom="0.4724409448818898" header="0.11811023622047245" footer="0.2755905511811024"/>
  <pageSetup horizontalDpi="600" verticalDpi="600" orientation="portrait" paperSize="9" scale="67" r:id="rId1"/>
  <headerFooter scaleWithDoc="0" alignWithMargins="0">
    <oddHeader>&amp;L&amp;9Příloha č.1_UKB_plochy místností</oddHeader>
    <oddFooter>&amp;R&amp;9Strana &amp;P/&amp;N</oddFooter>
  </headerFooter>
  <rowBreaks count="2" manualBreakCount="2">
    <brk id="109" max="16383" man="1"/>
    <brk id="142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2:G299"/>
  <sheetViews>
    <sheetView zoomScaleSheetLayoutView="100" workbookViewId="0" topLeftCell="A237">
      <selection activeCell="G237" sqref="G237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4" width="40.7109375" style="0" customWidth="1"/>
    <col min="5" max="5" width="14.7109375" style="35" customWidth="1"/>
    <col min="6" max="6" width="14.7109375" style="44" customWidth="1"/>
    <col min="7" max="7" width="15.7109375" style="0" customWidth="1"/>
  </cols>
  <sheetData>
    <row r="2" ht="13.5" thickBot="1">
      <c r="F2"/>
    </row>
    <row r="3" spans="4:6" ht="15.75" customHeight="1" thickBot="1">
      <c r="D3" s="65" t="s">
        <v>7618</v>
      </c>
      <c r="E3" s="66">
        <f>SUM(E66,E126,E164,E218,E271)</f>
        <v>2912.38</v>
      </c>
      <c r="F3"/>
    </row>
    <row r="4" spans="4:7" ht="15.75" customHeight="1" thickBot="1">
      <c r="D4" s="65" t="s">
        <v>7619</v>
      </c>
      <c r="E4" s="66">
        <f>SUM(F66,F126,F164,F218,F271)</f>
        <v>2394.7899999999995</v>
      </c>
      <c r="F4" s="92"/>
      <c r="G4" s="92"/>
    </row>
    <row r="5" spans="4:6" ht="15.75" customHeight="1" thickBot="1">
      <c r="D5" s="65" t="s">
        <v>7620</v>
      </c>
      <c r="E5" s="66">
        <f>SUMIF(F$23:F$552,"1",E$23:E$552)</f>
        <v>386.1100000000002</v>
      </c>
      <c r="F5"/>
    </row>
    <row r="6" spans="4:6" ht="15.75" customHeight="1" thickBot="1">
      <c r="D6" s="65" t="s">
        <v>7621</v>
      </c>
      <c r="E6" s="66">
        <f>SUMIF(F$23:F$552,"2",E$23:E$552)</f>
        <v>90.16</v>
      </c>
      <c r="F6"/>
    </row>
    <row r="7" spans="4:6" ht="15.75" customHeight="1" thickBot="1">
      <c r="D7" s="65" t="s">
        <v>7622</v>
      </c>
      <c r="E7" s="66">
        <f>SUMIF(F$23:F$552,"3",E$23:E$552)</f>
        <v>161.48</v>
      </c>
      <c r="F7"/>
    </row>
    <row r="8" spans="4:6" ht="15.75" customHeight="1" thickBot="1">
      <c r="D8" s="65" t="s">
        <v>7617</v>
      </c>
      <c r="E8" s="66">
        <f>SUMIF(F$23:F$552,"4",E$23:E$552)</f>
        <v>55.2</v>
      </c>
      <c r="F8"/>
    </row>
    <row r="9" spans="4:6" ht="15.75" customHeight="1" thickBot="1">
      <c r="D9" s="65" t="s">
        <v>7623</v>
      </c>
      <c r="E9" s="66">
        <f>SUMIF(F$23:F$552,"5",E$23:E$552)</f>
        <v>666.84</v>
      </c>
      <c r="F9"/>
    </row>
    <row r="10" spans="4:5" ht="15.75" customHeight="1" thickBot="1">
      <c r="D10" s="65" t="s">
        <v>7624</v>
      </c>
      <c r="E10" s="66">
        <f>SUMIF(F$23:F$552,"6",E$23:E$552)</f>
        <v>0</v>
      </c>
    </row>
    <row r="11" spans="4:5" ht="15.75" customHeight="1" thickBot="1">
      <c r="D11" s="65" t="s">
        <v>7625</v>
      </c>
      <c r="E11" s="66">
        <f>SUMIF(F$23:F$552,"7",E$23:E$552)</f>
        <v>0</v>
      </c>
    </row>
    <row r="12" spans="4:5" ht="15.75" customHeight="1" thickBot="1">
      <c r="D12" s="65" t="s">
        <v>7626</v>
      </c>
      <c r="E12" s="66">
        <f>SUMIF(F$23:F$552,"8",E$23:E$552)</f>
        <v>1035</v>
      </c>
    </row>
    <row r="13" spans="4:5" ht="15.75" customHeight="1" thickBot="1">
      <c r="D13" s="65" t="s">
        <v>7687</v>
      </c>
      <c r="E13" s="66">
        <f>SUMIF(F$23:F$552,"9",E$23:E$552)</f>
        <v>0</v>
      </c>
    </row>
    <row r="14" spans="4:5" ht="15.75" customHeight="1" thickBot="1">
      <c r="D14" s="65" t="s">
        <v>7688</v>
      </c>
      <c r="E14" s="66">
        <f>SUMIF(F$23:F$552,"10",E$23:E$552)</f>
        <v>0</v>
      </c>
    </row>
    <row r="15" spans="4:5" ht="15.75" customHeight="1" thickBot="1">
      <c r="D15" s="65" t="s">
        <v>7714</v>
      </c>
      <c r="E15" s="66">
        <f>SUMIF(F$23:F$552,"11",E$23:E$552)</f>
        <v>0</v>
      </c>
    </row>
    <row r="19" ht="13.5" thickBot="1"/>
    <row r="20" spans="1:6" ht="22.5" customHeight="1" thickBot="1">
      <c r="A20" s="141" t="s">
        <v>5645</v>
      </c>
      <c r="B20" s="142"/>
      <c r="C20" s="142"/>
      <c r="D20" s="142"/>
      <c r="E20" s="142"/>
      <c r="F20" s="143"/>
    </row>
    <row r="21" spans="1:6" ht="15" customHeight="1">
      <c r="A21" s="151" t="s">
        <v>1005</v>
      </c>
      <c r="B21" s="68" t="s">
        <v>603</v>
      </c>
      <c r="C21" s="69" t="s">
        <v>1860</v>
      </c>
      <c r="D21" s="147" t="s">
        <v>1859</v>
      </c>
      <c r="E21" s="149" t="s">
        <v>1861</v>
      </c>
      <c r="F21" s="70" t="s">
        <v>7616</v>
      </c>
    </row>
    <row r="22" spans="1:6" ht="15" customHeight="1" thickBot="1">
      <c r="A22" s="152"/>
      <c r="B22" s="71" t="s">
        <v>1858</v>
      </c>
      <c r="C22" s="71" t="s">
        <v>1858</v>
      </c>
      <c r="D22" s="148"/>
      <c r="E22" s="150"/>
      <c r="F22" s="72" t="s">
        <v>7615</v>
      </c>
    </row>
    <row r="23" spans="1:7" ht="15" customHeight="1" thickTop="1">
      <c r="A23" s="14" t="s">
        <v>5646</v>
      </c>
      <c r="B23" s="7" t="s">
        <v>5055</v>
      </c>
      <c r="C23" s="11">
        <v>203</v>
      </c>
      <c r="D23" s="1" t="s">
        <v>2656</v>
      </c>
      <c r="E23" s="36">
        <v>75.51</v>
      </c>
      <c r="F23" s="45">
        <v>5</v>
      </c>
      <c r="G23" s="88" t="s">
        <v>7690</v>
      </c>
    </row>
    <row r="24" spans="1:7" ht="15" customHeight="1">
      <c r="A24" s="14" t="s">
        <v>5647</v>
      </c>
      <c r="B24" s="7" t="s">
        <v>5057</v>
      </c>
      <c r="C24" s="11">
        <v>203</v>
      </c>
      <c r="D24" s="1" t="s">
        <v>2656</v>
      </c>
      <c r="E24" s="36">
        <v>32.88</v>
      </c>
      <c r="F24" s="45">
        <v>5</v>
      </c>
      <c r="G24" s="88" t="s">
        <v>7690</v>
      </c>
    </row>
    <row r="25" spans="1:6" ht="15" customHeight="1">
      <c r="A25" s="14" t="s">
        <v>5648</v>
      </c>
      <c r="B25" s="7" t="s">
        <v>5471</v>
      </c>
      <c r="C25" s="11">
        <v>204</v>
      </c>
      <c r="D25" s="1" t="s">
        <v>642</v>
      </c>
      <c r="E25" s="36">
        <v>3.61</v>
      </c>
      <c r="F25" s="45">
        <v>5</v>
      </c>
    </row>
    <row r="26" spans="1:7" ht="15" customHeight="1">
      <c r="A26" s="14" t="s">
        <v>5649</v>
      </c>
      <c r="B26" s="7" t="s">
        <v>5472</v>
      </c>
      <c r="C26" s="11">
        <v>106</v>
      </c>
      <c r="D26" s="1" t="s">
        <v>5650</v>
      </c>
      <c r="E26" s="36">
        <v>10.58</v>
      </c>
      <c r="F26" s="45">
        <v>8</v>
      </c>
      <c r="G26" s="88" t="s">
        <v>7690</v>
      </c>
    </row>
    <row r="27" spans="1:6" ht="15" customHeight="1">
      <c r="A27" s="14" t="s">
        <v>5651</v>
      </c>
      <c r="B27" s="7" t="s">
        <v>5473</v>
      </c>
      <c r="C27" s="11">
        <v>305</v>
      </c>
      <c r="D27" s="1" t="s">
        <v>5652</v>
      </c>
      <c r="E27" s="36">
        <v>21.44</v>
      </c>
      <c r="F27" s="45">
        <v>0</v>
      </c>
    </row>
    <row r="28" spans="1:6" ht="15" customHeight="1">
      <c r="A28" s="14" t="s">
        <v>5653</v>
      </c>
      <c r="B28" s="7" t="s">
        <v>5474</v>
      </c>
      <c r="C28" s="11">
        <v>309</v>
      </c>
      <c r="D28" s="1" t="s">
        <v>5654</v>
      </c>
      <c r="E28" s="36">
        <v>10.13</v>
      </c>
      <c r="F28" s="45">
        <v>0</v>
      </c>
    </row>
    <row r="29" spans="1:6" ht="15" customHeight="1">
      <c r="A29" s="14" t="s">
        <v>5655</v>
      </c>
      <c r="B29" s="7" t="s">
        <v>5475</v>
      </c>
      <c r="C29" s="11">
        <v>309</v>
      </c>
      <c r="D29" s="1" t="s">
        <v>5654</v>
      </c>
      <c r="E29" s="36">
        <v>4.5</v>
      </c>
      <c r="F29" s="45">
        <v>0</v>
      </c>
    </row>
    <row r="30" spans="1:7" ht="15" customHeight="1">
      <c r="A30" s="14" t="s">
        <v>5656</v>
      </c>
      <c r="B30" s="7" t="s">
        <v>5476</v>
      </c>
      <c r="C30" s="11">
        <v>209</v>
      </c>
      <c r="D30" s="1" t="s">
        <v>2659</v>
      </c>
      <c r="E30" s="36">
        <v>4.93</v>
      </c>
      <c r="F30" s="45">
        <v>3</v>
      </c>
      <c r="G30" s="88" t="s">
        <v>7690</v>
      </c>
    </row>
    <row r="31" spans="1:7" ht="15" customHeight="1">
      <c r="A31" s="14" t="s">
        <v>5657</v>
      </c>
      <c r="B31" s="7" t="s">
        <v>5477</v>
      </c>
      <c r="C31" s="11">
        <v>161</v>
      </c>
      <c r="D31" s="1" t="s">
        <v>3998</v>
      </c>
      <c r="E31" s="36">
        <v>3.67</v>
      </c>
      <c r="F31" s="45">
        <v>3</v>
      </c>
      <c r="G31" s="88" t="s">
        <v>7690</v>
      </c>
    </row>
    <row r="32" spans="1:6" ht="15" customHeight="1">
      <c r="A32" s="14" t="s">
        <v>5658</v>
      </c>
      <c r="B32" s="7" t="s">
        <v>5478</v>
      </c>
      <c r="C32" s="11">
        <v>201</v>
      </c>
      <c r="D32" s="1" t="s">
        <v>5450</v>
      </c>
      <c r="E32" s="36"/>
      <c r="F32" s="45">
        <v>0</v>
      </c>
    </row>
    <row r="33" spans="1:6" ht="15" customHeight="1">
      <c r="A33" s="14" t="s">
        <v>5659</v>
      </c>
      <c r="B33" s="7" t="s">
        <v>5660</v>
      </c>
      <c r="C33" s="11">
        <v>161</v>
      </c>
      <c r="D33" s="1" t="s">
        <v>3998</v>
      </c>
      <c r="E33" s="36">
        <v>4.32</v>
      </c>
      <c r="F33" s="45">
        <v>3</v>
      </c>
    </row>
    <row r="34" spans="1:7" ht="15" customHeight="1">
      <c r="A34" s="14" t="s">
        <v>5661</v>
      </c>
      <c r="B34" s="7" t="s">
        <v>5662</v>
      </c>
      <c r="C34" s="11">
        <v>209</v>
      </c>
      <c r="D34" s="1" t="s">
        <v>2659</v>
      </c>
      <c r="E34" s="36">
        <v>4.65</v>
      </c>
      <c r="F34" s="45">
        <v>3</v>
      </c>
      <c r="G34" s="88" t="s">
        <v>7690</v>
      </c>
    </row>
    <row r="35" spans="1:7" ht="15" customHeight="1">
      <c r="A35" s="14" t="s">
        <v>5663</v>
      </c>
      <c r="B35" s="7" t="s">
        <v>5664</v>
      </c>
      <c r="C35" s="11">
        <v>161</v>
      </c>
      <c r="D35" s="1" t="s">
        <v>3998</v>
      </c>
      <c r="E35" s="36">
        <v>3.44</v>
      </c>
      <c r="F35" s="45">
        <v>3</v>
      </c>
      <c r="G35" s="88" t="s">
        <v>7690</v>
      </c>
    </row>
    <row r="36" spans="1:6" ht="15" customHeight="1">
      <c r="A36" s="14" t="s">
        <v>5665</v>
      </c>
      <c r="B36" s="7" t="s">
        <v>5666</v>
      </c>
      <c r="C36" s="11">
        <v>161</v>
      </c>
      <c r="D36" s="1" t="s">
        <v>3998</v>
      </c>
      <c r="E36" s="36">
        <v>4.54</v>
      </c>
      <c r="F36" s="45">
        <v>3</v>
      </c>
    </row>
    <row r="37" spans="1:7" ht="15" customHeight="1">
      <c r="A37" s="14" t="s">
        <v>5667</v>
      </c>
      <c r="B37" s="7" t="s">
        <v>5668</v>
      </c>
      <c r="C37" s="11">
        <v>103</v>
      </c>
      <c r="D37" s="1" t="s">
        <v>2324</v>
      </c>
      <c r="E37" s="36">
        <v>15.26</v>
      </c>
      <c r="F37" s="45">
        <v>8</v>
      </c>
      <c r="G37" s="88" t="s">
        <v>7690</v>
      </c>
    </row>
    <row r="38" spans="1:7" ht="15" customHeight="1">
      <c r="A38" s="14" t="s">
        <v>5669</v>
      </c>
      <c r="B38" s="7" t="s">
        <v>5670</v>
      </c>
      <c r="C38" s="11">
        <v>103</v>
      </c>
      <c r="D38" s="1" t="s">
        <v>2324</v>
      </c>
      <c r="E38" s="36">
        <v>15.89</v>
      </c>
      <c r="F38" s="45">
        <v>8</v>
      </c>
      <c r="G38" s="88" t="s">
        <v>7690</v>
      </c>
    </row>
    <row r="39" spans="1:7" ht="15" customHeight="1">
      <c r="A39" s="14" t="s">
        <v>5671</v>
      </c>
      <c r="B39" s="7" t="s">
        <v>5672</v>
      </c>
      <c r="C39" s="11">
        <v>103</v>
      </c>
      <c r="D39" s="1" t="s">
        <v>2324</v>
      </c>
      <c r="E39" s="36">
        <v>15.89</v>
      </c>
      <c r="F39" s="45">
        <v>8</v>
      </c>
      <c r="G39" s="88" t="s">
        <v>7690</v>
      </c>
    </row>
    <row r="40" spans="1:7" ht="15" customHeight="1">
      <c r="A40" s="14" t="s">
        <v>5673</v>
      </c>
      <c r="B40" s="7" t="s">
        <v>5674</v>
      </c>
      <c r="C40" s="11">
        <v>106</v>
      </c>
      <c r="D40" s="1" t="s">
        <v>5650</v>
      </c>
      <c r="E40" s="36">
        <v>21.33</v>
      </c>
      <c r="F40" s="45">
        <v>8</v>
      </c>
      <c r="G40" s="88" t="s">
        <v>7690</v>
      </c>
    </row>
    <row r="41" spans="1:7" ht="15" customHeight="1">
      <c r="A41" s="14" t="s">
        <v>5675</v>
      </c>
      <c r="B41" s="7" t="s">
        <v>5676</v>
      </c>
      <c r="C41" s="11">
        <v>103</v>
      </c>
      <c r="D41" s="1" t="s">
        <v>2324</v>
      </c>
      <c r="E41" s="36">
        <v>21.56</v>
      </c>
      <c r="F41" s="45">
        <v>8</v>
      </c>
      <c r="G41" s="88" t="s">
        <v>7690</v>
      </c>
    </row>
    <row r="42" spans="1:7" ht="15" customHeight="1">
      <c r="A42" s="14" t="s">
        <v>5677</v>
      </c>
      <c r="B42" s="7" t="s">
        <v>5479</v>
      </c>
      <c r="C42" s="11">
        <v>201</v>
      </c>
      <c r="D42" s="1" t="s">
        <v>641</v>
      </c>
      <c r="E42" s="36">
        <v>11.47</v>
      </c>
      <c r="F42" s="45">
        <v>5</v>
      </c>
      <c r="G42" s="88" t="s">
        <v>7690</v>
      </c>
    </row>
    <row r="43" spans="1:7" ht="15" customHeight="1">
      <c r="A43" s="14" t="s">
        <v>7608</v>
      </c>
      <c r="B43" s="7"/>
      <c r="C43" s="11"/>
      <c r="D43" s="1" t="s">
        <v>300</v>
      </c>
      <c r="E43" s="36">
        <v>15.58</v>
      </c>
      <c r="F43" s="45">
        <v>5</v>
      </c>
      <c r="G43" s="88" t="s">
        <v>7690</v>
      </c>
    </row>
    <row r="44" spans="1:7" ht="15" customHeight="1">
      <c r="A44" s="14" t="s">
        <v>5678</v>
      </c>
      <c r="B44" s="7" t="s">
        <v>5679</v>
      </c>
      <c r="C44" s="11">
        <v>103</v>
      </c>
      <c r="D44" s="1" t="s">
        <v>2324</v>
      </c>
      <c r="E44" s="36">
        <v>21.33</v>
      </c>
      <c r="F44" s="45">
        <v>8</v>
      </c>
      <c r="G44" s="88" t="s">
        <v>7690</v>
      </c>
    </row>
    <row r="45" spans="1:7" ht="15" customHeight="1">
      <c r="A45" s="14" t="s">
        <v>5680</v>
      </c>
      <c r="B45" s="7" t="s">
        <v>5681</v>
      </c>
      <c r="C45" s="11">
        <v>106</v>
      </c>
      <c r="D45" s="1" t="s">
        <v>5650</v>
      </c>
      <c r="E45" s="36">
        <v>13.65</v>
      </c>
      <c r="F45" s="45">
        <v>8</v>
      </c>
      <c r="G45" s="88" t="s">
        <v>7690</v>
      </c>
    </row>
    <row r="46" spans="1:7" ht="15" customHeight="1">
      <c r="A46" s="14" t="s">
        <v>5682</v>
      </c>
      <c r="B46" s="7" t="s">
        <v>5683</v>
      </c>
      <c r="C46" s="11">
        <v>183</v>
      </c>
      <c r="D46" s="1" t="s">
        <v>5684</v>
      </c>
      <c r="E46" s="36">
        <v>15.89</v>
      </c>
      <c r="F46" s="45">
        <v>8</v>
      </c>
      <c r="G46" s="88" t="s">
        <v>7690</v>
      </c>
    </row>
    <row r="47" spans="1:7" ht="15" customHeight="1">
      <c r="A47" s="14" t="s">
        <v>5685</v>
      </c>
      <c r="B47" s="7" t="s">
        <v>5686</v>
      </c>
      <c r="C47" s="11">
        <v>183</v>
      </c>
      <c r="D47" s="1" t="s">
        <v>5684</v>
      </c>
      <c r="E47" s="36">
        <v>14.7</v>
      </c>
      <c r="F47" s="45">
        <v>8</v>
      </c>
      <c r="G47" s="88" t="s">
        <v>7690</v>
      </c>
    </row>
    <row r="48" spans="1:7" ht="15" customHeight="1">
      <c r="A48" s="14" t="s">
        <v>5687</v>
      </c>
      <c r="B48" s="7" t="s">
        <v>5688</v>
      </c>
      <c r="C48" s="11">
        <v>103</v>
      </c>
      <c r="D48" s="1" t="s">
        <v>2324</v>
      </c>
      <c r="E48" s="36">
        <v>16.03</v>
      </c>
      <c r="F48" s="45">
        <v>8</v>
      </c>
      <c r="G48" s="88" t="s">
        <v>7690</v>
      </c>
    </row>
    <row r="49" spans="1:7" ht="15" customHeight="1">
      <c r="A49" s="14" t="s">
        <v>5689</v>
      </c>
      <c r="B49" s="7" t="s">
        <v>5690</v>
      </c>
      <c r="C49" s="11">
        <v>103</v>
      </c>
      <c r="D49" s="1" t="s">
        <v>2324</v>
      </c>
      <c r="E49" s="36">
        <v>15.18</v>
      </c>
      <c r="F49" s="45">
        <v>8</v>
      </c>
      <c r="G49" s="88" t="s">
        <v>7690</v>
      </c>
    </row>
    <row r="50" spans="1:7" ht="15" customHeight="1">
      <c r="A50" s="14" t="s">
        <v>5691</v>
      </c>
      <c r="B50" s="7" t="s">
        <v>5692</v>
      </c>
      <c r="C50" s="11">
        <v>182</v>
      </c>
      <c r="D50" s="1" t="s">
        <v>5693</v>
      </c>
      <c r="E50" s="36">
        <v>8.65</v>
      </c>
      <c r="F50" s="45">
        <v>8</v>
      </c>
      <c r="G50" s="88" t="s">
        <v>7690</v>
      </c>
    </row>
    <row r="51" spans="1:7" ht="15" customHeight="1">
      <c r="A51" s="14" t="s">
        <v>5694</v>
      </c>
      <c r="B51" s="7" t="s">
        <v>5695</v>
      </c>
      <c r="C51" s="11">
        <v>103</v>
      </c>
      <c r="D51" s="1" t="s">
        <v>2324</v>
      </c>
      <c r="E51" s="36">
        <v>15.82</v>
      </c>
      <c r="F51" s="45">
        <v>8</v>
      </c>
      <c r="G51" s="88" t="s">
        <v>7690</v>
      </c>
    </row>
    <row r="52" spans="1:7" ht="15" customHeight="1">
      <c r="A52" s="14" t="s">
        <v>5696</v>
      </c>
      <c r="B52" s="7" t="s">
        <v>5697</v>
      </c>
      <c r="C52" s="11">
        <v>209</v>
      </c>
      <c r="D52" s="1" t="s">
        <v>2659</v>
      </c>
      <c r="E52" s="36">
        <v>3.73</v>
      </c>
      <c r="F52" s="45">
        <v>8</v>
      </c>
      <c r="G52" s="88" t="s">
        <v>7690</v>
      </c>
    </row>
    <row r="53" spans="1:6" ht="15" customHeight="1">
      <c r="A53" s="14" t="s">
        <v>5698</v>
      </c>
      <c r="B53" s="7" t="s">
        <v>5480</v>
      </c>
      <c r="C53" s="11">
        <v>201</v>
      </c>
      <c r="D53" s="1" t="s">
        <v>641</v>
      </c>
      <c r="E53" s="36">
        <v>5.88</v>
      </c>
      <c r="F53" s="45">
        <v>0</v>
      </c>
    </row>
    <row r="54" spans="1:7" ht="15" customHeight="1">
      <c r="A54" s="14" t="s">
        <v>5699</v>
      </c>
      <c r="B54" s="7" t="s">
        <v>5700</v>
      </c>
      <c r="C54" s="11">
        <v>209</v>
      </c>
      <c r="D54" s="1" t="s">
        <v>2659</v>
      </c>
      <c r="E54" s="36">
        <v>3.68</v>
      </c>
      <c r="F54" s="45">
        <v>8</v>
      </c>
      <c r="G54" s="88" t="s">
        <v>7690</v>
      </c>
    </row>
    <row r="55" spans="1:7" ht="24" customHeight="1">
      <c r="A55" s="14" t="s">
        <v>5701</v>
      </c>
      <c r="B55" s="7" t="s">
        <v>5702</v>
      </c>
      <c r="C55" s="11">
        <v>106</v>
      </c>
      <c r="D55" s="89" t="s">
        <v>5650</v>
      </c>
      <c r="E55" s="36">
        <v>5.53</v>
      </c>
      <c r="F55" s="45">
        <v>0</v>
      </c>
      <c r="G55" s="136" t="s">
        <v>7691</v>
      </c>
    </row>
    <row r="56" spans="1:7" ht="27.75" customHeight="1">
      <c r="A56" s="14" t="s">
        <v>5703</v>
      </c>
      <c r="B56" s="7" t="s">
        <v>5704</v>
      </c>
      <c r="C56" s="11">
        <v>106</v>
      </c>
      <c r="D56" s="89" t="s">
        <v>5650</v>
      </c>
      <c r="E56" s="36">
        <v>5.53</v>
      </c>
      <c r="F56" s="45">
        <v>0</v>
      </c>
      <c r="G56" s="136" t="s">
        <v>7691</v>
      </c>
    </row>
    <row r="57" spans="1:7" ht="15" customHeight="1">
      <c r="A57" s="14" t="s">
        <v>5705</v>
      </c>
      <c r="B57" s="7" t="s">
        <v>5706</v>
      </c>
      <c r="C57" s="11">
        <v>103</v>
      </c>
      <c r="D57" s="1" t="s">
        <v>2324</v>
      </c>
      <c r="E57" s="36">
        <v>15.89</v>
      </c>
      <c r="F57" s="45">
        <v>8</v>
      </c>
      <c r="G57" s="88" t="s">
        <v>7690</v>
      </c>
    </row>
    <row r="58" spans="1:7" ht="15" customHeight="1">
      <c r="A58" s="14" t="s">
        <v>5707</v>
      </c>
      <c r="B58" s="7" t="s">
        <v>5708</v>
      </c>
      <c r="C58" s="11">
        <v>103</v>
      </c>
      <c r="D58" s="1" t="s">
        <v>2324</v>
      </c>
      <c r="E58" s="36">
        <v>15.89</v>
      </c>
      <c r="F58" s="45">
        <v>8</v>
      </c>
      <c r="G58" s="88" t="s">
        <v>7690</v>
      </c>
    </row>
    <row r="59" spans="1:7" ht="36" customHeight="1">
      <c r="A59" s="14" t="s">
        <v>5709</v>
      </c>
      <c r="B59" s="7" t="s">
        <v>5710</v>
      </c>
      <c r="C59" s="11">
        <v>106</v>
      </c>
      <c r="D59" s="89" t="s">
        <v>5650</v>
      </c>
      <c r="E59" s="36">
        <v>16.16</v>
      </c>
      <c r="F59" s="45">
        <v>0</v>
      </c>
      <c r="G59" s="135" t="s">
        <v>7691</v>
      </c>
    </row>
    <row r="60" spans="1:7" ht="23.25" customHeight="1">
      <c r="A60" s="14" t="s">
        <v>5711</v>
      </c>
      <c r="B60" s="7" t="s">
        <v>5712</v>
      </c>
      <c r="C60" s="11">
        <v>106</v>
      </c>
      <c r="D60" s="89" t="s">
        <v>5650</v>
      </c>
      <c r="E60" s="36">
        <v>15.53</v>
      </c>
      <c r="F60" s="45">
        <v>0</v>
      </c>
      <c r="G60" s="135" t="s">
        <v>7691</v>
      </c>
    </row>
    <row r="61" spans="1:6" ht="15" customHeight="1">
      <c r="A61" s="14" t="s">
        <v>5713</v>
      </c>
      <c r="B61" s="7" t="s">
        <v>5714</v>
      </c>
      <c r="C61" s="11">
        <v>185</v>
      </c>
      <c r="D61" s="1" t="s">
        <v>5715</v>
      </c>
      <c r="E61" s="36">
        <v>10.96</v>
      </c>
      <c r="F61" s="45">
        <v>8</v>
      </c>
    </row>
    <row r="62" spans="1:7" ht="15" customHeight="1">
      <c r="A62" s="14" t="s">
        <v>5716</v>
      </c>
      <c r="B62" s="7" t="s">
        <v>5717</v>
      </c>
      <c r="C62" s="11">
        <v>171</v>
      </c>
      <c r="D62" s="1" t="s">
        <v>2441</v>
      </c>
      <c r="E62" s="36">
        <v>14.39</v>
      </c>
      <c r="F62" s="45">
        <v>8</v>
      </c>
      <c r="G62" s="87"/>
    </row>
    <row r="63" spans="1:7" ht="15" customHeight="1">
      <c r="A63" s="14" t="s">
        <v>5718</v>
      </c>
      <c r="B63" s="7" t="s">
        <v>5719</v>
      </c>
      <c r="C63" s="11">
        <v>171</v>
      </c>
      <c r="D63" s="1" t="s">
        <v>2441</v>
      </c>
      <c r="E63" s="36">
        <v>10.21</v>
      </c>
      <c r="F63" s="45">
        <v>8</v>
      </c>
      <c r="G63" s="87"/>
    </row>
    <row r="64" spans="1:7" ht="15" customHeight="1">
      <c r="A64" s="14" t="s">
        <v>5720</v>
      </c>
      <c r="B64" s="7" t="s">
        <v>5721</v>
      </c>
      <c r="C64" s="11">
        <v>171</v>
      </c>
      <c r="D64" s="1" t="s">
        <v>2441</v>
      </c>
      <c r="E64" s="36">
        <v>11.07</v>
      </c>
      <c r="F64" s="45">
        <v>8</v>
      </c>
      <c r="G64" s="87"/>
    </row>
    <row r="65" spans="1:6" ht="15" customHeight="1" thickBot="1">
      <c r="A65" s="14" t="s">
        <v>5722</v>
      </c>
      <c r="B65" s="7" t="s">
        <v>5723</v>
      </c>
      <c r="C65" s="11">
        <v>309</v>
      </c>
      <c r="D65" s="1" t="s">
        <v>5654</v>
      </c>
      <c r="E65" s="36">
        <v>19.18</v>
      </c>
      <c r="F65" s="45">
        <v>0</v>
      </c>
    </row>
    <row r="66" spans="1:6" ht="15" customHeight="1" thickBot="1" thickTop="1">
      <c r="A66" s="144" t="s">
        <v>7686</v>
      </c>
      <c r="B66" s="145"/>
      <c r="C66" s="145"/>
      <c r="D66" s="146"/>
      <c r="E66" s="37">
        <f>SUM(E23:E65)</f>
        <v>576.0599999999998</v>
      </c>
      <c r="F66" s="63">
        <f>SUMIF(F23:F65,"&gt;0",E23:E65)</f>
        <v>472.17999999999984</v>
      </c>
    </row>
    <row r="72" ht="13.5" thickBot="1"/>
    <row r="73" spans="1:6" ht="22.5" customHeight="1" thickBot="1">
      <c r="A73" s="141" t="s">
        <v>5724</v>
      </c>
      <c r="B73" s="142"/>
      <c r="C73" s="142"/>
      <c r="D73" s="142"/>
      <c r="E73" s="142"/>
      <c r="F73" s="143"/>
    </row>
    <row r="74" spans="1:6" ht="15" customHeight="1">
      <c r="A74" s="151" t="s">
        <v>1005</v>
      </c>
      <c r="B74" s="68" t="s">
        <v>603</v>
      </c>
      <c r="C74" s="69" t="s">
        <v>1860</v>
      </c>
      <c r="D74" s="147" t="s">
        <v>1859</v>
      </c>
      <c r="E74" s="149" t="s">
        <v>1861</v>
      </c>
      <c r="F74" s="70" t="s">
        <v>7616</v>
      </c>
    </row>
    <row r="75" spans="1:6" ht="15" customHeight="1" thickBot="1">
      <c r="A75" s="152"/>
      <c r="B75" s="71" t="s">
        <v>1858</v>
      </c>
      <c r="C75" s="71" t="s">
        <v>1858</v>
      </c>
      <c r="D75" s="148"/>
      <c r="E75" s="150"/>
      <c r="F75" s="72" t="s">
        <v>7615</v>
      </c>
    </row>
    <row r="76" spans="1:6" ht="15" customHeight="1" thickTop="1">
      <c r="A76" s="14" t="s">
        <v>5725</v>
      </c>
      <c r="B76" s="7" t="s">
        <v>1863</v>
      </c>
      <c r="C76" s="11">
        <v>203</v>
      </c>
      <c r="D76" s="1" t="s">
        <v>2656</v>
      </c>
      <c r="E76" s="36">
        <v>73.15</v>
      </c>
      <c r="F76" s="45">
        <v>5</v>
      </c>
    </row>
    <row r="77" spans="1:6" ht="15" customHeight="1">
      <c r="A77" s="14" t="s">
        <v>5726</v>
      </c>
      <c r="B77" s="7" t="s">
        <v>1864</v>
      </c>
      <c r="C77" s="11">
        <v>201</v>
      </c>
      <c r="D77" s="1" t="s">
        <v>641</v>
      </c>
      <c r="E77" s="36">
        <v>12.11</v>
      </c>
      <c r="F77" s="45">
        <v>5</v>
      </c>
    </row>
    <row r="78" spans="1:6" ht="15" customHeight="1">
      <c r="A78" s="14" t="s">
        <v>5727</v>
      </c>
      <c r="B78" s="7" t="s">
        <v>1865</v>
      </c>
      <c r="C78" s="11">
        <v>204</v>
      </c>
      <c r="D78" s="1" t="s">
        <v>642</v>
      </c>
      <c r="E78" s="36">
        <v>3.61</v>
      </c>
      <c r="F78" s="45">
        <v>0</v>
      </c>
    </row>
    <row r="79" spans="1:6" ht="15" customHeight="1">
      <c r="A79" s="14" t="s">
        <v>5728</v>
      </c>
      <c r="B79" s="7" t="s">
        <v>1866</v>
      </c>
      <c r="C79" s="11">
        <v>209</v>
      </c>
      <c r="D79" s="1" t="s">
        <v>2659</v>
      </c>
      <c r="E79" s="36">
        <v>5.37</v>
      </c>
      <c r="F79" s="45">
        <v>3</v>
      </c>
    </row>
    <row r="80" spans="1:6" ht="15" customHeight="1">
      <c r="A80" s="14" t="s">
        <v>5729</v>
      </c>
      <c r="B80" s="7" t="s">
        <v>1867</v>
      </c>
      <c r="C80" s="11">
        <v>161</v>
      </c>
      <c r="D80" s="1" t="s">
        <v>3998</v>
      </c>
      <c r="E80" s="36">
        <v>3.67</v>
      </c>
      <c r="F80" s="45">
        <v>3</v>
      </c>
    </row>
    <row r="81" spans="1:6" ht="15" customHeight="1">
      <c r="A81" s="14" t="s">
        <v>5730</v>
      </c>
      <c r="B81" s="7" t="s">
        <v>1868</v>
      </c>
      <c r="C81" s="11">
        <v>161</v>
      </c>
      <c r="D81" s="1" t="s">
        <v>3998</v>
      </c>
      <c r="E81" s="36">
        <v>4.96</v>
      </c>
      <c r="F81" s="45">
        <v>3</v>
      </c>
    </row>
    <row r="82" spans="1:6" ht="15" customHeight="1">
      <c r="A82" s="14" t="s">
        <v>5731</v>
      </c>
      <c r="B82" s="7" t="s">
        <v>1869</v>
      </c>
      <c r="C82" s="11">
        <v>176</v>
      </c>
      <c r="D82" s="1" t="s">
        <v>477</v>
      </c>
      <c r="E82" s="36">
        <v>8.43</v>
      </c>
      <c r="F82" s="45">
        <v>1</v>
      </c>
    </row>
    <row r="83" spans="1:6" ht="15" customHeight="1">
      <c r="A83" s="14" t="s">
        <v>5732</v>
      </c>
      <c r="B83" s="7" t="s">
        <v>1870</v>
      </c>
      <c r="C83" s="11">
        <v>110</v>
      </c>
      <c r="D83" s="1" t="s">
        <v>5733</v>
      </c>
      <c r="E83" s="36">
        <v>12.58</v>
      </c>
      <c r="F83" s="45">
        <v>1</v>
      </c>
    </row>
    <row r="84" spans="1:7" ht="15" customHeight="1">
      <c r="A84" s="14" t="s">
        <v>5734</v>
      </c>
      <c r="B84" s="7" t="s">
        <v>1871</v>
      </c>
      <c r="C84" s="11">
        <v>134</v>
      </c>
      <c r="D84" s="1" t="s">
        <v>7361</v>
      </c>
      <c r="E84" s="36">
        <v>12.94</v>
      </c>
      <c r="F84" s="45">
        <v>1</v>
      </c>
      <c r="G84" s="24"/>
    </row>
    <row r="85" spans="1:6" ht="15" customHeight="1">
      <c r="A85" s="14" t="s">
        <v>5735</v>
      </c>
      <c r="B85" s="7" t="s">
        <v>1872</v>
      </c>
      <c r="C85" s="11">
        <v>201</v>
      </c>
      <c r="D85" s="1" t="s">
        <v>5450</v>
      </c>
      <c r="E85" s="36"/>
      <c r="F85" s="45">
        <v>0</v>
      </c>
    </row>
    <row r="86" spans="1:6" ht="15" customHeight="1">
      <c r="A86" s="14" t="s">
        <v>5736</v>
      </c>
      <c r="B86" s="7" t="s">
        <v>1873</v>
      </c>
      <c r="C86" s="11">
        <v>110</v>
      </c>
      <c r="D86" s="1" t="s">
        <v>5733</v>
      </c>
      <c r="E86" s="36">
        <v>13.17</v>
      </c>
      <c r="F86" s="45">
        <v>1</v>
      </c>
    </row>
    <row r="87" spans="1:6" ht="15" customHeight="1">
      <c r="A87" s="14" t="s">
        <v>5737</v>
      </c>
      <c r="B87" s="7" t="s">
        <v>1874</v>
      </c>
      <c r="C87" s="11">
        <v>110</v>
      </c>
      <c r="D87" s="1" t="s">
        <v>5733</v>
      </c>
      <c r="E87" s="36">
        <v>13.17</v>
      </c>
      <c r="F87" s="45">
        <v>1</v>
      </c>
    </row>
    <row r="88" spans="1:7" ht="15" customHeight="1">
      <c r="A88" s="14" t="s">
        <v>5738</v>
      </c>
      <c r="B88" s="7" t="s">
        <v>1875</v>
      </c>
      <c r="C88" s="11">
        <v>183</v>
      </c>
      <c r="D88" s="1" t="s">
        <v>7694</v>
      </c>
      <c r="E88" s="36">
        <v>4.04</v>
      </c>
      <c r="F88" s="45">
        <v>8</v>
      </c>
      <c r="G88" s="87" t="s">
        <v>7695</v>
      </c>
    </row>
    <row r="89" spans="1:7" ht="15" customHeight="1">
      <c r="A89" s="14" t="s">
        <v>5739</v>
      </c>
      <c r="B89" s="7" t="s">
        <v>1876</v>
      </c>
      <c r="C89" s="11">
        <v>183</v>
      </c>
      <c r="D89" s="1" t="s">
        <v>7694</v>
      </c>
      <c r="E89" s="36">
        <v>7.23</v>
      </c>
      <c r="F89" s="45">
        <v>8</v>
      </c>
      <c r="G89" s="88" t="s">
        <v>7690</v>
      </c>
    </row>
    <row r="90" spans="1:7" ht="15" customHeight="1">
      <c r="A90" s="14" t="s">
        <v>5740</v>
      </c>
      <c r="B90" s="7" t="s">
        <v>1877</v>
      </c>
      <c r="C90" s="11">
        <v>183</v>
      </c>
      <c r="D90" s="1" t="s">
        <v>7694</v>
      </c>
      <c r="E90" s="36">
        <v>1.49</v>
      </c>
      <c r="F90" s="45">
        <v>8</v>
      </c>
      <c r="G90" s="88" t="s">
        <v>7690</v>
      </c>
    </row>
    <row r="91" spans="1:7" ht="15" customHeight="1">
      <c r="A91" s="14" t="s">
        <v>5741</v>
      </c>
      <c r="B91" s="7" t="s">
        <v>1878</v>
      </c>
      <c r="C91" s="11">
        <v>183</v>
      </c>
      <c r="D91" s="1" t="s">
        <v>7694</v>
      </c>
      <c r="E91" s="36">
        <v>4.06</v>
      </c>
      <c r="F91" s="45">
        <v>8</v>
      </c>
      <c r="G91" s="88" t="s">
        <v>7690</v>
      </c>
    </row>
    <row r="92" spans="1:7" ht="15" customHeight="1">
      <c r="A92" s="14" t="s">
        <v>5742</v>
      </c>
      <c r="B92" s="7" t="s">
        <v>1879</v>
      </c>
      <c r="C92" s="11">
        <v>103</v>
      </c>
      <c r="D92" s="1" t="s">
        <v>2324</v>
      </c>
      <c r="E92" s="36">
        <v>21.76</v>
      </c>
      <c r="F92" s="45">
        <v>8</v>
      </c>
      <c r="G92" s="88" t="s">
        <v>7690</v>
      </c>
    </row>
    <row r="93" spans="1:7" ht="15" customHeight="1">
      <c r="A93" s="14" t="s">
        <v>5743</v>
      </c>
      <c r="B93" s="7" t="s">
        <v>1880</v>
      </c>
      <c r="C93" s="11">
        <v>103</v>
      </c>
      <c r="D93" s="1" t="s">
        <v>2324</v>
      </c>
      <c r="E93" s="36">
        <v>16.1</v>
      </c>
      <c r="F93" s="45">
        <v>8</v>
      </c>
      <c r="G93" s="88" t="s">
        <v>7690</v>
      </c>
    </row>
    <row r="94" spans="1:7" ht="15" customHeight="1">
      <c r="A94" s="14" t="s">
        <v>5744</v>
      </c>
      <c r="B94" s="7" t="s">
        <v>1881</v>
      </c>
      <c r="C94" s="11">
        <v>103</v>
      </c>
      <c r="D94" s="1" t="s">
        <v>2324</v>
      </c>
      <c r="E94" s="36">
        <v>20.89</v>
      </c>
      <c r="F94" s="45">
        <v>8</v>
      </c>
      <c r="G94" s="88" t="s">
        <v>7690</v>
      </c>
    </row>
    <row r="95" spans="1:7" ht="15" customHeight="1">
      <c r="A95" s="14" t="s">
        <v>5745</v>
      </c>
      <c r="B95" s="7" t="s">
        <v>1883</v>
      </c>
      <c r="C95" s="11">
        <v>106</v>
      </c>
      <c r="D95" s="1" t="s">
        <v>5650</v>
      </c>
      <c r="E95" s="36">
        <v>4.35</v>
      </c>
      <c r="F95" s="45">
        <v>8</v>
      </c>
      <c r="G95" s="88" t="s">
        <v>7690</v>
      </c>
    </row>
    <row r="96" spans="1:7" ht="15" customHeight="1">
      <c r="A96" s="14" t="s">
        <v>5746</v>
      </c>
      <c r="B96" s="7" t="s">
        <v>1884</v>
      </c>
      <c r="C96" s="11">
        <v>106</v>
      </c>
      <c r="D96" s="1" t="s">
        <v>5650</v>
      </c>
      <c r="E96" s="36">
        <v>4.89</v>
      </c>
      <c r="F96" s="45">
        <v>8</v>
      </c>
      <c r="G96" s="88" t="s">
        <v>7690</v>
      </c>
    </row>
    <row r="97" spans="1:7" ht="15" customHeight="1">
      <c r="A97" s="14" t="s">
        <v>5747</v>
      </c>
      <c r="B97" s="7" t="s">
        <v>1885</v>
      </c>
      <c r="C97" s="11">
        <v>203</v>
      </c>
      <c r="D97" s="1" t="s">
        <v>2656</v>
      </c>
      <c r="E97" s="36">
        <v>36.62</v>
      </c>
      <c r="F97" s="45">
        <v>5</v>
      </c>
      <c r="G97" s="88" t="s">
        <v>7690</v>
      </c>
    </row>
    <row r="98" spans="1:7" ht="15" customHeight="1">
      <c r="A98" s="14" t="s">
        <v>5748</v>
      </c>
      <c r="B98" s="7" t="s">
        <v>1886</v>
      </c>
      <c r="C98" s="11">
        <v>103</v>
      </c>
      <c r="D98" s="1" t="s">
        <v>2324</v>
      </c>
      <c r="E98" s="36">
        <v>7.22</v>
      </c>
      <c r="F98" s="45">
        <v>8</v>
      </c>
      <c r="G98" s="88" t="s">
        <v>7690</v>
      </c>
    </row>
    <row r="99" spans="1:7" ht="27" customHeight="1">
      <c r="A99" s="14" t="s">
        <v>5749</v>
      </c>
      <c r="B99" s="7" t="s">
        <v>1887</v>
      </c>
      <c r="C99" s="11">
        <v>106</v>
      </c>
      <c r="D99" s="90" t="s">
        <v>7696</v>
      </c>
      <c r="E99" s="36">
        <v>8.77</v>
      </c>
      <c r="F99" s="45">
        <v>0</v>
      </c>
      <c r="G99" s="135" t="s">
        <v>7691</v>
      </c>
    </row>
    <row r="100" spans="1:7" ht="23.25" customHeight="1">
      <c r="A100" s="14" t="s">
        <v>5750</v>
      </c>
      <c r="B100" s="7" t="s">
        <v>1888</v>
      </c>
      <c r="C100" s="11">
        <v>106</v>
      </c>
      <c r="D100" s="90" t="s">
        <v>7697</v>
      </c>
      <c r="E100" s="36">
        <v>15.49</v>
      </c>
      <c r="F100" s="45">
        <v>0</v>
      </c>
      <c r="G100" s="135" t="s">
        <v>7691</v>
      </c>
    </row>
    <row r="101" spans="1:6" ht="15" customHeight="1">
      <c r="A101" s="14" t="s">
        <v>5751</v>
      </c>
      <c r="B101" s="7" t="s">
        <v>1889</v>
      </c>
      <c r="C101" s="11">
        <v>183</v>
      </c>
      <c r="D101" s="1" t="s">
        <v>5684</v>
      </c>
      <c r="E101" s="36">
        <v>12.34</v>
      </c>
      <c r="F101" s="45">
        <v>8</v>
      </c>
    </row>
    <row r="102" spans="1:6" ht="15" customHeight="1">
      <c r="A102" s="14" t="s">
        <v>5752</v>
      </c>
      <c r="B102" s="7" t="s">
        <v>1890</v>
      </c>
      <c r="C102" s="11">
        <v>183</v>
      </c>
      <c r="D102" s="1" t="s">
        <v>5684</v>
      </c>
      <c r="E102" s="36">
        <v>10.08</v>
      </c>
      <c r="F102" s="45">
        <v>8</v>
      </c>
    </row>
    <row r="103" spans="1:7" ht="28.5" customHeight="1">
      <c r="A103" s="14" t="s">
        <v>5753</v>
      </c>
      <c r="B103" s="7" t="s">
        <v>1891</v>
      </c>
      <c r="C103" s="11">
        <v>183</v>
      </c>
      <c r="D103" s="1" t="s">
        <v>7692</v>
      </c>
      <c r="E103" s="36">
        <v>1.44</v>
      </c>
      <c r="F103" s="45">
        <v>0</v>
      </c>
      <c r="G103" s="98" t="s">
        <v>7693</v>
      </c>
    </row>
    <row r="104" spans="1:7" ht="15" customHeight="1">
      <c r="A104" s="14" t="s">
        <v>5754</v>
      </c>
      <c r="B104" s="7" t="s">
        <v>1893</v>
      </c>
      <c r="C104" s="11">
        <v>183</v>
      </c>
      <c r="D104" s="1" t="s">
        <v>7694</v>
      </c>
      <c r="E104" s="36">
        <v>1.49</v>
      </c>
      <c r="F104" s="45">
        <v>8</v>
      </c>
      <c r="G104" s="88" t="s">
        <v>7690</v>
      </c>
    </row>
    <row r="105" spans="1:7" ht="15" customHeight="1">
      <c r="A105" s="14" t="s">
        <v>5755</v>
      </c>
      <c r="B105" s="7" t="s">
        <v>1894</v>
      </c>
      <c r="C105" s="11">
        <v>183</v>
      </c>
      <c r="D105" s="1" t="s">
        <v>7694</v>
      </c>
      <c r="E105" s="36">
        <v>10.79</v>
      </c>
      <c r="F105" s="45">
        <v>8</v>
      </c>
      <c r="G105" s="88" t="s">
        <v>7690</v>
      </c>
    </row>
    <row r="106" spans="1:6" ht="15" customHeight="1">
      <c r="A106" s="14" t="s">
        <v>5756</v>
      </c>
      <c r="B106" s="7" t="s">
        <v>1895</v>
      </c>
      <c r="C106" s="11">
        <v>110</v>
      </c>
      <c r="D106" s="1" t="s">
        <v>5733</v>
      </c>
      <c r="E106" s="36">
        <v>20.45</v>
      </c>
      <c r="F106" s="45">
        <v>1</v>
      </c>
    </row>
    <row r="107" spans="1:6" ht="15" customHeight="1">
      <c r="A107" s="14" t="s">
        <v>5757</v>
      </c>
      <c r="B107" s="7" t="s">
        <v>1896</v>
      </c>
      <c r="C107" s="11">
        <v>116</v>
      </c>
      <c r="D107" s="1" t="s">
        <v>597</v>
      </c>
      <c r="E107" s="36">
        <v>10.48</v>
      </c>
      <c r="F107" s="45">
        <v>1</v>
      </c>
    </row>
    <row r="108" spans="1:6" ht="15" customHeight="1">
      <c r="A108" s="14" t="s">
        <v>5758</v>
      </c>
      <c r="B108" s="7" t="s">
        <v>1897</v>
      </c>
      <c r="C108" s="11">
        <v>164</v>
      </c>
      <c r="D108" s="1" t="s">
        <v>2282</v>
      </c>
      <c r="E108" s="36">
        <v>25.82</v>
      </c>
      <c r="F108" s="45">
        <v>4</v>
      </c>
    </row>
    <row r="109" spans="1:6" ht="15" customHeight="1">
      <c r="A109" s="14" t="s">
        <v>5759</v>
      </c>
      <c r="B109" s="7" t="s">
        <v>1898</v>
      </c>
      <c r="C109" s="11">
        <v>166</v>
      </c>
      <c r="D109" s="1" t="s">
        <v>3789</v>
      </c>
      <c r="E109" s="36">
        <v>8.35</v>
      </c>
      <c r="F109" s="45">
        <v>4</v>
      </c>
    </row>
    <row r="110" spans="1:6" ht="15" customHeight="1">
      <c r="A110" s="14" t="s">
        <v>5760</v>
      </c>
      <c r="B110" s="7" t="s">
        <v>1899</v>
      </c>
      <c r="C110" s="11">
        <v>209</v>
      </c>
      <c r="D110" s="1" t="s">
        <v>2659</v>
      </c>
      <c r="E110" s="36">
        <v>4.69</v>
      </c>
      <c r="F110" s="45">
        <v>3</v>
      </c>
    </row>
    <row r="111" spans="1:6" ht="15" customHeight="1">
      <c r="A111" s="14" t="s">
        <v>5761</v>
      </c>
      <c r="B111" s="7" t="s">
        <v>1900</v>
      </c>
      <c r="C111" s="11">
        <v>161</v>
      </c>
      <c r="D111" s="1" t="s">
        <v>3998</v>
      </c>
      <c r="E111" s="36">
        <v>3.47</v>
      </c>
      <c r="F111" s="45">
        <v>3</v>
      </c>
    </row>
    <row r="112" spans="1:6" ht="15" customHeight="1">
      <c r="A112" s="14" t="s">
        <v>5762</v>
      </c>
      <c r="B112" s="7" t="s">
        <v>1901</v>
      </c>
      <c r="C112" s="11">
        <v>161</v>
      </c>
      <c r="D112" s="1" t="s">
        <v>3998</v>
      </c>
      <c r="E112" s="36">
        <v>4.96</v>
      </c>
      <c r="F112" s="45">
        <v>3</v>
      </c>
    </row>
    <row r="113" spans="1:6" ht="15" customHeight="1">
      <c r="A113" s="14" t="s">
        <v>5763</v>
      </c>
      <c r="B113" s="7" t="s">
        <v>1904</v>
      </c>
      <c r="C113" s="11">
        <v>160</v>
      </c>
      <c r="D113" s="1" t="s">
        <v>652</v>
      </c>
      <c r="E113" s="36">
        <v>9.09</v>
      </c>
      <c r="F113" s="45">
        <v>0</v>
      </c>
    </row>
    <row r="114" spans="1:6" ht="15" customHeight="1">
      <c r="A114" s="14" t="s">
        <v>5764</v>
      </c>
      <c r="B114" s="7" t="s">
        <v>1800</v>
      </c>
      <c r="C114" s="11">
        <v>163</v>
      </c>
      <c r="D114" s="1" t="s">
        <v>653</v>
      </c>
      <c r="E114" s="36">
        <v>4.73</v>
      </c>
      <c r="F114" s="45">
        <v>0</v>
      </c>
    </row>
    <row r="115" spans="1:6" ht="15" customHeight="1">
      <c r="A115" s="14" t="s">
        <v>5765</v>
      </c>
      <c r="B115" s="7" t="s">
        <v>1801</v>
      </c>
      <c r="C115" s="11">
        <v>161</v>
      </c>
      <c r="D115" s="1" t="s">
        <v>3998</v>
      </c>
      <c r="E115" s="36">
        <v>1.71</v>
      </c>
      <c r="F115" s="45">
        <v>0</v>
      </c>
    </row>
    <row r="116" spans="1:6" ht="15" customHeight="1">
      <c r="A116" s="14" t="s">
        <v>5766</v>
      </c>
      <c r="B116" s="7" t="s">
        <v>1802</v>
      </c>
      <c r="C116" s="11">
        <v>161</v>
      </c>
      <c r="D116" s="1" t="s">
        <v>3998</v>
      </c>
      <c r="E116" s="36">
        <v>1.62</v>
      </c>
      <c r="F116" s="45">
        <v>0</v>
      </c>
    </row>
    <row r="117" spans="1:6" ht="15" customHeight="1">
      <c r="A117" s="14" t="s">
        <v>5767</v>
      </c>
      <c r="B117" s="7" t="s">
        <v>1803</v>
      </c>
      <c r="C117" s="11">
        <v>185</v>
      </c>
      <c r="D117" s="1" t="s">
        <v>5715</v>
      </c>
      <c r="E117" s="36">
        <v>5.69</v>
      </c>
      <c r="F117" s="45">
        <v>0</v>
      </c>
    </row>
    <row r="118" spans="1:6" ht="15" customHeight="1">
      <c r="A118" s="14" t="s">
        <v>5768</v>
      </c>
      <c r="B118" s="7" t="s">
        <v>1804</v>
      </c>
      <c r="C118" s="11">
        <v>161</v>
      </c>
      <c r="D118" s="1" t="s">
        <v>3998</v>
      </c>
      <c r="E118" s="36">
        <v>1.26</v>
      </c>
      <c r="F118" s="45">
        <v>0</v>
      </c>
    </row>
    <row r="119" spans="1:6" ht="15" customHeight="1">
      <c r="A119" s="14" t="s">
        <v>5769</v>
      </c>
      <c r="B119" s="7" t="s">
        <v>1805</v>
      </c>
      <c r="C119" s="11">
        <v>161</v>
      </c>
      <c r="D119" s="1" t="s">
        <v>3998</v>
      </c>
      <c r="E119" s="36">
        <v>1.26</v>
      </c>
      <c r="F119" s="45">
        <v>0</v>
      </c>
    </row>
    <row r="120" spans="1:6" ht="15" customHeight="1">
      <c r="A120" s="14" t="s">
        <v>5770</v>
      </c>
      <c r="B120" s="7" t="s">
        <v>1806</v>
      </c>
      <c r="C120" s="11">
        <v>168</v>
      </c>
      <c r="D120" s="1" t="s">
        <v>3728</v>
      </c>
      <c r="E120" s="36">
        <v>4.42</v>
      </c>
      <c r="F120" s="45">
        <v>0</v>
      </c>
    </row>
    <row r="121" spans="1:6" ht="15" customHeight="1">
      <c r="A121" s="14" t="s">
        <v>5771</v>
      </c>
      <c r="B121" s="7" t="s">
        <v>1808</v>
      </c>
      <c r="C121" s="11">
        <v>163</v>
      </c>
      <c r="D121" s="1" t="s">
        <v>653</v>
      </c>
      <c r="E121" s="36">
        <v>2.27</v>
      </c>
      <c r="F121" s="45">
        <v>0</v>
      </c>
    </row>
    <row r="122" spans="1:6" ht="15" customHeight="1">
      <c r="A122" s="14" t="s">
        <v>5772</v>
      </c>
      <c r="B122" s="7" t="s">
        <v>1809</v>
      </c>
      <c r="C122" s="11">
        <v>160</v>
      </c>
      <c r="D122" s="1" t="s">
        <v>652</v>
      </c>
      <c r="E122" s="36">
        <v>17.15</v>
      </c>
      <c r="F122" s="45">
        <v>0</v>
      </c>
    </row>
    <row r="123" spans="1:6" ht="15" customHeight="1">
      <c r="A123" s="14" t="s">
        <v>5773</v>
      </c>
      <c r="B123" s="7" t="s">
        <v>1810</v>
      </c>
      <c r="C123" s="11">
        <v>203</v>
      </c>
      <c r="D123" s="1" t="s">
        <v>2656</v>
      </c>
      <c r="E123" s="36">
        <v>3.19</v>
      </c>
      <c r="F123" s="45">
        <v>0</v>
      </c>
    </row>
    <row r="124" spans="1:6" ht="15" customHeight="1">
      <c r="A124" s="14" t="s">
        <v>5774</v>
      </c>
      <c r="B124" s="7" t="s">
        <v>1811</v>
      </c>
      <c r="C124" s="11">
        <v>203</v>
      </c>
      <c r="D124" s="1" t="s">
        <v>2656</v>
      </c>
      <c r="E124" s="36">
        <v>14.02</v>
      </c>
      <c r="F124" s="45">
        <v>0</v>
      </c>
    </row>
    <row r="125" spans="1:6" ht="15" customHeight="1" thickBot="1">
      <c r="A125" s="14" t="s">
        <v>5775</v>
      </c>
      <c r="B125" s="7" t="s">
        <v>1812</v>
      </c>
      <c r="C125" s="11">
        <v>302</v>
      </c>
      <c r="D125" s="1" t="s">
        <v>2136</v>
      </c>
      <c r="E125" s="36">
        <v>135.55</v>
      </c>
      <c r="F125" s="45">
        <v>0</v>
      </c>
    </row>
    <row r="126" spans="1:6" ht="15" customHeight="1" thickBot="1" thickTop="1">
      <c r="A126" s="144" t="s">
        <v>7686</v>
      </c>
      <c r="B126" s="145"/>
      <c r="C126" s="145"/>
      <c r="D126" s="146"/>
      <c r="E126" s="37">
        <f>SUM(E76:E125)</f>
        <v>632.3899999999999</v>
      </c>
      <c r="F126" s="63">
        <f>SUMIF(F76:F125,"&gt;0",E76:E125)</f>
        <v>401.11999999999995</v>
      </c>
    </row>
    <row r="127" ht="15" customHeight="1"/>
    <row r="128" ht="15" customHeight="1"/>
    <row r="129" spans="1:6" ht="15" customHeight="1">
      <c r="A129" s="2"/>
      <c r="B129" s="2"/>
      <c r="C129" s="2"/>
      <c r="D129" s="2"/>
      <c r="E129" s="38"/>
      <c r="F129" s="47"/>
    </row>
    <row r="130" ht="15" customHeight="1"/>
    <row r="131" ht="15" customHeight="1"/>
    <row r="132" ht="15" customHeight="1" thickBot="1"/>
    <row r="133" spans="1:6" ht="22.5" customHeight="1" thickBot="1">
      <c r="A133" s="141" t="s">
        <v>5776</v>
      </c>
      <c r="B133" s="142"/>
      <c r="C133" s="142"/>
      <c r="D133" s="142"/>
      <c r="E133" s="142"/>
      <c r="F133" s="143"/>
    </row>
    <row r="134" spans="1:6" ht="15" customHeight="1">
      <c r="A134" s="151" t="s">
        <v>1005</v>
      </c>
      <c r="B134" s="68" t="s">
        <v>603</v>
      </c>
      <c r="C134" s="69" t="s">
        <v>1860</v>
      </c>
      <c r="D134" s="147" t="s">
        <v>1859</v>
      </c>
      <c r="E134" s="149" t="s">
        <v>1861</v>
      </c>
      <c r="F134" s="70" t="s">
        <v>7616</v>
      </c>
    </row>
    <row r="135" spans="1:6" ht="15" customHeight="1" thickBot="1">
      <c r="A135" s="152"/>
      <c r="B135" s="71" t="s">
        <v>1858</v>
      </c>
      <c r="C135" s="71" t="s">
        <v>1858</v>
      </c>
      <c r="D135" s="148"/>
      <c r="E135" s="150"/>
      <c r="F135" s="72" t="s">
        <v>7615</v>
      </c>
    </row>
    <row r="136" spans="1:6" ht="15" customHeight="1" thickTop="1">
      <c r="A136" s="14" t="s">
        <v>5777</v>
      </c>
      <c r="B136" s="11">
        <v>101</v>
      </c>
      <c r="C136" s="11">
        <v>203</v>
      </c>
      <c r="D136" s="1" t="s">
        <v>2656</v>
      </c>
      <c r="E136" s="36">
        <v>60.82</v>
      </c>
      <c r="F136" s="45">
        <v>5</v>
      </c>
    </row>
    <row r="137" spans="1:6" ht="15" customHeight="1">
      <c r="A137" s="14" t="s">
        <v>5778</v>
      </c>
      <c r="B137" s="11">
        <v>102</v>
      </c>
      <c r="C137" s="11">
        <v>201</v>
      </c>
      <c r="D137" s="1" t="s">
        <v>641</v>
      </c>
      <c r="E137" s="36">
        <v>9.88</v>
      </c>
      <c r="F137" s="45">
        <v>5</v>
      </c>
    </row>
    <row r="138" spans="1:6" ht="15" customHeight="1">
      <c r="A138" s="14" t="s">
        <v>5779</v>
      </c>
      <c r="B138" s="11">
        <v>103</v>
      </c>
      <c r="C138" s="11">
        <v>204</v>
      </c>
      <c r="D138" s="1" t="s">
        <v>642</v>
      </c>
      <c r="E138" s="36">
        <v>3.42</v>
      </c>
      <c r="F138" s="45">
        <v>0</v>
      </c>
    </row>
    <row r="139" spans="1:6" ht="15" customHeight="1">
      <c r="A139" s="14" t="s">
        <v>5780</v>
      </c>
      <c r="B139" s="11">
        <v>104</v>
      </c>
      <c r="C139" s="11">
        <v>209</v>
      </c>
      <c r="D139" s="1" t="s">
        <v>2659</v>
      </c>
      <c r="E139" s="36">
        <v>4.22</v>
      </c>
      <c r="F139" s="45">
        <v>3</v>
      </c>
    </row>
    <row r="140" spans="1:6" ht="15" customHeight="1">
      <c r="A140" s="14" t="s">
        <v>5781</v>
      </c>
      <c r="B140" s="11">
        <v>105</v>
      </c>
      <c r="C140" s="11">
        <v>161</v>
      </c>
      <c r="D140" s="1" t="s">
        <v>3998</v>
      </c>
      <c r="E140" s="36">
        <v>2.89</v>
      </c>
      <c r="F140" s="45">
        <v>3</v>
      </c>
    </row>
    <row r="141" spans="1:6" ht="15" customHeight="1">
      <c r="A141" s="14" t="s">
        <v>5782</v>
      </c>
      <c r="B141" s="11">
        <v>106</v>
      </c>
      <c r="C141" s="11">
        <v>161</v>
      </c>
      <c r="D141" s="1" t="s">
        <v>3998</v>
      </c>
      <c r="E141" s="36">
        <v>4.81</v>
      </c>
      <c r="F141" s="45">
        <v>3</v>
      </c>
    </row>
    <row r="142" spans="1:7" ht="15" customHeight="1">
      <c r="A142" s="14" t="s">
        <v>5783</v>
      </c>
      <c r="B142" s="11">
        <v>107</v>
      </c>
      <c r="C142" s="11">
        <v>103</v>
      </c>
      <c r="D142" s="1" t="s">
        <v>2324</v>
      </c>
      <c r="E142" s="36">
        <v>7.46</v>
      </c>
      <c r="F142" s="45">
        <v>0</v>
      </c>
      <c r="G142" s="24"/>
    </row>
    <row r="143" spans="1:7" ht="15" customHeight="1">
      <c r="A143" s="14" t="s">
        <v>5784</v>
      </c>
      <c r="B143" s="11">
        <v>108</v>
      </c>
      <c r="C143" s="11">
        <v>103</v>
      </c>
      <c r="D143" s="1" t="s">
        <v>7698</v>
      </c>
      <c r="E143" s="36">
        <v>23.23</v>
      </c>
      <c r="F143" s="45">
        <v>8</v>
      </c>
      <c r="G143" s="88" t="s">
        <v>7690</v>
      </c>
    </row>
    <row r="144" spans="1:7" ht="15" customHeight="1">
      <c r="A144" s="14" t="s">
        <v>5785</v>
      </c>
      <c r="B144" s="11">
        <v>109</v>
      </c>
      <c r="C144" s="11">
        <v>103</v>
      </c>
      <c r="D144" s="1" t="s">
        <v>7699</v>
      </c>
      <c r="E144" s="36">
        <v>28.24</v>
      </c>
      <c r="F144" s="46">
        <v>8</v>
      </c>
      <c r="G144" s="88" t="s">
        <v>7690</v>
      </c>
    </row>
    <row r="145" spans="1:6" ht="15" customHeight="1">
      <c r="A145" s="14" t="s">
        <v>5786</v>
      </c>
      <c r="B145" s="11">
        <v>110</v>
      </c>
      <c r="C145" s="11">
        <v>201</v>
      </c>
      <c r="D145" s="1" t="s">
        <v>641</v>
      </c>
      <c r="E145" s="36">
        <v>15.3</v>
      </c>
      <c r="F145" s="46">
        <v>0</v>
      </c>
    </row>
    <row r="146" spans="1:7" ht="15" customHeight="1">
      <c r="A146" s="14" t="s">
        <v>5787</v>
      </c>
      <c r="B146" s="11">
        <v>111</v>
      </c>
      <c r="C146" s="11">
        <v>103</v>
      </c>
      <c r="D146" s="1" t="s">
        <v>7700</v>
      </c>
      <c r="E146" s="36">
        <v>50.15</v>
      </c>
      <c r="F146" s="46">
        <v>8</v>
      </c>
      <c r="G146" s="88" t="s">
        <v>7690</v>
      </c>
    </row>
    <row r="147" spans="1:7" ht="15" customHeight="1">
      <c r="A147" s="14" t="s">
        <v>5788</v>
      </c>
      <c r="B147" s="11">
        <v>112</v>
      </c>
      <c r="C147" s="11">
        <v>203</v>
      </c>
      <c r="D147" s="1" t="s">
        <v>2656</v>
      </c>
      <c r="E147" s="36">
        <v>27.32</v>
      </c>
      <c r="F147" s="46">
        <v>5</v>
      </c>
      <c r="G147" s="88" t="s">
        <v>7690</v>
      </c>
    </row>
    <row r="148" spans="1:7" ht="15" customHeight="1">
      <c r="A148" s="14" t="s">
        <v>5789</v>
      </c>
      <c r="B148" s="11">
        <v>113</v>
      </c>
      <c r="C148" s="11">
        <v>103</v>
      </c>
      <c r="D148" s="1" t="s">
        <v>7701</v>
      </c>
      <c r="E148" s="36">
        <v>39.17</v>
      </c>
      <c r="F148" s="46">
        <v>8</v>
      </c>
      <c r="G148" s="88" t="s">
        <v>7690</v>
      </c>
    </row>
    <row r="149" spans="1:7" ht="15" customHeight="1">
      <c r="A149" s="14" t="s">
        <v>5790</v>
      </c>
      <c r="B149" s="11">
        <v>114</v>
      </c>
      <c r="C149" s="11">
        <v>106</v>
      </c>
      <c r="D149" s="1" t="s">
        <v>7702</v>
      </c>
      <c r="E149" s="36">
        <v>14.28</v>
      </c>
      <c r="F149" s="46">
        <v>8</v>
      </c>
      <c r="G149" s="88" t="s">
        <v>7690</v>
      </c>
    </row>
    <row r="150" spans="1:7" ht="15" customHeight="1">
      <c r="A150" s="14" t="s">
        <v>5791</v>
      </c>
      <c r="B150" s="11">
        <v>115</v>
      </c>
      <c r="C150" s="11">
        <v>183</v>
      </c>
      <c r="D150" s="1" t="s">
        <v>7694</v>
      </c>
      <c r="E150" s="36">
        <v>3.51</v>
      </c>
      <c r="F150" s="45">
        <v>8</v>
      </c>
      <c r="G150" s="88" t="s">
        <v>7690</v>
      </c>
    </row>
    <row r="151" spans="1:7" ht="15" customHeight="1">
      <c r="A151" s="14" t="s">
        <v>5792</v>
      </c>
      <c r="B151" s="11">
        <v>116</v>
      </c>
      <c r="C151" s="29">
        <v>183</v>
      </c>
      <c r="D151" s="1" t="s">
        <v>7694</v>
      </c>
      <c r="E151" s="36">
        <v>3.49</v>
      </c>
      <c r="F151" s="45">
        <v>8</v>
      </c>
      <c r="G151" s="88" t="s">
        <v>7690</v>
      </c>
    </row>
    <row r="152" spans="1:7" ht="39">
      <c r="A152" s="14" t="s">
        <v>5793</v>
      </c>
      <c r="B152" s="11">
        <v>117</v>
      </c>
      <c r="C152" s="11">
        <v>183</v>
      </c>
      <c r="D152" s="1" t="s">
        <v>7703</v>
      </c>
      <c r="E152" s="36">
        <v>5.56</v>
      </c>
      <c r="F152" s="45">
        <v>0</v>
      </c>
      <c r="G152" s="98" t="s">
        <v>7693</v>
      </c>
    </row>
    <row r="153" spans="1:6" ht="15" customHeight="1">
      <c r="A153" s="14" t="s">
        <v>5794</v>
      </c>
      <c r="B153" s="11">
        <v>118</v>
      </c>
      <c r="C153" s="11">
        <v>167</v>
      </c>
      <c r="D153" s="1" t="s">
        <v>2449</v>
      </c>
      <c r="E153" s="36">
        <v>1.19</v>
      </c>
      <c r="F153" s="45">
        <v>0</v>
      </c>
    </row>
    <row r="154" spans="1:7" ht="15" customHeight="1">
      <c r="A154" s="14" t="s">
        <v>5795</v>
      </c>
      <c r="B154" s="11">
        <v>119</v>
      </c>
      <c r="C154" s="11">
        <v>103</v>
      </c>
      <c r="D154" s="1" t="s">
        <v>7704</v>
      </c>
      <c r="E154" s="36">
        <v>54.13</v>
      </c>
      <c r="F154" s="45">
        <v>8</v>
      </c>
      <c r="G154" s="88" t="s">
        <v>7690</v>
      </c>
    </row>
    <row r="155" spans="1:6" ht="15" customHeight="1">
      <c r="A155" s="14" t="s">
        <v>5796</v>
      </c>
      <c r="B155" s="11">
        <v>121</v>
      </c>
      <c r="C155" s="11">
        <v>182</v>
      </c>
      <c r="D155" s="1" t="s">
        <v>5693</v>
      </c>
      <c r="E155" s="36">
        <v>6.67</v>
      </c>
      <c r="F155" s="45">
        <v>0</v>
      </c>
    </row>
    <row r="156" spans="1:7" ht="15" customHeight="1">
      <c r="A156" s="14" t="s">
        <v>5797</v>
      </c>
      <c r="B156" s="11">
        <v>122</v>
      </c>
      <c r="C156" s="11">
        <v>183</v>
      </c>
      <c r="D156" s="1" t="s">
        <v>5684</v>
      </c>
      <c r="E156" s="36">
        <v>7.63</v>
      </c>
      <c r="F156" s="45">
        <v>8</v>
      </c>
      <c r="G156" s="88" t="s">
        <v>7690</v>
      </c>
    </row>
    <row r="157" spans="1:7" ht="15" customHeight="1">
      <c r="A157" s="14" t="s">
        <v>5798</v>
      </c>
      <c r="B157" s="11">
        <v>123</v>
      </c>
      <c r="C157" s="11">
        <v>104</v>
      </c>
      <c r="D157" s="1" t="s">
        <v>7705</v>
      </c>
      <c r="E157" s="36">
        <v>11.74</v>
      </c>
      <c r="F157" s="45">
        <v>8</v>
      </c>
      <c r="G157" s="88" t="s">
        <v>7690</v>
      </c>
    </row>
    <row r="158" spans="1:7" ht="15" customHeight="1">
      <c r="A158" s="14" t="s">
        <v>5799</v>
      </c>
      <c r="B158" s="11">
        <v>124</v>
      </c>
      <c r="C158" s="11">
        <v>106</v>
      </c>
      <c r="D158" s="1" t="s">
        <v>7706</v>
      </c>
      <c r="E158" s="36">
        <v>7.63</v>
      </c>
      <c r="F158" s="45">
        <v>8</v>
      </c>
      <c r="G158" s="88" t="s">
        <v>7690</v>
      </c>
    </row>
    <row r="159" spans="1:6" ht="15" customHeight="1">
      <c r="A159" s="14" t="s">
        <v>5800</v>
      </c>
      <c r="B159" s="11">
        <v>125</v>
      </c>
      <c r="C159" s="11">
        <v>160</v>
      </c>
      <c r="D159" s="1" t="s">
        <v>652</v>
      </c>
      <c r="E159" s="36">
        <v>8.37</v>
      </c>
      <c r="F159" s="45">
        <v>3</v>
      </c>
    </row>
    <row r="160" spans="1:6" ht="15" customHeight="1">
      <c r="A160" s="14" t="s">
        <v>5801</v>
      </c>
      <c r="B160" s="11">
        <v>126</v>
      </c>
      <c r="C160" s="11">
        <v>160</v>
      </c>
      <c r="D160" s="1" t="s">
        <v>652</v>
      </c>
      <c r="E160" s="36">
        <v>9.1</v>
      </c>
      <c r="F160" s="45">
        <v>3</v>
      </c>
    </row>
    <row r="161" spans="1:6" ht="15" customHeight="1">
      <c r="A161" s="14" t="s">
        <v>5802</v>
      </c>
      <c r="B161" s="11">
        <v>127</v>
      </c>
      <c r="C161" s="29">
        <v>209</v>
      </c>
      <c r="D161" s="1" t="s">
        <v>2659</v>
      </c>
      <c r="E161" s="36">
        <v>4.58</v>
      </c>
      <c r="F161" s="45">
        <v>3</v>
      </c>
    </row>
    <row r="162" spans="1:6" ht="15" customHeight="1">
      <c r="A162" s="14" t="s">
        <v>5803</v>
      </c>
      <c r="B162" s="11">
        <v>128</v>
      </c>
      <c r="C162" s="11">
        <v>161</v>
      </c>
      <c r="D162" s="1" t="s">
        <v>3998</v>
      </c>
      <c r="E162" s="36">
        <v>3.25</v>
      </c>
      <c r="F162" s="45">
        <v>3</v>
      </c>
    </row>
    <row r="163" spans="1:6" ht="15" customHeight="1" thickBot="1">
      <c r="A163" s="14" t="s">
        <v>5804</v>
      </c>
      <c r="B163" s="11">
        <v>129</v>
      </c>
      <c r="C163" s="11">
        <v>161</v>
      </c>
      <c r="D163" s="1" t="s">
        <v>3998</v>
      </c>
      <c r="E163" s="36">
        <v>5.09</v>
      </c>
      <c r="F163" s="45">
        <v>3</v>
      </c>
    </row>
    <row r="164" spans="1:6" ht="15" customHeight="1" thickBot="1" thickTop="1">
      <c r="A164" s="144" t="s">
        <v>7686</v>
      </c>
      <c r="B164" s="145"/>
      <c r="C164" s="145"/>
      <c r="D164" s="146"/>
      <c r="E164" s="37">
        <f>SUM(E136:E163)</f>
        <v>423.13</v>
      </c>
      <c r="F164" s="63">
        <f>SUMIF(F136:F163,"&gt;0",E136:E163)</f>
        <v>383.53</v>
      </c>
    </row>
    <row r="165" spans="2:6" ht="15" customHeight="1">
      <c r="B165" s="73"/>
      <c r="C165" s="73"/>
      <c r="D165" s="73"/>
      <c r="E165" s="74"/>
      <c r="F165" s="48"/>
    </row>
    <row r="166" ht="15" customHeight="1"/>
    <row r="167" ht="15" customHeight="1"/>
    <row r="168" ht="15" customHeight="1"/>
    <row r="169" ht="15" customHeight="1"/>
    <row r="170" ht="15" customHeight="1" thickBot="1"/>
    <row r="171" spans="1:6" ht="22.5" customHeight="1" thickBot="1">
      <c r="A171" s="141" t="s">
        <v>5805</v>
      </c>
      <c r="B171" s="142"/>
      <c r="C171" s="142"/>
      <c r="D171" s="142"/>
      <c r="E171" s="142"/>
      <c r="F171" s="143"/>
    </row>
    <row r="172" spans="1:6" ht="15" customHeight="1">
      <c r="A172" s="151" t="s">
        <v>1005</v>
      </c>
      <c r="B172" s="68" t="s">
        <v>603</v>
      </c>
      <c r="C172" s="69" t="s">
        <v>1860</v>
      </c>
      <c r="D172" s="147" t="s">
        <v>1859</v>
      </c>
      <c r="E172" s="149" t="s">
        <v>1861</v>
      </c>
      <c r="F172" s="70" t="s">
        <v>7616</v>
      </c>
    </row>
    <row r="173" spans="1:6" ht="15" customHeight="1" thickBot="1">
      <c r="A173" s="152"/>
      <c r="B173" s="71" t="s">
        <v>1858</v>
      </c>
      <c r="C173" s="71" t="s">
        <v>1858</v>
      </c>
      <c r="D173" s="148"/>
      <c r="E173" s="150"/>
      <c r="F173" s="72" t="s">
        <v>7615</v>
      </c>
    </row>
    <row r="174" spans="1:6" ht="15" customHeight="1" thickTop="1">
      <c r="A174" s="14" t="s">
        <v>5806</v>
      </c>
      <c r="B174" s="11">
        <v>201</v>
      </c>
      <c r="C174" s="11">
        <v>203</v>
      </c>
      <c r="D174" s="1" t="s">
        <v>2656</v>
      </c>
      <c r="E174" s="36">
        <v>69.41</v>
      </c>
      <c r="F174" s="45">
        <v>5</v>
      </c>
    </row>
    <row r="175" spans="1:6" ht="15" customHeight="1">
      <c r="A175" s="14" t="s">
        <v>5807</v>
      </c>
      <c r="B175" s="11">
        <v>202</v>
      </c>
      <c r="C175" s="11">
        <v>201</v>
      </c>
      <c r="D175" s="1" t="s">
        <v>641</v>
      </c>
      <c r="E175" s="36">
        <v>10.74</v>
      </c>
      <c r="F175" s="45">
        <v>5</v>
      </c>
    </row>
    <row r="176" spans="1:6" ht="15" customHeight="1">
      <c r="A176" s="14" t="s">
        <v>5808</v>
      </c>
      <c r="B176" s="11">
        <v>203</v>
      </c>
      <c r="C176" s="11">
        <v>204</v>
      </c>
      <c r="D176" s="1" t="s">
        <v>642</v>
      </c>
      <c r="E176" s="36">
        <v>3.42</v>
      </c>
      <c r="F176" s="45">
        <v>0</v>
      </c>
    </row>
    <row r="177" spans="1:6" ht="15" customHeight="1">
      <c r="A177" s="14" t="s">
        <v>5809</v>
      </c>
      <c r="B177" s="11">
        <v>204</v>
      </c>
      <c r="C177" s="11">
        <v>209</v>
      </c>
      <c r="D177" s="1" t="s">
        <v>2659</v>
      </c>
      <c r="E177" s="36">
        <v>5.85</v>
      </c>
      <c r="F177" s="45">
        <v>3</v>
      </c>
    </row>
    <row r="178" spans="1:6" ht="15" customHeight="1">
      <c r="A178" s="14" t="s">
        <v>5810</v>
      </c>
      <c r="B178" s="11">
        <v>205</v>
      </c>
      <c r="C178" s="11">
        <v>161</v>
      </c>
      <c r="D178" s="1" t="s">
        <v>3998</v>
      </c>
      <c r="E178" s="36">
        <v>3.73</v>
      </c>
      <c r="F178" s="46">
        <v>3</v>
      </c>
    </row>
    <row r="179" spans="1:6" ht="15" customHeight="1">
      <c r="A179" s="14" t="s">
        <v>5811</v>
      </c>
      <c r="B179" s="11">
        <v>206</v>
      </c>
      <c r="C179" s="11">
        <v>161</v>
      </c>
      <c r="D179" s="1" t="s">
        <v>3998</v>
      </c>
      <c r="E179" s="36">
        <v>5.16</v>
      </c>
      <c r="F179" s="46">
        <v>3</v>
      </c>
    </row>
    <row r="180" spans="1:6" ht="15" customHeight="1">
      <c r="A180" s="14" t="s">
        <v>5812</v>
      </c>
      <c r="B180" s="11">
        <v>207</v>
      </c>
      <c r="C180" s="11">
        <v>160</v>
      </c>
      <c r="D180" s="1" t="s">
        <v>652</v>
      </c>
      <c r="E180" s="36">
        <v>12.69</v>
      </c>
      <c r="F180" s="45">
        <v>3</v>
      </c>
    </row>
    <row r="181" spans="1:6" ht="15" customHeight="1">
      <c r="A181" s="14" t="s">
        <v>5813</v>
      </c>
      <c r="B181" s="11">
        <v>208</v>
      </c>
      <c r="C181" s="11">
        <v>166</v>
      </c>
      <c r="D181" s="1" t="s">
        <v>3789</v>
      </c>
      <c r="E181" s="36">
        <v>8.36</v>
      </c>
      <c r="F181" s="45">
        <v>4</v>
      </c>
    </row>
    <row r="182" spans="1:6" ht="15" customHeight="1">
      <c r="A182" s="14" t="s">
        <v>5814</v>
      </c>
      <c r="B182" s="11">
        <v>209</v>
      </c>
      <c r="C182" s="11">
        <v>102</v>
      </c>
      <c r="D182" s="1" t="s">
        <v>2855</v>
      </c>
      <c r="E182" s="36">
        <v>37.55</v>
      </c>
      <c r="F182" s="45">
        <v>2</v>
      </c>
    </row>
    <row r="183" spans="1:6" ht="15" customHeight="1">
      <c r="A183" s="14" t="s">
        <v>5815</v>
      </c>
      <c r="B183" s="11">
        <v>210</v>
      </c>
      <c r="C183" s="11">
        <v>201</v>
      </c>
      <c r="D183" s="1" t="s">
        <v>5450</v>
      </c>
      <c r="E183" s="36"/>
      <c r="F183" s="45">
        <v>0</v>
      </c>
    </row>
    <row r="184" spans="1:6" ht="15" customHeight="1">
      <c r="A184" s="14" t="s">
        <v>5816</v>
      </c>
      <c r="B184" s="11">
        <v>211</v>
      </c>
      <c r="C184" s="11">
        <v>110</v>
      </c>
      <c r="D184" s="1" t="s">
        <v>5733</v>
      </c>
      <c r="E184" s="36">
        <v>18.48</v>
      </c>
      <c r="F184" s="45">
        <v>1</v>
      </c>
    </row>
    <row r="185" spans="1:6" ht="15" customHeight="1">
      <c r="A185" s="14" t="s">
        <v>5817</v>
      </c>
      <c r="B185" s="11">
        <v>212</v>
      </c>
      <c r="C185" s="11">
        <v>110</v>
      </c>
      <c r="D185" s="1" t="s">
        <v>5733</v>
      </c>
      <c r="E185" s="36">
        <v>16.5</v>
      </c>
      <c r="F185" s="45">
        <v>1</v>
      </c>
    </row>
    <row r="186" spans="1:6" ht="15" customHeight="1">
      <c r="A186" s="14" t="s">
        <v>5818</v>
      </c>
      <c r="B186" s="11">
        <v>213</v>
      </c>
      <c r="C186" s="11">
        <v>110</v>
      </c>
      <c r="D186" s="1" t="s">
        <v>5733</v>
      </c>
      <c r="E186" s="36">
        <v>10.7</v>
      </c>
      <c r="F186" s="45">
        <v>1</v>
      </c>
    </row>
    <row r="187" spans="1:6" ht="15" customHeight="1">
      <c r="A187" s="14" t="s">
        <v>5819</v>
      </c>
      <c r="B187" s="11">
        <v>214</v>
      </c>
      <c r="C187" s="11">
        <v>110</v>
      </c>
      <c r="D187" s="1" t="s">
        <v>5733</v>
      </c>
      <c r="E187" s="36">
        <v>16.53</v>
      </c>
      <c r="F187" s="45">
        <v>1</v>
      </c>
    </row>
    <row r="188" spans="1:7" ht="15" customHeight="1">
      <c r="A188" s="14" t="s">
        <v>5820</v>
      </c>
      <c r="B188" s="11">
        <v>215</v>
      </c>
      <c r="C188" s="11">
        <v>103</v>
      </c>
      <c r="D188" s="1" t="s">
        <v>7710</v>
      </c>
      <c r="E188" s="36">
        <v>33.17</v>
      </c>
      <c r="F188" s="45">
        <v>8</v>
      </c>
      <c r="G188" s="88" t="s">
        <v>7690</v>
      </c>
    </row>
    <row r="189" spans="1:7" ht="15" customHeight="1">
      <c r="A189" s="14" t="s">
        <v>5821</v>
      </c>
      <c r="B189" s="11">
        <v>216</v>
      </c>
      <c r="C189" s="11">
        <v>103</v>
      </c>
      <c r="D189" s="1" t="s">
        <v>7709</v>
      </c>
      <c r="E189" s="36">
        <v>33.89</v>
      </c>
      <c r="F189" s="45">
        <v>8</v>
      </c>
      <c r="G189" s="88" t="s">
        <v>7690</v>
      </c>
    </row>
    <row r="190" spans="1:7" ht="15" customHeight="1">
      <c r="A190" s="14" t="s">
        <v>5822</v>
      </c>
      <c r="B190" s="11">
        <v>217</v>
      </c>
      <c r="C190" s="11">
        <v>103</v>
      </c>
      <c r="D190" s="1" t="s">
        <v>7698</v>
      </c>
      <c r="E190" s="36">
        <v>16.63</v>
      </c>
      <c r="F190" s="45">
        <v>8</v>
      </c>
      <c r="G190" s="88" t="s">
        <v>7690</v>
      </c>
    </row>
    <row r="191" spans="1:6" ht="15" customHeight="1">
      <c r="A191" s="14" t="s">
        <v>5823</v>
      </c>
      <c r="B191" s="11">
        <v>218</v>
      </c>
      <c r="C191" s="11">
        <v>103</v>
      </c>
      <c r="D191" s="1" t="s">
        <v>2324</v>
      </c>
      <c r="E191" s="36">
        <v>5</v>
      </c>
      <c r="F191" s="45">
        <v>0</v>
      </c>
    </row>
    <row r="192" spans="1:6" ht="15" customHeight="1">
      <c r="A192" s="14" t="s">
        <v>5824</v>
      </c>
      <c r="B192" s="11">
        <v>219</v>
      </c>
      <c r="C192" s="11">
        <v>106</v>
      </c>
      <c r="D192" s="1" t="s">
        <v>5650</v>
      </c>
      <c r="E192" s="36">
        <v>9.98</v>
      </c>
      <c r="F192" s="45">
        <v>0</v>
      </c>
    </row>
    <row r="193" spans="1:6" ht="15" customHeight="1">
      <c r="A193" s="14" t="s">
        <v>5825</v>
      </c>
      <c r="B193" s="11">
        <v>221</v>
      </c>
      <c r="C193" s="11">
        <v>171</v>
      </c>
      <c r="D193" s="1" t="s">
        <v>2441</v>
      </c>
      <c r="E193" s="36">
        <v>9.76</v>
      </c>
      <c r="F193" s="45">
        <v>0</v>
      </c>
    </row>
    <row r="194" spans="1:6" ht="15" customHeight="1">
      <c r="A194" s="14" t="s">
        <v>5826</v>
      </c>
      <c r="B194" s="11">
        <v>222</v>
      </c>
      <c r="C194" s="11">
        <v>103</v>
      </c>
      <c r="D194" s="1" t="s">
        <v>2324</v>
      </c>
      <c r="E194" s="36">
        <v>13.82</v>
      </c>
      <c r="F194" s="45">
        <v>0</v>
      </c>
    </row>
    <row r="195" spans="1:7" ht="15" customHeight="1">
      <c r="A195" s="14" t="s">
        <v>5827</v>
      </c>
      <c r="B195" s="11">
        <v>223</v>
      </c>
      <c r="C195" s="11">
        <v>203</v>
      </c>
      <c r="D195" s="1" t="s">
        <v>2656</v>
      </c>
      <c r="E195" s="36">
        <v>51.39</v>
      </c>
      <c r="F195" s="45">
        <v>5</v>
      </c>
      <c r="G195" s="88" t="s">
        <v>7690</v>
      </c>
    </row>
    <row r="196" spans="1:6" ht="15" customHeight="1">
      <c r="A196" s="14" t="s">
        <v>5828</v>
      </c>
      <c r="B196" s="11">
        <v>224</v>
      </c>
      <c r="C196" s="11">
        <v>203</v>
      </c>
      <c r="D196" s="1" t="s">
        <v>2656</v>
      </c>
      <c r="E196" s="36">
        <v>16.51</v>
      </c>
      <c r="F196" s="45">
        <v>5</v>
      </c>
    </row>
    <row r="197" spans="1:6" ht="15" customHeight="1">
      <c r="A197" s="14" t="s">
        <v>5829</v>
      </c>
      <c r="B197" s="11">
        <v>225</v>
      </c>
      <c r="C197" s="11">
        <v>103</v>
      </c>
      <c r="D197" s="1" t="s">
        <v>2324</v>
      </c>
      <c r="E197" s="36">
        <v>32.85</v>
      </c>
      <c r="F197" s="45">
        <v>0</v>
      </c>
    </row>
    <row r="198" spans="1:6" ht="15" customHeight="1">
      <c r="A198" s="14" t="s">
        <v>5830</v>
      </c>
      <c r="B198" s="11">
        <v>226</v>
      </c>
      <c r="C198" s="11">
        <v>103</v>
      </c>
      <c r="D198" s="1" t="s">
        <v>2324</v>
      </c>
      <c r="E198" s="36">
        <v>16.67</v>
      </c>
      <c r="F198" s="45">
        <v>0</v>
      </c>
    </row>
    <row r="199" spans="1:6" ht="15" customHeight="1">
      <c r="A199" s="14" t="s">
        <v>5831</v>
      </c>
      <c r="B199" s="11">
        <v>227</v>
      </c>
      <c r="C199" s="11">
        <v>183</v>
      </c>
      <c r="D199" s="1" t="s">
        <v>5684</v>
      </c>
      <c r="E199" s="36">
        <v>2.5</v>
      </c>
      <c r="F199" s="45">
        <v>0</v>
      </c>
    </row>
    <row r="200" spans="1:6" ht="15" customHeight="1">
      <c r="A200" s="14" t="s">
        <v>5832</v>
      </c>
      <c r="B200" s="11">
        <v>228</v>
      </c>
      <c r="C200" s="11">
        <v>183</v>
      </c>
      <c r="D200" s="1" t="s">
        <v>5684</v>
      </c>
      <c r="E200" s="36">
        <v>3.86</v>
      </c>
      <c r="F200" s="45">
        <v>0</v>
      </c>
    </row>
    <row r="201" spans="1:6" ht="15" customHeight="1">
      <c r="A201" s="14" t="s">
        <v>5833</v>
      </c>
      <c r="B201" s="11">
        <v>229</v>
      </c>
      <c r="C201" s="11">
        <v>183</v>
      </c>
      <c r="D201" s="1" t="s">
        <v>5684</v>
      </c>
      <c r="E201" s="36">
        <v>2.48</v>
      </c>
      <c r="F201" s="45">
        <v>0</v>
      </c>
    </row>
    <row r="202" spans="1:6" ht="15" customHeight="1">
      <c r="A202" s="14" t="s">
        <v>5834</v>
      </c>
      <c r="B202" s="11">
        <v>231</v>
      </c>
      <c r="C202" s="11">
        <v>183</v>
      </c>
      <c r="D202" s="1" t="s">
        <v>5684</v>
      </c>
      <c r="E202" s="36">
        <v>1.44</v>
      </c>
      <c r="F202" s="45">
        <v>0</v>
      </c>
    </row>
    <row r="203" spans="1:6" ht="15" customHeight="1">
      <c r="A203" s="14" t="s">
        <v>5835</v>
      </c>
      <c r="B203" s="11">
        <v>232</v>
      </c>
      <c r="C203" s="11">
        <v>106</v>
      </c>
      <c r="D203" s="1" t="s">
        <v>5650</v>
      </c>
      <c r="E203" s="36">
        <v>4.96</v>
      </c>
      <c r="F203" s="45">
        <v>0</v>
      </c>
    </row>
    <row r="204" spans="1:6" ht="15" customHeight="1">
      <c r="A204" s="14" t="s">
        <v>5836</v>
      </c>
      <c r="B204" s="11">
        <v>233</v>
      </c>
      <c r="C204" s="11">
        <v>183</v>
      </c>
      <c r="D204" s="1" t="s">
        <v>5684</v>
      </c>
      <c r="E204" s="36">
        <v>10.79</v>
      </c>
      <c r="F204" s="45">
        <v>0</v>
      </c>
    </row>
    <row r="205" spans="1:7" ht="15" customHeight="1">
      <c r="A205" s="14" t="s">
        <v>5837</v>
      </c>
      <c r="B205" s="11">
        <v>234</v>
      </c>
      <c r="C205" s="11">
        <v>104</v>
      </c>
      <c r="D205" s="1" t="s">
        <v>7707</v>
      </c>
      <c r="E205" s="36">
        <v>10.82</v>
      </c>
      <c r="F205" s="45">
        <v>8</v>
      </c>
      <c r="G205" s="88" t="s">
        <v>7690</v>
      </c>
    </row>
    <row r="206" spans="1:7" ht="15" customHeight="1">
      <c r="A206" s="14" t="s">
        <v>5838</v>
      </c>
      <c r="B206" s="11">
        <v>235</v>
      </c>
      <c r="C206" s="11">
        <v>103</v>
      </c>
      <c r="D206" s="1" t="s">
        <v>7708</v>
      </c>
      <c r="E206" s="36">
        <v>10.2</v>
      </c>
      <c r="F206" s="45">
        <v>8</v>
      </c>
      <c r="G206" s="88" t="s">
        <v>7690</v>
      </c>
    </row>
    <row r="207" spans="1:6" ht="15" customHeight="1">
      <c r="A207" s="14" t="s">
        <v>5839</v>
      </c>
      <c r="B207" s="11">
        <v>236</v>
      </c>
      <c r="C207" s="11">
        <v>110</v>
      </c>
      <c r="D207" s="1" t="s">
        <v>5733</v>
      </c>
      <c r="E207" s="36">
        <v>15.45</v>
      </c>
      <c r="F207" s="45">
        <v>1</v>
      </c>
    </row>
    <row r="208" spans="1:7" ht="15" customHeight="1">
      <c r="A208" s="14" t="s">
        <v>5840</v>
      </c>
      <c r="B208" s="11">
        <v>237</v>
      </c>
      <c r="C208" s="11">
        <v>184</v>
      </c>
      <c r="D208" s="1" t="s">
        <v>3843</v>
      </c>
      <c r="E208" s="36">
        <v>10.79</v>
      </c>
      <c r="F208" s="45">
        <v>2</v>
      </c>
      <c r="G208" s="24"/>
    </row>
    <row r="209" spans="1:6" ht="15" customHeight="1">
      <c r="A209" s="14" t="s">
        <v>5841</v>
      </c>
      <c r="B209" s="11">
        <v>238</v>
      </c>
      <c r="C209" s="11">
        <v>110</v>
      </c>
      <c r="D209" s="1" t="s">
        <v>5733</v>
      </c>
      <c r="E209" s="36">
        <v>16.64</v>
      </c>
      <c r="F209" s="45">
        <v>1</v>
      </c>
    </row>
    <row r="210" spans="1:6" ht="15" customHeight="1">
      <c r="A210" s="14" t="s">
        <v>5842</v>
      </c>
      <c r="B210" s="11">
        <v>239</v>
      </c>
      <c r="C210" s="11">
        <v>110</v>
      </c>
      <c r="D210" s="1" t="s">
        <v>5733</v>
      </c>
      <c r="E210" s="36">
        <v>18.48</v>
      </c>
      <c r="F210" s="45">
        <v>1</v>
      </c>
    </row>
    <row r="211" spans="1:6" ht="15" customHeight="1">
      <c r="A211" s="14" t="s">
        <v>5843</v>
      </c>
      <c r="B211" s="11">
        <v>241</v>
      </c>
      <c r="C211" s="11">
        <v>110</v>
      </c>
      <c r="D211" s="1" t="s">
        <v>5733</v>
      </c>
      <c r="E211" s="36">
        <v>23.39</v>
      </c>
      <c r="F211" s="45">
        <v>1</v>
      </c>
    </row>
    <row r="212" spans="1:6" ht="15" customHeight="1">
      <c r="A212" s="14" t="s">
        <v>5844</v>
      </c>
      <c r="B212" s="11">
        <v>242</v>
      </c>
      <c r="C212" s="11">
        <v>116</v>
      </c>
      <c r="D212" s="1" t="s">
        <v>597</v>
      </c>
      <c r="E212" s="36">
        <v>13.74</v>
      </c>
      <c r="F212" s="45">
        <v>1</v>
      </c>
    </row>
    <row r="213" spans="1:6" ht="15" customHeight="1">
      <c r="A213" s="14" t="s">
        <v>5845</v>
      </c>
      <c r="B213" s="11">
        <v>243</v>
      </c>
      <c r="C213" s="11">
        <v>176</v>
      </c>
      <c r="D213" s="1" t="s">
        <v>477</v>
      </c>
      <c r="E213" s="36">
        <v>8.57</v>
      </c>
      <c r="F213" s="45">
        <v>2</v>
      </c>
    </row>
    <row r="214" spans="1:6" ht="15" customHeight="1">
      <c r="A214" s="14" t="s">
        <v>5846</v>
      </c>
      <c r="B214" s="11">
        <v>244</v>
      </c>
      <c r="C214" s="11">
        <v>160</v>
      </c>
      <c r="D214" s="1" t="s">
        <v>652</v>
      </c>
      <c r="E214" s="36">
        <v>12.08</v>
      </c>
      <c r="F214" s="45">
        <v>2</v>
      </c>
    </row>
    <row r="215" spans="1:6" ht="15" customHeight="1">
      <c r="A215" s="14" t="s">
        <v>5847</v>
      </c>
      <c r="B215" s="11">
        <v>245</v>
      </c>
      <c r="C215" s="11">
        <v>209</v>
      </c>
      <c r="D215" s="1" t="s">
        <v>2659</v>
      </c>
      <c r="E215" s="36">
        <v>5.85</v>
      </c>
      <c r="F215" s="45">
        <v>3</v>
      </c>
    </row>
    <row r="216" spans="1:6" ht="15" customHeight="1">
      <c r="A216" s="14" t="s">
        <v>5848</v>
      </c>
      <c r="B216" s="11">
        <v>246</v>
      </c>
      <c r="C216" s="11">
        <v>161</v>
      </c>
      <c r="D216" s="1" t="s">
        <v>3998</v>
      </c>
      <c r="E216" s="36">
        <v>4.12</v>
      </c>
      <c r="F216" s="45">
        <v>3</v>
      </c>
    </row>
    <row r="217" spans="1:6" ht="15" customHeight="1" thickBot="1">
      <c r="A217" s="14" t="s">
        <v>5849</v>
      </c>
      <c r="B217" s="11">
        <v>247</v>
      </c>
      <c r="C217" s="11">
        <v>161</v>
      </c>
      <c r="D217" s="1" t="s">
        <v>3998</v>
      </c>
      <c r="E217" s="36">
        <v>5.16</v>
      </c>
      <c r="F217" s="46">
        <v>3</v>
      </c>
    </row>
    <row r="218" spans="1:6" ht="15" customHeight="1" thickBot="1" thickTop="1">
      <c r="A218" s="144" t="s">
        <v>7686</v>
      </c>
      <c r="B218" s="145"/>
      <c r="C218" s="145"/>
      <c r="D218" s="146"/>
      <c r="E218" s="37">
        <f>SUM(E174:E217)</f>
        <v>640.11</v>
      </c>
      <c r="F218" s="63">
        <f>SUMIF(F174:F217,"&gt;0",E174:E217)</f>
        <v>522.5799999999998</v>
      </c>
    </row>
    <row r="219" ht="15" customHeight="1"/>
    <row r="220" ht="15" customHeight="1"/>
    <row r="221" ht="15" customHeight="1"/>
    <row r="222" ht="15" customHeight="1"/>
    <row r="223" ht="15" customHeight="1"/>
    <row r="224" ht="15" customHeight="1" thickBot="1"/>
    <row r="225" spans="1:6" ht="22.5" customHeight="1" thickBot="1">
      <c r="A225" s="141" t="s">
        <v>5850</v>
      </c>
      <c r="B225" s="142"/>
      <c r="C225" s="142"/>
      <c r="D225" s="142"/>
      <c r="E225" s="142"/>
      <c r="F225" s="143"/>
    </row>
    <row r="226" spans="1:6" ht="15" customHeight="1">
      <c r="A226" s="151" t="s">
        <v>1005</v>
      </c>
      <c r="B226" s="68" t="s">
        <v>603</v>
      </c>
      <c r="C226" s="69" t="s">
        <v>1860</v>
      </c>
      <c r="D226" s="147" t="s">
        <v>1859</v>
      </c>
      <c r="E226" s="149" t="s">
        <v>1861</v>
      </c>
      <c r="F226" s="70" t="s">
        <v>7616</v>
      </c>
    </row>
    <row r="227" spans="1:6" ht="15" customHeight="1" thickBot="1">
      <c r="A227" s="152"/>
      <c r="B227" s="71" t="s">
        <v>1858</v>
      </c>
      <c r="C227" s="71" t="s">
        <v>1858</v>
      </c>
      <c r="D227" s="148"/>
      <c r="E227" s="150"/>
      <c r="F227" s="72" t="s">
        <v>7615</v>
      </c>
    </row>
    <row r="228" spans="1:6" ht="15" customHeight="1" thickTop="1">
      <c r="A228" s="14" t="s">
        <v>5851</v>
      </c>
      <c r="B228" s="11">
        <v>301</v>
      </c>
      <c r="C228" s="11">
        <v>203</v>
      </c>
      <c r="D228" s="1" t="s">
        <v>2656</v>
      </c>
      <c r="E228" s="36">
        <v>80.41</v>
      </c>
      <c r="F228" s="46">
        <v>5</v>
      </c>
    </row>
    <row r="229" spans="1:6" ht="15" customHeight="1">
      <c r="A229" s="14" t="s">
        <v>5852</v>
      </c>
      <c r="B229" s="11">
        <v>302</v>
      </c>
      <c r="C229" s="11">
        <v>201</v>
      </c>
      <c r="D229" s="1" t="s">
        <v>641</v>
      </c>
      <c r="E229" s="36">
        <v>12.06</v>
      </c>
      <c r="F229" s="46">
        <v>5</v>
      </c>
    </row>
    <row r="230" spans="1:6" ht="15" customHeight="1">
      <c r="A230" s="14" t="s">
        <v>5853</v>
      </c>
      <c r="B230" s="11">
        <v>303</v>
      </c>
      <c r="C230" s="11">
        <v>204</v>
      </c>
      <c r="D230" s="1" t="s">
        <v>642</v>
      </c>
      <c r="E230" s="36">
        <v>3.42</v>
      </c>
      <c r="F230" s="46">
        <v>0</v>
      </c>
    </row>
    <row r="231" spans="1:6" ht="15" customHeight="1">
      <c r="A231" s="14" t="s">
        <v>5854</v>
      </c>
      <c r="B231" s="11">
        <v>304</v>
      </c>
      <c r="C231" s="11">
        <v>209</v>
      </c>
      <c r="D231" s="1" t="s">
        <v>2659</v>
      </c>
      <c r="E231" s="36">
        <v>5.85</v>
      </c>
      <c r="F231" s="46">
        <v>5</v>
      </c>
    </row>
    <row r="232" spans="1:6" ht="15" customHeight="1">
      <c r="A232" s="14" t="s">
        <v>5855</v>
      </c>
      <c r="B232" s="11">
        <v>305</v>
      </c>
      <c r="C232" s="11">
        <v>161</v>
      </c>
      <c r="D232" s="1" t="s">
        <v>3998</v>
      </c>
      <c r="E232" s="36">
        <v>3.73</v>
      </c>
      <c r="F232" s="46">
        <v>3</v>
      </c>
    </row>
    <row r="233" spans="1:6" ht="15" customHeight="1">
      <c r="A233" s="14" t="s">
        <v>5856</v>
      </c>
      <c r="B233" s="11">
        <v>306</v>
      </c>
      <c r="C233" s="11">
        <v>161</v>
      </c>
      <c r="D233" s="1" t="s">
        <v>3998</v>
      </c>
      <c r="E233" s="36">
        <v>5.12</v>
      </c>
      <c r="F233" s="46">
        <v>3</v>
      </c>
    </row>
    <row r="234" spans="1:6" ht="15" customHeight="1">
      <c r="A234" s="14" t="s">
        <v>5857</v>
      </c>
      <c r="B234" s="11">
        <v>307</v>
      </c>
      <c r="C234" s="11">
        <v>166</v>
      </c>
      <c r="D234" s="1" t="s">
        <v>3789</v>
      </c>
      <c r="E234" s="36">
        <v>12.67</v>
      </c>
      <c r="F234" s="46">
        <v>4</v>
      </c>
    </row>
    <row r="235" spans="1:6" ht="15" customHeight="1">
      <c r="A235" s="14" t="s">
        <v>5858</v>
      </c>
      <c r="B235" s="11">
        <v>308</v>
      </c>
      <c r="C235" s="11">
        <v>110</v>
      </c>
      <c r="D235" s="1" t="s">
        <v>5733</v>
      </c>
      <c r="E235" s="36">
        <v>21.41</v>
      </c>
      <c r="F235" s="46">
        <v>1</v>
      </c>
    </row>
    <row r="236" spans="1:6" ht="15" customHeight="1">
      <c r="A236" s="14" t="s">
        <v>5859</v>
      </c>
      <c r="B236" s="11">
        <v>309</v>
      </c>
      <c r="C236" s="11">
        <v>110</v>
      </c>
      <c r="D236" s="1" t="s">
        <v>5733</v>
      </c>
      <c r="E236" s="36">
        <v>13.73</v>
      </c>
      <c r="F236" s="46">
        <v>1</v>
      </c>
    </row>
    <row r="237" spans="1:6" ht="15" customHeight="1">
      <c r="A237" s="14" t="s">
        <v>5860</v>
      </c>
      <c r="B237" s="11">
        <v>310</v>
      </c>
      <c r="C237" s="11">
        <v>201</v>
      </c>
      <c r="D237" s="1" t="s">
        <v>5450</v>
      </c>
      <c r="E237" s="36"/>
      <c r="F237" s="46">
        <v>0</v>
      </c>
    </row>
    <row r="238" spans="1:6" ht="15" customHeight="1">
      <c r="A238" s="14" t="s">
        <v>5861</v>
      </c>
      <c r="B238" s="11">
        <v>311</v>
      </c>
      <c r="C238" s="11">
        <v>110</v>
      </c>
      <c r="D238" s="1" t="s">
        <v>5733</v>
      </c>
      <c r="E238" s="36">
        <v>13.73</v>
      </c>
      <c r="F238" s="46">
        <v>1</v>
      </c>
    </row>
    <row r="239" spans="1:6" ht="15" customHeight="1">
      <c r="A239" s="14" t="s">
        <v>5862</v>
      </c>
      <c r="B239" s="11">
        <v>312</v>
      </c>
      <c r="C239" s="11">
        <v>110</v>
      </c>
      <c r="D239" s="1" t="s">
        <v>5733</v>
      </c>
      <c r="E239" s="36">
        <v>13.73</v>
      </c>
      <c r="F239" s="46">
        <v>1</v>
      </c>
    </row>
    <row r="240" spans="1:6" ht="15" customHeight="1">
      <c r="A240" s="14" t="s">
        <v>5863</v>
      </c>
      <c r="B240" s="11">
        <v>313</v>
      </c>
      <c r="C240" s="11">
        <v>110</v>
      </c>
      <c r="D240" s="1" t="s">
        <v>5733</v>
      </c>
      <c r="E240" s="36">
        <v>13.73</v>
      </c>
      <c r="F240" s="46">
        <v>1</v>
      </c>
    </row>
    <row r="241" spans="1:7" ht="15" customHeight="1">
      <c r="A241" s="14" t="s">
        <v>5864</v>
      </c>
      <c r="B241" s="11">
        <v>314</v>
      </c>
      <c r="C241" s="11">
        <v>183</v>
      </c>
      <c r="D241" s="1" t="s">
        <v>5684</v>
      </c>
      <c r="E241" s="36">
        <v>10.7</v>
      </c>
      <c r="F241" s="46">
        <v>8</v>
      </c>
      <c r="G241" s="88" t="s">
        <v>7690</v>
      </c>
    </row>
    <row r="242" spans="1:7" ht="15" customHeight="1">
      <c r="A242" s="14" t="s">
        <v>5865</v>
      </c>
      <c r="B242" s="11">
        <v>315</v>
      </c>
      <c r="C242" s="11">
        <v>104</v>
      </c>
      <c r="D242" s="1" t="s">
        <v>2107</v>
      </c>
      <c r="E242" s="36">
        <v>15.81</v>
      </c>
      <c r="F242" s="46">
        <v>8</v>
      </c>
      <c r="G242" s="88" t="s">
        <v>7690</v>
      </c>
    </row>
    <row r="243" spans="1:7" ht="15" customHeight="1">
      <c r="A243" s="14" t="s">
        <v>5866</v>
      </c>
      <c r="B243" s="11">
        <v>316</v>
      </c>
      <c r="C243" s="11">
        <v>183</v>
      </c>
      <c r="D243" s="1" t="s">
        <v>5684</v>
      </c>
      <c r="E243" s="36">
        <v>4.25</v>
      </c>
      <c r="F243" s="46">
        <v>8</v>
      </c>
      <c r="G243" s="88" t="s">
        <v>7690</v>
      </c>
    </row>
    <row r="244" spans="1:7" ht="15" customHeight="1">
      <c r="A244" s="14" t="s">
        <v>5867</v>
      </c>
      <c r="B244" s="11">
        <v>317</v>
      </c>
      <c r="C244" s="11">
        <v>183</v>
      </c>
      <c r="D244" s="1" t="s">
        <v>5684</v>
      </c>
      <c r="E244" s="36">
        <v>5.75</v>
      </c>
      <c r="F244" s="46">
        <v>8</v>
      </c>
      <c r="G244" s="88" t="s">
        <v>7690</v>
      </c>
    </row>
    <row r="245" spans="1:7" ht="15" customHeight="1">
      <c r="A245" s="14" t="s">
        <v>5868</v>
      </c>
      <c r="B245" s="11">
        <v>318</v>
      </c>
      <c r="C245" s="11">
        <v>183</v>
      </c>
      <c r="D245" s="1" t="s">
        <v>5684</v>
      </c>
      <c r="E245" s="36">
        <v>1.52</v>
      </c>
      <c r="F245" s="46">
        <v>8</v>
      </c>
      <c r="G245" s="88" t="s">
        <v>7690</v>
      </c>
    </row>
    <row r="246" spans="1:7" ht="15" customHeight="1">
      <c r="A246" s="14" t="s">
        <v>5869</v>
      </c>
      <c r="B246" s="11">
        <v>319</v>
      </c>
      <c r="C246" s="11">
        <v>183</v>
      </c>
      <c r="D246" s="1" t="s">
        <v>5684</v>
      </c>
      <c r="E246" s="36">
        <v>4.24</v>
      </c>
      <c r="F246" s="46">
        <v>8</v>
      </c>
      <c r="G246" s="88" t="s">
        <v>7690</v>
      </c>
    </row>
    <row r="247" spans="1:7" ht="15" customHeight="1">
      <c r="A247" s="14" t="s">
        <v>5870</v>
      </c>
      <c r="B247" s="11">
        <v>321</v>
      </c>
      <c r="C247" s="11">
        <v>103</v>
      </c>
      <c r="D247" s="1" t="s">
        <v>2324</v>
      </c>
      <c r="E247" s="36">
        <v>33.76</v>
      </c>
      <c r="F247" s="46">
        <v>8</v>
      </c>
      <c r="G247" s="88" t="s">
        <v>7690</v>
      </c>
    </row>
    <row r="248" spans="1:7" ht="15" customHeight="1">
      <c r="A248" s="14" t="s">
        <v>5871</v>
      </c>
      <c r="B248" s="11">
        <v>322</v>
      </c>
      <c r="C248" s="11">
        <v>103</v>
      </c>
      <c r="D248" s="1" t="s">
        <v>2324</v>
      </c>
      <c r="E248" s="36">
        <v>16.53</v>
      </c>
      <c r="F248" s="46">
        <v>8</v>
      </c>
      <c r="G248" s="88" t="s">
        <v>7690</v>
      </c>
    </row>
    <row r="249" spans="1:7" ht="15" customHeight="1">
      <c r="A249" s="14" t="s">
        <v>5872</v>
      </c>
      <c r="B249" s="11">
        <v>323</v>
      </c>
      <c r="C249" s="11">
        <v>103</v>
      </c>
      <c r="D249" s="1" t="s">
        <v>2324</v>
      </c>
      <c r="E249" s="36">
        <v>33.12</v>
      </c>
      <c r="F249" s="46">
        <v>8</v>
      </c>
      <c r="G249" s="88" t="s">
        <v>7690</v>
      </c>
    </row>
    <row r="250" spans="1:6" ht="15" customHeight="1">
      <c r="A250" s="14" t="s">
        <v>5873</v>
      </c>
      <c r="B250" s="11">
        <v>324</v>
      </c>
      <c r="C250" s="11">
        <v>182</v>
      </c>
      <c r="D250" s="1" t="s">
        <v>5693</v>
      </c>
      <c r="E250" s="36">
        <v>8.43</v>
      </c>
      <c r="F250" s="46">
        <v>0</v>
      </c>
    </row>
    <row r="251" spans="1:6" ht="15" customHeight="1">
      <c r="A251" s="14" t="s">
        <v>5874</v>
      </c>
      <c r="B251" s="11">
        <v>325</v>
      </c>
      <c r="C251" s="11">
        <v>103</v>
      </c>
      <c r="D251" s="1" t="s">
        <v>7711</v>
      </c>
      <c r="E251" s="36">
        <v>13.46</v>
      </c>
      <c r="F251" s="46">
        <v>0</v>
      </c>
    </row>
    <row r="252" spans="1:7" ht="15" customHeight="1">
      <c r="A252" s="14" t="s">
        <v>5875</v>
      </c>
      <c r="B252" s="11">
        <v>326</v>
      </c>
      <c r="C252" s="11">
        <v>203</v>
      </c>
      <c r="D252" s="1" t="s">
        <v>2656</v>
      </c>
      <c r="E252" s="36">
        <v>45.45</v>
      </c>
      <c r="F252" s="46">
        <v>5</v>
      </c>
      <c r="G252" s="24"/>
    </row>
    <row r="253" spans="1:6" ht="15" customHeight="1">
      <c r="A253" s="14" t="s">
        <v>5876</v>
      </c>
      <c r="B253" s="11">
        <v>327</v>
      </c>
      <c r="C253" s="11">
        <v>103</v>
      </c>
      <c r="D253" s="1" t="s">
        <v>2324</v>
      </c>
      <c r="E253" s="36">
        <v>67.9</v>
      </c>
      <c r="F253" s="46">
        <v>8</v>
      </c>
    </row>
    <row r="254" spans="1:6" ht="15" customHeight="1">
      <c r="A254" s="14" t="s">
        <v>5877</v>
      </c>
      <c r="B254" s="11">
        <v>328</v>
      </c>
      <c r="C254" s="11">
        <v>103</v>
      </c>
      <c r="D254" s="1" t="s">
        <v>2324</v>
      </c>
      <c r="E254" s="36">
        <v>16.64</v>
      </c>
      <c r="F254" s="46">
        <v>8</v>
      </c>
    </row>
    <row r="255" spans="1:6" ht="15" customHeight="1">
      <c r="A255" s="14" t="s">
        <v>5878</v>
      </c>
      <c r="B255" s="11">
        <v>329</v>
      </c>
      <c r="C255" s="11">
        <v>103</v>
      </c>
      <c r="D255" s="1" t="s">
        <v>2324</v>
      </c>
      <c r="E255" s="36">
        <v>15.83</v>
      </c>
      <c r="F255" s="46">
        <v>8</v>
      </c>
    </row>
    <row r="256" spans="1:7" ht="15" customHeight="1">
      <c r="A256" s="14" t="s">
        <v>5879</v>
      </c>
      <c r="B256" s="11">
        <v>331</v>
      </c>
      <c r="C256" s="11">
        <v>203</v>
      </c>
      <c r="D256" s="1" t="s">
        <v>2656</v>
      </c>
      <c r="E256" s="36">
        <v>16.07</v>
      </c>
      <c r="F256" s="46">
        <v>5</v>
      </c>
      <c r="G256" s="24"/>
    </row>
    <row r="257" spans="1:6" ht="15" customHeight="1">
      <c r="A257" s="14" t="s">
        <v>5880</v>
      </c>
      <c r="B257" s="11">
        <v>332</v>
      </c>
      <c r="C257" s="11">
        <v>103</v>
      </c>
      <c r="D257" s="1" t="s">
        <v>2324</v>
      </c>
      <c r="E257" s="36">
        <v>15.94</v>
      </c>
      <c r="F257" s="46">
        <v>8</v>
      </c>
    </row>
    <row r="258" spans="1:7" ht="15" customHeight="1">
      <c r="A258" s="14" t="s">
        <v>5881</v>
      </c>
      <c r="B258" s="11">
        <v>333</v>
      </c>
      <c r="C258" s="11">
        <v>106</v>
      </c>
      <c r="D258" s="1" t="s">
        <v>5650</v>
      </c>
      <c r="E258" s="36">
        <v>10.79</v>
      </c>
      <c r="F258" s="46">
        <v>8</v>
      </c>
      <c r="G258" s="24"/>
    </row>
    <row r="259" spans="1:6" ht="15" customHeight="1">
      <c r="A259" s="14" t="s">
        <v>5882</v>
      </c>
      <c r="B259" s="11">
        <v>334</v>
      </c>
      <c r="C259" s="11">
        <v>110</v>
      </c>
      <c r="D259" s="1" t="s">
        <v>5733</v>
      </c>
      <c r="E259" s="36">
        <v>13.73</v>
      </c>
      <c r="F259" s="46">
        <v>1</v>
      </c>
    </row>
    <row r="260" spans="1:6" ht="15" customHeight="1">
      <c r="A260" s="14" t="s">
        <v>5883</v>
      </c>
      <c r="B260" s="11">
        <v>335</v>
      </c>
      <c r="C260" s="11">
        <v>110</v>
      </c>
      <c r="D260" s="1" t="s">
        <v>5733</v>
      </c>
      <c r="E260" s="36">
        <v>13.73</v>
      </c>
      <c r="F260" s="46">
        <v>1</v>
      </c>
    </row>
    <row r="261" spans="1:6" ht="15" customHeight="1">
      <c r="A261" s="14" t="s">
        <v>5884</v>
      </c>
      <c r="B261" s="11">
        <v>336</v>
      </c>
      <c r="C261" s="11">
        <v>110</v>
      </c>
      <c r="D261" s="1" t="s">
        <v>5733</v>
      </c>
      <c r="E261" s="36">
        <v>13.73</v>
      </c>
      <c r="F261" s="46">
        <v>1</v>
      </c>
    </row>
    <row r="262" spans="1:6" ht="15" customHeight="1">
      <c r="A262" s="14" t="s">
        <v>5885</v>
      </c>
      <c r="B262" s="11">
        <v>337</v>
      </c>
      <c r="C262" s="11">
        <v>110</v>
      </c>
      <c r="D262" s="1" t="s">
        <v>5733</v>
      </c>
      <c r="E262" s="36">
        <v>13.73</v>
      </c>
      <c r="F262" s="46">
        <v>1</v>
      </c>
    </row>
    <row r="263" spans="1:6" ht="15" customHeight="1">
      <c r="A263" s="14" t="s">
        <v>5886</v>
      </c>
      <c r="B263" s="11">
        <v>338</v>
      </c>
      <c r="C263" s="11">
        <v>110</v>
      </c>
      <c r="D263" s="1" t="s">
        <v>5733</v>
      </c>
      <c r="E263" s="36">
        <v>13.73</v>
      </c>
      <c r="F263" s="46">
        <v>1</v>
      </c>
    </row>
    <row r="264" spans="1:7" ht="15" customHeight="1">
      <c r="A264" s="14" t="s">
        <v>5887</v>
      </c>
      <c r="B264" s="11">
        <v>339</v>
      </c>
      <c r="C264" s="11">
        <v>102</v>
      </c>
      <c r="D264" s="1" t="s">
        <v>2855</v>
      </c>
      <c r="E264" s="36">
        <v>21.17</v>
      </c>
      <c r="F264" s="46">
        <v>2</v>
      </c>
      <c r="G264" s="24"/>
    </row>
    <row r="265" spans="1:6" ht="15" customHeight="1">
      <c r="A265" s="14" t="s">
        <v>5888</v>
      </c>
      <c r="B265" s="11">
        <v>341</v>
      </c>
      <c r="C265" s="11">
        <v>209</v>
      </c>
      <c r="D265" s="1" t="s">
        <v>2659</v>
      </c>
      <c r="E265" s="36">
        <v>5.85</v>
      </c>
      <c r="F265" s="46">
        <v>3</v>
      </c>
    </row>
    <row r="266" spans="1:6" ht="15" customHeight="1">
      <c r="A266" s="14" t="s">
        <v>5889</v>
      </c>
      <c r="B266" s="11">
        <v>342</v>
      </c>
      <c r="C266" s="11">
        <v>161</v>
      </c>
      <c r="D266" s="1" t="s">
        <v>3998</v>
      </c>
      <c r="E266" s="36">
        <v>4.12</v>
      </c>
      <c r="F266" s="46">
        <v>3</v>
      </c>
    </row>
    <row r="267" spans="1:6" ht="15" customHeight="1">
      <c r="A267" s="14" t="s">
        <v>5890</v>
      </c>
      <c r="B267" s="11">
        <v>343</v>
      </c>
      <c r="C267" s="11">
        <v>161</v>
      </c>
      <c r="D267" s="1" t="s">
        <v>3998</v>
      </c>
      <c r="E267" s="36">
        <v>5.12</v>
      </c>
      <c r="F267" s="46">
        <v>3</v>
      </c>
    </row>
    <row r="268" spans="1:6" ht="15" customHeight="1">
      <c r="A268" s="14" t="s">
        <v>7561</v>
      </c>
      <c r="B268" s="11">
        <v>401</v>
      </c>
      <c r="C268" s="11">
        <v>317</v>
      </c>
      <c r="D268" s="1" t="s">
        <v>7562</v>
      </c>
      <c r="E268" s="36"/>
      <c r="F268" s="46">
        <v>0</v>
      </c>
    </row>
    <row r="269" spans="1:6" ht="15" customHeight="1">
      <c r="A269" s="14" t="s">
        <v>7293</v>
      </c>
      <c r="B269" s="11">
        <v>401</v>
      </c>
      <c r="C269" s="11">
        <v>201</v>
      </c>
      <c r="D269" s="1" t="s">
        <v>7258</v>
      </c>
      <c r="E269" s="36"/>
      <c r="F269" s="46">
        <v>0</v>
      </c>
    </row>
    <row r="270" spans="1:6" ht="15" customHeight="1" thickBot="1">
      <c r="A270" s="14" t="s">
        <v>7294</v>
      </c>
      <c r="B270" s="11">
        <v>410</v>
      </c>
      <c r="C270" s="11">
        <v>201</v>
      </c>
      <c r="D270" s="1" t="s">
        <v>7295</v>
      </c>
      <c r="E270" s="36"/>
      <c r="F270" s="46">
        <v>0</v>
      </c>
    </row>
    <row r="271" spans="1:6" ht="15" customHeight="1" thickBot="1" thickTop="1">
      <c r="A271" s="144" t="s">
        <v>7686</v>
      </c>
      <c r="B271" s="145"/>
      <c r="C271" s="145"/>
      <c r="D271" s="146"/>
      <c r="E271" s="37">
        <f>SUM(E228:E270)</f>
        <v>640.69</v>
      </c>
      <c r="F271" s="63">
        <f>SUMIF(F228:F270,"&gt;0",E228:E270)</f>
        <v>615.3800000000001</v>
      </c>
    </row>
    <row r="272" ht="15" customHeight="1"/>
    <row r="277" spans="1:5" ht="12.75">
      <c r="A277" s="13"/>
      <c r="B277" s="13"/>
      <c r="C277" s="13"/>
      <c r="D277" s="13"/>
      <c r="E277" s="40"/>
    </row>
    <row r="278" spans="1:5" ht="12.75">
      <c r="A278" s="13"/>
      <c r="B278" s="13"/>
      <c r="C278" s="13"/>
      <c r="D278" s="13"/>
      <c r="E278" s="40"/>
    </row>
    <row r="279" spans="1:5" ht="12.75">
      <c r="A279" s="13"/>
      <c r="B279" s="13"/>
      <c r="C279" s="13"/>
      <c r="D279" s="13"/>
      <c r="E279" s="40"/>
    </row>
    <row r="280" spans="1:5" ht="12.75">
      <c r="A280" s="13"/>
      <c r="B280" s="13"/>
      <c r="C280" s="13"/>
      <c r="D280" s="13"/>
      <c r="E280" s="40"/>
    </row>
    <row r="281" spans="1:5" ht="12.75">
      <c r="A281" s="13"/>
      <c r="B281" s="13"/>
      <c r="C281" s="13"/>
      <c r="D281" s="13"/>
      <c r="E281" s="40"/>
    </row>
    <row r="282" spans="1:5" ht="13.5">
      <c r="A282" s="17"/>
      <c r="B282" s="18"/>
      <c r="C282" s="19"/>
      <c r="D282" s="20"/>
      <c r="E282" s="41"/>
    </row>
    <row r="283" spans="1:5" ht="13.5">
      <c r="A283" s="17"/>
      <c r="B283" s="18"/>
      <c r="C283" s="19"/>
      <c r="D283" s="20"/>
      <c r="E283" s="41"/>
    </row>
    <row r="284" spans="1:5" ht="13.5">
      <c r="A284" s="17"/>
      <c r="B284" s="18"/>
      <c r="C284" s="19"/>
      <c r="D284" s="20"/>
      <c r="E284" s="41"/>
    </row>
    <row r="285" spans="1:5" ht="13.5">
      <c r="A285" s="17"/>
      <c r="B285" s="18"/>
      <c r="C285" s="19"/>
      <c r="D285" s="20"/>
      <c r="E285" s="41"/>
    </row>
    <row r="286" spans="1:5" ht="13.5">
      <c r="A286" s="17"/>
      <c r="B286" s="18"/>
      <c r="C286" s="19"/>
      <c r="D286" s="20"/>
      <c r="E286" s="41"/>
    </row>
    <row r="287" spans="1:5" ht="13.5">
      <c r="A287" s="17"/>
      <c r="B287" s="18"/>
      <c r="C287" s="19"/>
      <c r="D287" s="20"/>
      <c r="E287" s="41"/>
    </row>
    <row r="288" spans="1:5" ht="13.5">
      <c r="A288" s="17"/>
      <c r="B288" s="18"/>
      <c r="C288" s="19"/>
      <c r="D288" s="20"/>
      <c r="E288" s="41"/>
    </row>
    <row r="289" spans="1:5" ht="13.5">
      <c r="A289" s="17"/>
      <c r="B289" s="18"/>
      <c r="C289" s="19"/>
      <c r="D289" s="20"/>
      <c r="E289" s="41"/>
    </row>
    <row r="290" spans="1:5" ht="13.5">
      <c r="A290" s="17"/>
      <c r="B290" s="18"/>
      <c r="C290" s="19"/>
      <c r="D290" s="20"/>
      <c r="E290" s="41"/>
    </row>
    <row r="291" spans="1:5" ht="13.5">
      <c r="A291" s="17"/>
      <c r="B291" s="18"/>
      <c r="C291" s="19"/>
      <c r="D291" s="20"/>
      <c r="E291" s="41"/>
    </row>
    <row r="292" spans="1:5" ht="13.5">
      <c r="A292" s="17"/>
      <c r="B292" s="18"/>
      <c r="C292" s="19"/>
      <c r="D292" s="20"/>
      <c r="E292" s="41"/>
    </row>
    <row r="293" spans="1:5" ht="13.5">
      <c r="A293" s="17"/>
      <c r="B293" s="18"/>
      <c r="C293" s="19"/>
      <c r="D293" s="20"/>
      <c r="E293" s="41"/>
    </row>
    <row r="294" spans="1:5" ht="13.5">
      <c r="A294" s="17"/>
      <c r="B294" s="18"/>
      <c r="C294" s="19"/>
      <c r="D294" s="20"/>
      <c r="E294" s="41"/>
    </row>
    <row r="295" spans="1:5" ht="13.5">
      <c r="A295" s="17"/>
      <c r="B295" s="18"/>
      <c r="C295" s="19"/>
      <c r="D295" s="20"/>
      <c r="E295" s="41"/>
    </row>
    <row r="296" spans="1:5" ht="13.5">
      <c r="A296" s="17"/>
      <c r="B296" s="18"/>
      <c r="C296" s="19"/>
      <c r="D296" s="20"/>
      <c r="E296" s="41"/>
    </row>
    <row r="297" spans="1:5" ht="12.75">
      <c r="A297" s="13"/>
      <c r="B297" s="13"/>
      <c r="C297" s="13"/>
      <c r="D297" s="13"/>
      <c r="E297" s="40"/>
    </row>
    <row r="298" spans="1:5" ht="12.75">
      <c r="A298" s="13"/>
      <c r="B298" s="13"/>
      <c r="C298" s="13"/>
      <c r="D298" s="13"/>
      <c r="E298" s="40"/>
    </row>
    <row r="299" spans="1:5" ht="12.75">
      <c r="A299" s="13"/>
      <c r="B299" s="13"/>
      <c r="C299" s="13"/>
      <c r="D299" s="13"/>
      <c r="E299" s="40"/>
    </row>
  </sheetData>
  <mergeCells count="25">
    <mergeCell ref="A73:F73"/>
    <mergeCell ref="A74:A75"/>
    <mergeCell ref="D74:D75"/>
    <mergeCell ref="E74:E75"/>
    <mergeCell ref="A126:D126"/>
    <mergeCell ref="A20:F20"/>
    <mergeCell ref="A21:A22"/>
    <mergeCell ref="D21:D22"/>
    <mergeCell ref="E21:E22"/>
    <mergeCell ref="A66:D66"/>
    <mergeCell ref="A172:A173"/>
    <mergeCell ref="D172:D173"/>
    <mergeCell ref="E172:E173"/>
    <mergeCell ref="A133:F133"/>
    <mergeCell ref="A134:A135"/>
    <mergeCell ref="D134:D135"/>
    <mergeCell ref="E134:E135"/>
    <mergeCell ref="A164:D164"/>
    <mergeCell ref="A171:F171"/>
    <mergeCell ref="A271:D271"/>
    <mergeCell ref="A218:D218"/>
    <mergeCell ref="A225:F225"/>
    <mergeCell ref="A226:A227"/>
    <mergeCell ref="D226:D227"/>
    <mergeCell ref="E226:E227"/>
  </mergeCells>
  <conditionalFormatting sqref="E4">
    <cfRule type="cellIs" priority="11" dxfId="116" operator="notEqual">
      <formula>SUM($E$5:$E$15)</formula>
    </cfRule>
  </conditionalFormatting>
  <printOptions horizontalCentered="1"/>
  <pageMargins left="0.1968503937007874" right="0.1968503937007874" top="0.7480314960629921" bottom="0.4724409448818898" header="0.11811023622047245" footer="0.2755905511811024"/>
  <pageSetup horizontalDpi="600" verticalDpi="600" orientation="portrait" paperSize="9" scale="70" r:id="rId1"/>
  <headerFooter scaleWithDoc="0" alignWithMargins="0">
    <oddHeader>&amp;L&amp;9Příloha č.1_UKB_plochy místností</oddHeader>
    <oddFooter>&amp;R&amp;9Strana &amp;P/&amp;N</oddFooter>
  </headerFooter>
  <rowBreaks count="4" manualBreakCount="4">
    <brk id="72" max="16383" man="1"/>
    <brk id="126" max="16383" man="1"/>
    <brk id="167" max="16383" man="1"/>
    <brk id="221" max="16383" man="1"/>
  </rowBreak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2:G199"/>
  <sheetViews>
    <sheetView zoomScaleSheetLayoutView="100" workbookViewId="0" topLeftCell="A1">
      <selection activeCell="G1" sqref="G1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4" width="40.7109375" style="0" customWidth="1"/>
    <col min="5" max="5" width="14.7109375" style="35" customWidth="1"/>
    <col min="6" max="6" width="14.7109375" style="44" customWidth="1"/>
    <col min="7" max="7" width="8.7109375" style="96" customWidth="1"/>
  </cols>
  <sheetData>
    <row r="2" ht="13.5" thickBot="1">
      <c r="F2"/>
    </row>
    <row r="3" spans="4:6" ht="15.75" customHeight="1" thickBot="1">
      <c r="D3" s="65" t="s">
        <v>7618</v>
      </c>
      <c r="E3" s="66">
        <f>SUM(E60,E94,E144,E199)</f>
        <v>2439.2100000000005</v>
      </c>
      <c r="F3"/>
    </row>
    <row r="4" spans="4:7" ht="15.75" customHeight="1" thickBot="1">
      <c r="D4" s="65" t="s">
        <v>7619</v>
      </c>
      <c r="E4" s="66">
        <f>SUM(F60,F94,F144,F199)</f>
        <v>2156.6800000000003</v>
      </c>
      <c r="F4" s="92"/>
      <c r="G4" s="97"/>
    </row>
    <row r="5" spans="4:6" ht="15.75" customHeight="1" thickBot="1">
      <c r="D5" s="65" t="s">
        <v>7620</v>
      </c>
      <c r="E5" s="66">
        <f>SUMIF(F$23:F$553,"1",E$23:E$553)</f>
        <v>751.7400000000001</v>
      </c>
      <c r="F5"/>
    </row>
    <row r="6" spans="4:6" ht="15.75" customHeight="1" thickBot="1">
      <c r="D6" s="65" t="s">
        <v>7621</v>
      </c>
      <c r="E6" s="66">
        <f>SUMIF(F$23:F$553,"2",E$23:E$553)</f>
        <v>111.75</v>
      </c>
      <c r="F6"/>
    </row>
    <row r="7" spans="4:6" ht="15.75" customHeight="1" thickBot="1">
      <c r="D7" s="65" t="s">
        <v>7622</v>
      </c>
      <c r="E7" s="66">
        <f>SUMIF(F$23:F$553,"3",E$23:E$553)</f>
        <v>82.62</v>
      </c>
      <c r="F7"/>
    </row>
    <row r="8" spans="4:6" ht="15.75" customHeight="1" thickBot="1">
      <c r="D8" s="65" t="s">
        <v>7617</v>
      </c>
      <c r="E8" s="66">
        <f>SUMIF(F$23:F$553,"4",E$23:E$553)</f>
        <v>23.66</v>
      </c>
      <c r="F8"/>
    </row>
    <row r="9" spans="4:6" ht="15.75" customHeight="1" thickBot="1">
      <c r="D9" s="65" t="s">
        <v>7623</v>
      </c>
      <c r="E9" s="66">
        <f>SUMIF(F$23:F$553,"5",E$23:E$553)</f>
        <v>505.6</v>
      </c>
      <c r="F9"/>
    </row>
    <row r="10" spans="4:5" ht="15.75" customHeight="1" thickBot="1">
      <c r="D10" s="65" t="s">
        <v>7624</v>
      </c>
      <c r="E10" s="66">
        <f>SUMIF(F$23:F$553,"6",E$23:E$553)</f>
        <v>0</v>
      </c>
    </row>
    <row r="11" spans="4:5" ht="15.75" customHeight="1" thickBot="1">
      <c r="D11" s="65" t="s">
        <v>7625</v>
      </c>
      <c r="E11" s="66">
        <f>SUMIF(F$23:F$553,"7",E$23:E$553)</f>
        <v>0</v>
      </c>
    </row>
    <row r="12" spans="4:5" ht="15.75" customHeight="1" thickBot="1">
      <c r="D12" s="65" t="s">
        <v>7626</v>
      </c>
      <c r="E12" s="66">
        <f>SUMIF(F$23:F$553,"8",E$23:E$553)</f>
        <v>681.31</v>
      </c>
    </row>
    <row r="13" spans="4:5" ht="15.75" customHeight="1" thickBot="1">
      <c r="D13" s="65" t="s">
        <v>7687</v>
      </c>
      <c r="E13" s="66">
        <f>SUMIF(F$23:F$553,"9",E$23:E$553)</f>
        <v>0</v>
      </c>
    </row>
    <row r="14" spans="4:5" ht="15.75" customHeight="1" thickBot="1">
      <c r="D14" s="65" t="s">
        <v>7688</v>
      </c>
      <c r="E14" s="66">
        <f>SUMIF(F$23:F$553,"10",E$23:E$553)</f>
        <v>0</v>
      </c>
    </row>
    <row r="15" spans="4:5" ht="15.75" customHeight="1" thickBot="1">
      <c r="D15" s="65" t="s">
        <v>7714</v>
      </c>
      <c r="E15" s="66">
        <f>SUMIF(F$23:F$553,"11",E$23:E$553)</f>
        <v>0</v>
      </c>
    </row>
    <row r="19" ht="13.5" thickBot="1"/>
    <row r="20" spans="1:6" ht="22.5" customHeight="1" thickBot="1">
      <c r="A20" s="141" t="s">
        <v>5891</v>
      </c>
      <c r="B20" s="142"/>
      <c r="C20" s="142"/>
      <c r="D20" s="142"/>
      <c r="E20" s="142"/>
      <c r="F20" s="143"/>
    </row>
    <row r="21" spans="1:6" ht="15" customHeight="1">
      <c r="A21" s="151" t="s">
        <v>1005</v>
      </c>
      <c r="B21" s="68" t="s">
        <v>603</v>
      </c>
      <c r="C21" s="69" t="s">
        <v>1860</v>
      </c>
      <c r="D21" s="147" t="s">
        <v>1859</v>
      </c>
      <c r="E21" s="149" t="s">
        <v>1861</v>
      </c>
      <c r="F21" s="70" t="s">
        <v>7616</v>
      </c>
    </row>
    <row r="22" spans="1:6" ht="15" customHeight="1" thickBot="1">
      <c r="A22" s="152"/>
      <c r="B22" s="71" t="s">
        <v>1858</v>
      </c>
      <c r="C22" s="71" t="s">
        <v>1858</v>
      </c>
      <c r="D22" s="148"/>
      <c r="E22" s="150"/>
      <c r="F22" s="72" t="s">
        <v>7615</v>
      </c>
    </row>
    <row r="23" spans="1:6" ht="15" customHeight="1" thickTop="1">
      <c r="A23" s="14" t="s">
        <v>5892</v>
      </c>
      <c r="B23" s="7" t="s">
        <v>1863</v>
      </c>
      <c r="C23" s="11">
        <v>203</v>
      </c>
      <c r="D23" s="1" t="s">
        <v>2656</v>
      </c>
      <c r="E23" s="36">
        <v>83.38</v>
      </c>
      <c r="F23" s="45">
        <v>5</v>
      </c>
    </row>
    <row r="24" spans="1:6" ht="15" customHeight="1">
      <c r="A24" s="14" t="s">
        <v>5893</v>
      </c>
      <c r="B24" s="7" t="s">
        <v>1864</v>
      </c>
      <c r="C24" s="11">
        <v>201</v>
      </c>
      <c r="D24" s="1" t="s">
        <v>641</v>
      </c>
      <c r="E24" s="36">
        <v>10.75</v>
      </c>
      <c r="F24" s="45">
        <v>5</v>
      </c>
    </row>
    <row r="25" spans="1:6" ht="15" customHeight="1">
      <c r="A25" s="14" t="s">
        <v>5894</v>
      </c>
      <c r="B25" s="7" t="s">
        <v>1865</v>
      </c>
      <c r="C25" s="11">
        <v>204</v>
      </c>
      <c r="D25" s="1" t="s">
        <v>642</v>
      </c>
      <c r="E25" s="36">
        <v>3.33</v>
      </c>
      <c r="F25" s="45">
        <v>5</v>
      </c>
    </row>
    <row r="26" spans="1:6" ht="15" customHeight="1">
      <c r="A26" s="14" t="s">
        <v>5895</v>
      </c>
      <c r="B26" s="7" t="s">
        <v>1866</v>
      </c>
      <c r="C26" s="11">
        <v>302</v>
      </c>
      <c r="D26" s="1" t="s">
        <v>2136</v>
      </c>
      <c r="E26" s="36">
        <v>30.84</v>
      </c>
      <c r="F26" s="45">
        <v>0</v>
      </c>
    </row>
    <row r="27" spans="1:6" ht="15" customHeight="1">
      <c r="A27" s="14" t="s">
        <v>5896</v>
      </c>
      <c r="B27" s="7" t="s">
        <v>1867</v>
      </c>
      <c r="C27" s="11">
        <v>309</v>
      </c>
      <c r="D27" s="1" t="s">
        <v>5654</v>
      </c>
      <c r="E27" s="36">
        <v>5.48</v>
      </c>
      <c r="F27" s="45">
        <v>0</v>
      </c>
    </row>
    <row r="28" spans="1:6" ht="15" customHeight="1">
      <c r="A28" s="14" t="s">
        <v>5897</v>
      </c>
      <c r="B28" s="7" t="s">
        <v>1868</v>
      </c>
      <c r="C28" s="11">
        <v>309</v>
      </c>
      <c r="D28" s="1" t="s">
        <v>5654</v>
      </c>
      <c r="E28" s="36">
        <v>7.82</v>
      </c>
      <c r="F28" s="45">
        <v>0</v>
      </c>
    </row>
    <row r="29" spans="1:6" ht="15" customHeight="1">
      <c r="A29" s="14" t="s">
        <v>5898</v>
      </c>
      <c r="B29" s="7" t="s">
        <v>1869</v>
      </c>
      <c r="C29" s="11">
        <v>309</v>
      </c>
      <c r="D29" s="1" t="s">
        <v>5654</v>
      </c>
      <c r="E29" s="36">
        <v>13.65</v>
      </c>
      <c r="F29" s="45">
        <v>0</v>
      </c>
    </row>
    <row r="30" spans="1:6" ht="15" customHeight="1">
      <c r="A30" s="14" t="s">
        <v>5899</v>
      </c>
      <c r="B30" s="7" t="s">
        <v>1870</v>
      </c>
      <c r="C30" s="11">
        <v>106</v>
      </c>
      <c r="D30" s="1" t="s">
        <v>5650</v>
      </c>
      <c r="E30" s="36">
        <v>10.19</v>
      </c>
      <c r="F30" s="45">
        <v>1</v>
      </c>
    </row>
    <row r="31" spans="1:6" ht="15" customHeight="1">
      <c r="A31" s="14" t="s">
        <v>5900</v>
      </c>
      <c r="B31" s="7" t="s">
        <v>1871</v>
      </c>
      <c r="C31" s="11">
        <v>106</v>
      </c>
      <c r="D31" s="1" t="s">
        <v>5650</v>
      </c>
      <c r="E31" s="36">
        <v>10.32</v>
      </c>
      <c r="F31" s="45">
        <v>1</v>
      </c>
    </row>
    <row r="32" spans="1:6" ht="15" customHeight="1">
      <c r="A32" s="14" t="s">
        <v>5901</v>
      </c>
      <c r="B32" s="7" t="s">
        <v>1872</v>
      </c>
      <c r="C32" s="11">
        <v>201</v>
      </c>
      <c r="D32" s="1" t="s">
        <v>5450</v>
      </c>
      <c r="E32" s="36"/>
      <c r="F32" s="45">
        <v>0</v>
      </c>
    </row>
    <row r="33" spans="1:6" ht="15" customHeight="1">
      <c r="A33" s="14" t="s">
        <v>7609</v>
      </c>
      <c r="B33" s="7"/>
      <c r="C33" s="11"/>
      <c r="D33" s="1" t="s">
        <v>7607</v>
      </c>
      <c r="E33" s="36"/>
      <c r="F33" s="45">
        <v>0</v>
      </c>
    </row>
    <row r="34" spans="1:6" ht="15" customHeight="1">
      <c r="A34" s="14" t="s">
        <v>5902</v>
      </c>
      <c r="B34" s="7" t="s">
        <v>1873</v>
      </c>
      <c r="C34" s="11">
        <v>106</v>
      </c>
      <c r="D34" s="1" t="s">
        <v>5650</v>
      </c>
      <c r="E34" s="36">
        <v>12.28</v>
      </c>
      <c r="F34" s="45">
        <v>1</v>
      </c>
    </row>
    <row r="35" spans="1:6" ht="15" customHeight="1">
      <c r="A35" s="14" t="s">
        <v>5903</v>
      </c>
      <c r="B35" s="7" t="s">
        <v>1874</v>
      </c>
      <c r="C35" s="11">
        <v>106</v>
      </c>
      <c r="D35" s="1" t="s">
        <v>5650</v>
      </c>
      <c r="E35" s="36">
        <v>14.41</v>
      </c>
      <c r="F35" s="45">
        <v>1</v>
      </c>
    </row>
    <row r="36" spans="1:6" ht="15" customHeight="1">
      <c r="A36" s="14" t="s">
        <v>5904</v>
      </c>
      <c r="B36" s="7" t="s">
        <v>1875</v>
      </c>
      <c r="C36" s="11">
        <v>104</v>
      </c>
      <c r="D36" s="1" t="s">
        <v>2107</v>
      </c>
      <c r="E36" s="36">
        <v>12.71</v>
      </c>
      <c r="F36" s="45">
        <v>8</v>
      </c>
    </row>
    <row r="37" spans="1:6" ht="15" customHeight="1">
      <c r="A37" s="14" t="s">
        <v>5905</v>
      </c>
      <c r="B37" s="7" t="s">
        <v>1876</v>
      </c>
      <c r="C37" s="11">
        <v>302</v>
      </c>
      <c r="D37" s="1" t="s">
        <v>2136</v>
      </c>
      <c r="E37" s="36">
        <v>65.85</v>
      </c>
      <c r="F37" s="45">
        <v>0</v>
      </c>
    </row>
    <row r="38" spans="1:6" ht="15" customHeight="1">
      <c r="A38" s="14" t="s">
        <v>5906</v>
      </c>
      <c r="B38" s="7" t="s">
        <v>1877</v>
      </c>
      <c r="C38" s="11">
        <v>171</v>
      </c>
      <c r="D38" s="1" t="s">
        <v>2441</v>
      </c>
      <c r="E38" s="36">
        <v>17.29</v>
      </c>
      <c r="F38" s="45">
        <v>8</v>
      </c>
    </row>
    <row r="39" spans="1:6" ht="15" customHeight="1">
      <c r="A39" s="14" t="s">
        <v>5907</v>
      </c>
      <c r="B39" s="7" t="s">
        <v>1878</v>
      </c>
      <c r="C39" s="11">
        <v>171</v>
      </c>
      <c r="D39" s="1" t="s">
        <v>2441</v>
      </c>
      <c r="E39" s="36">
        <v>17.24</v>
      </c>
      <c r="F39" s="45">
        <v>8</v>
      </c>
    </row>
    <row r="40" spans="1:6" ht="15" customHeight="1">
      <c r="A40" s="14" t="s">
        <v>5908</v>
      </c>
      <c r="B40" s="7" t="s">
        <v>1879</v>
      </c>
      <c r="C40" s="11">
        <v>171</v>
      </c>
      <c r="D40" s="1" t="s">
        <v>2441</v>
      </c>
      <c r="E40" s="36">
        <v>25.23</v>
      </c>
      <c r="F40" s="45">
        <v>8</v>
      </c>
    </row>
    <row r="41" spans="1:6" ht="15" customHeight="1">
      <c r="A41" s="14" t="s">
        <v>5909</v>
      </c>
      <c r="B41" s="7" t="s">
        <v>1880</v>
      </c>
      <c r="C41" s="11">
        <v>203</v>
      </c>
      <c r="D41" s="1" t="s">
        <v>2656</v>
      </c>
      <c r="E41" s="36">
        <v>47.11</v>
      </c>
      <c r="F41" s="45">
        <v>5</v>
      </c>
    </row>
    <row r="42" spans="1:6" ht="15" customHeight="1">
      <c r="A42" s="14" t="s">
        <v>5910</v>
      </c>
      <c r="B42" s="7" t="s">
        <v>1881</v>
      </c>
      <c r="C42" s="11">
        <v>103</v>
      </c>
      <c r="D42" s="1" t="s">
        <v>2324</v>
      </c>
      <c r="E42" s="36">
        <v>14.13</v>
      </c>
      <c r="F42" s="45">
        <v>8</v>
      </c>
    </row>
    <row r="43" spans="1:6" ht="15" customHeight="1">
      <c r="A43" s="14" t="s">
        <v>5911</v>
      </c>
      <c r="B43" s="7" t="s">
        <v>1883</v>
      </c>
      <c r="C43" s="11">
        <v>106</v>
      </c>
      <c r="D43" s="1" t="s">
        <v>5650</v>
      </c>
      <c r="E43" s="36">
        <v>17.24</v>
      </c>
      <c r="F43" s="45">
        <v>1</v>
      </c>
    </row>
    <row r="44" spans="1:6" ht="15" customHeight="1">
      <c r="A44" s="14" t="s">
        <v>5912</v>
      </c>
      <c r="B44" s="7" t="s">
        <v>1884</v>
      </c>
      <c r="C44" s="11">
        <v>106</v>
      </c>
      <c r="D44" s="1" t="s">
        <v>5650</v>
      </c>
      <c r="E44" s="36">
        <v>17.29</v>
      </c>
      <c r="F44" s="45">
        <v>1</v>
      </c>
    </row>
    <row r="45" spans="1:6" ht="15" customHeight="1">
      <c r="A45" s="14" t="s">
        <v>5913</v>
      </c>
      <c r="B45" s="7" t="s">
        <v>1885</v>
      </c>
      <c r="C45" s="11">
        <v>106</v>
      </c>
      <c r="D45" s="1" t="s">
        <v>5650</v>
      </c>
      <c r="E45" s="36">
        <v>17.29</v>
      </c>
      <c r="F45" s="45">
        <v>1</v>
      </c>
    </row>
    <row r="46" spans="1:6" ht="15" customHeight="1">
      <c r="A46" s="14" t="s">
        <v>5914</v>
      </c>
      <c r="B46" s="7" t="s">
        <v>1886</v>
      </c>
      <c r="C46" s="11">
        <v>182</v>
      </c>
      <c r="D46" s="1" t="s">
        <v>5693</v>
      </c>
      <c r="E46" s="36">
        <v>14.33</v>
      </c>
      <c r="F46" s="45">
        <v>0</v>
      </c>
    </row>
    <row r="47" spans="1:6" ht="15" customHeight="1">
      <c r="A47" s="14" t="s">
        <v>5915</v>
      </c>
      <c r="B47" s="7" t="s">
        <v>1887</v>
      </c>
      <c r="C47" s="11">
        <v>103</v>
      </c>
      <c r="D47" s="1" t="s">
        <v>2324</v>
      </c>
      <c r="E47" s="36">
        <v>25.97</v>
      </c>
      <c r="F47" s="45">
        <v>8</v>
      </c>
    </row>
    <row r="48" spans="1:6" ht="15" customHeight="1">
      <c r="A48" s="14" t="s">
        <v>5916</v>
      </c>
      <c r="B48" s="7" t="s">
        <v>1888</v>
      </c>
      <c r="C48" s="11">
        <v>106</v>
      </c>
      <c r="D48" s="1" t="s">
        <v>5650</v>
      </c>
      <c r="E48" s="36">
        <v>18.27</v>
      </c>
      <c r="F48" s="45">
        <v>0</v>
      </c>
    </row>
    <row r="49" spans="1:6" ht="15" customHeight="1">
      <c r="A49" s="14" t="s">
        <v>5917</v>
      </c>
      <c r="B49" s="7" t="s">
        <v>1889</v>
      </c>
      <c r="C49" s="11">
        <v>106</v>
      </c>
      <c r="D49" s="1" t="s">
        <v>5650</v>
      </c>
      <c r="E49" s="36">
        <v>10.98</v>
      </c>
      <c r="F49" s="45">
        <v>1</v>
      </c>
    </row>
    <row r="50" spans="1:6" ht="15" customHeight="1">
      <c r="A50" s="14" t="s">
        <v>5918</v>
      </c>
      <c r="B50" s="7" t="s">
        <v>1890</v>
      </c>
      <c r="C50" s="11">
        <v>106</v>
      </c>
      <c r="D50" s="1" t="s">
        <v>5650</v>
      </c>
      <c r="E50" s="36">
        <v>11.9</v>
      </c>
      <c r="F50" s="45">
        <v>0</v>
      </c>
    </row>
    <row r="51" spans="1:6" ht="15" customHeight="1">
      <c r="A51" s="14" t="s">
        <v>5919</v>
      </c>
      <c r="B51" s="7" t="s">
        <v>1891</v>
      </c>
      <c r="C51" s="11">
        <v>106</v>
      </c>
      <c r="D51" s="1" t="s">
        <v>5650</v>
      </c>
      <c r="E51" s="36">
        <v>21.66</v>
      </c>
      <c r="F51" s="45">
        <v>0</v>
      </c>
    </row>
    <row r="52" spans="1:6" ht="15" customHeight="1">
      <c r="A52" s="14" t="s">
        <v>5920</v>
      </c>
      <c r="B52" s="7" t="s">
        <v>1893</v>
      </c>
      <c r="C52" s="11">
        <v>103</v>
      </c>
      <c r="D52" s="1" t="s">
        <v>2324</v>
      </c>
      <c r="E52" s="36">
        <v>14.98</v>
      </c>
      <c r="F52" s="45">
        <v>8</v>
      </c>
    </row>
    <row r="53" spans="1:6" ht="15" customHeight="1">
      <c r="A53" s="14" t="s">
        <v>5921</v>
      </c>
      <c r="B53" s="7" t="s">
        <v>1894</v>
      </c>
      <c r="C53" s="29">
        <v>209</v>
      </c>
      <c r="D53" s="1" t="s">
        <v>2659</v>
      </c>
      <c r="E53" s="36">
        <v>4.89</v>
      </c>
      <c r="F53" s="45">
        <v>8</v>
      </c>
    </row>
    <row r="54" spans="1:6" ht="15" customHeight="1">
      <c r="A54" s="14" t="s">
        <v>5922</v>
      </c>
      <c r="B54" s="7" t="s">
        <v>1895</v>
      </c>
      <c r="C54" s="11">
        <v>167</v>
      </c>
      <c r="D54" s="1" t="s">
        <v>2449</v>
      </c>
      <c r="E54" s="36">
        <v>3.21</v>
      </c>
      <c r="F54" s="45">
        <v>0</v>
      </c>
    </row>
    <row r="55" spans="1:6" ht="15" customHeight="1">
      <c r="A55" s="14" t="s">
        <v>5923</v>
      </c>
      <c r="B55" s="7" t="s">
        <v>1896</v>
      </c>
      <c r="C55" s="11">
        <v>163</v>
      </c>
      <c r="D55" s="1" t="s">
        <v>653</v>
      </c>
      <c r="E55" s="36">
        <v>1.83</v>
      </c>
      <c r="F55" s="45">
        <v>3</v>
      </c>
    </row>
    <row r="56" spans="1:6" ht="15" customHeight="1">
      <c r="A56" s="14" t="s">
        <v>5924</v>
      </c>
      <c r="B56" s="7" t="s">
        <v>1897</v>
      </c>
      <c r="C56" s="11">
        <v>161</v>
      </c>
      <c r="D56" s="1" t="s">
        <v>3998</v>
      </c>
      <c r="E56" s="36">
        <v>1.25</v>
      </c>
      <c r="F56" s="45">
        <v>3</v>
      </c>
    </row>
    <row r="57" spans="1:6" ht="15" customHeight="1">
      <c r="A57" s="14" t="s">
        <v>5925</v>
      </c>
      <c r="B57" s="7" t="s">
        <v>1898</v>
      </c>
      <c r="C57" s="29">
        <v>302</v>
      </c>
      <c r="D57" s="1" t="s">
        <v>2136</v>
      </c>
      <c r="E57" s="36">
        <v>26.21</v>
      </c>
      <c r="F57" s="45">
        <v>0</v>
      </c>
    </row>
    <row r="58" spans="1:6" ht="15" customHeight="1">
      <c r="A58" s="14" t="s">
        <v>5926</v>
      </c>
      <c r="B58" s="7" t="s">
        <v>1899</v>
      </c>
      <c r="C58" s="11">
        <v>106</v>
      </c>
      <c r="D58" s="1" t="s">
        <v>5650</v>
      </c>
      <c r="E58" s="36">
        <v>117.27</v>
      </c>
      <c r="F58" s="45">
        <v>1</v>
      </c>
    </row>
    <row r="59" spans="1:6" ht="15" customHeight="1" thickBot="1">
      <c r="A59" s="14" t="s">
        <v>5927</v>
      </c>
      <c r="B59" s="7" t="s">
        <v>1901</v>
      </c>
      <c r="C59" s="11">
        <v>315</v>
      </c>
      <c r="D59" s="1" t="s">
        <v>5928</v>
      </c>
      <c r="E59" s="36">
        <v>4.21</v>
      </c>
      <c r="F59" s="45">
        <v>0</v>
      </c>
    </row>
    <row r="60" spans="1:6" ht="15" customHeight="1" thickBot="1" thickTop="1">
      <c r="A60" s="144" t="s">
        <v>7686</v>
      </c>
      <c r="B60" s="145"/>
      <c r="C60" s="145"/>
      <c r="D60" s="146"/>
      <c r="E60" s="37">
        <f>SUM(E23:E59)</f>
        <v>730.7900000000002</v>
      </c>
      <c r="F60" s="63">
        <f>SUMIF(F23:F59,"&gt;0",E23:E59)</f>
        <v>507.36000000000007</v>
      </c>
    </row>
    <row r="61" ht="15" customHeight="1"/>
    <row r="62" ht="15" customHeight="1"/>
    <row r="63" spans="1:6" ht="15" customHeight="1">
      <c r="A63" s="2"/>
      <c r="B63" s="2"/>
      <c r="C63" s="2"/>
      <c r="D63" s="2"/>
      <c r="E63" s="38"/>
      <c r="F63" s="47"/>
    </row>
    <row r="64" ht="15" customHeight="1"/>
    <row r="65" ht="15" customHeight="1"/>
    <row r="66" ht="15" customHeight="1" thickBot="1"/>
    <row r="67" spans="1:6" ht="22.5" customHeight="1" thickBot="1">
      <c r="A67" s="141" t="s">
        <v>5929</v>
      </c>
      <c r="B67" s="142"/>
      <c r="C67" s="142"/>
      <c r="D67" s="142"/>
      <c r="E67" s="142"/>
      <c r="F67" s="143"/>
    </row>
    <row r="68" spans="1:6" ht="15" customHeight="1">
      <c r="A68" s="151" t="s">
        <v>1005</v>
      </c>
      <c r="B68" s="68" t="s">
        <v>603</v>
      </c>
      <c r="C68" s="69" t="s">
        <v>1860</v>
      </c>
      <c r="D68" s="147" t="s">
        <v>1859</v>
      </c>
      <c r="E68" s="149" t="s">
        <v>1861</v>
      </c>
      <c r="F68" s="70" t="s">
        <v>7616</v>
      </c>
    </row>
    <row r="69" spans="1:6" ht="15" customHeight="1" thickBot="1">
      <c r="A69" s="152"/>
      <c r="B69" s="71" t="s">
        <v>1858</v>
      </c>
      <c r="C69" s="71" t="s">
        <v>1858</v>
      </c>
      <c r="D69" s="148"/>
      <c r="E69" s="150"/>
      <c r="F69" s="72" t="s">
        <v>7615</v>
      </c>
    </row>
    <row r="70" spans="1:6" ht="15" customHeight="1" thickTop="1">
      <c r="A70" s="14" t="s">
        <v>5930</v>
      </c>
      <c r="B70" s="7" t="s">
        <v>5481</v>
      </c>
      <c r="C70" s="11">
        <v>203</v>
      </c>
      <c r="D70" s="1" t="s">
        <v>2656</v>
      </c>
      <c r="E70" s="36">
        <v>84.08</v>
      </c>
      <c r="F70" s="45">
        <v>5</v>
      </c>
    </row>
    <row r="71" spans="1:6" ht="15" customHeight="1">
      <c r="A71" s="14" t="s">
        <v>5931</v>
      </c>
      <c r="B71" s="7" t="s">
        <v>5059</v>
      </c>
      <c r="C71" s="11">
        <v>201</v>
      </c>
      <c r="D71" s="1" t="s">
        <v>641</v>
      </c>
      <c r="E71" s="36">
        <v>11.18</v>
      </c>
      <c r="F71" s="45">
        <v>5</v>
      </c>
    </row>
    <row r="72" spans="1:6" ht="15" customHeight="1">
      <c r="A72" s="14" t="s">
        <v>5932</v>
      </c>
      <c r="B72" s="7" t="s">
        <v>5061</v>
      </c>
      <c r="C72" s="11">
        <v>204</v>
      </c>
      <c r="D72" s="1" t="s">
        <v>642</v>
      </c>
      <c r="E72" s="36">
        <v>3.06</v>
      </c>
      <c r="F72" s="45">
        <v>0</v>
      </c>
    </row>
    <row r="73" spans="1:6" ht="15" customHeight="1">
      <c r="A73" s="14" t="s">
        <v>5933</v>
      </c>
      <c r="B73" s="7" t="s">
        <v>5482</v>
      </c>
      <c r="C73" s="11">
        <v>161</v>
      </c>
      <c r="D73" s="1" t="s">
        <v>3998</v>
      </c>
      <c r="E73" s="36">
        <v>2.78</v>
      </c>
      <c r="F73" s="45">
        <v>3</v>
      </c>
    </row>
    <row r="74" spans="1:6" ht="15" customHeight="1">
      <c r="A74" s="14" t="s">
        <v>5934</v>
      </c>
      <c r="B74" s="7" t="s">
        <v>5483</v>
      </c>
      <c r="C74" s="11">
        <v>209</v>
      </c>
      <c r="D74" s="1" t="s">
        <v>2659</v>
      </c>
      <c r="E74" s="36">
        <v>4.15</v>
      </c>
      <c r="F74" s="45">
        <v>3</v>
      </c>
    </row>
    <row r="75" spans="1:6" ht="15" customHeight="1">
      <c r="A75" s="14" t="s">
        <v>5935</v>
      </c>
      <c r="B75" s="7" t="s">
        <v>5484</v>
      </c>
      <c r="C75" s="11">
        <v>161</v>
      </c>
      <c r="D75" s="1" t="s">
        <v>3998</v>
      </c>
      <c r="E75" s="36">
        <v>4.84</v>
      </c>
      <c r="F75" s="45">
        <v>3</v>
      </c>
    </row>
    <row r="76" spans="1:6" ht="15" customHeight="1">
      <c r="A76" s="14" t="s">
        <v>5936</v>
      </c>
      <c r="B76" s="7" t="s">
        <v>5485</v>
      </c>
      <c r="C76" s="11">
        <v>166</v>
      </c>
      <c r="D76" s="1" t="s">
        <v>3789</v>
      </c>
      <c r="E76" s="36">
        <v>7.42</v>
      </c>
      <c r="F76" s="45">
        <v>4</v>
      </c>
    </row>
    <row r="77" spans="1:6" ht="15" customHeight="1">
      <c r="A77" s="14" t="s">
        <v>5937</v>
      </c>
      <c r="B77" s="7" t="s">
        <v>5486</v>
      </c>
      <c r="C77" s="11">
        <v>110</v>
      </c>
      <c r="D77" s="1" t="s">
        <v>5733</v>
      </c>
      <c r="E77" s="36">
        <v>15.26</v>
      </c>
      <c r="F77" s="45">
        <v>1</v>
      </c>
    </row>
    <row r="78" spans="1:6" ht="15" customHeight="1">
      <c r="A78" s="14" t="s">
        <v>5938</v>
      </c>
      <c r="B78" s="7" t="s">
        <v>5487</v>
      </c>
      <c r="C78" s="11">
        <v>103</v>
      </c>
      <c r="D78" s="1" t="s">
        <v>2324</v>
      </c>
      <c r="E78" s="36">
        <v>15.62</v>
      </c>
      <c r="F78" s="45">
        <v>8</v>
      </c>
    </row>
    <row r="79" spans="1:6" ht="15" customHeight="1">
      <c r="A79" s="14" t="s">
        <v>5939</v>
      </c>
      <c r="B79" s="7" t="s">
        <v>5488</v>
      </c>
      <c r="C79" s="11">
        <v>201</v>
      </c>
      <c r="D79" s="1" t="s">
        <v>5450</v>
      </c>
      <c r="E79" s="36"/>
      <c r="F79" s="45">
        <v>0</v>
      </c>
    </row>
    <row r="80" spans="1:6" ht="15" customHeight="1">
      <c r="A80" s="14" t="s">
        <v>5940</v>
      </c>
      <c r="B80" s="7" t="s">
        <v>5489</v>
      </c>
      <c r="C80" s="11">
        <v>110</v>
      </c>
      <c r="D80" s="1" t="s">
        <v>5733</v>
      </c>
      <c r="E80" s="36">
        <v>15.88</v>
      </c>
      <c r="F80" s="45">
        <v>1</v>
      </c>
    </row>
    <row r="81" spans="1:6" ht="15" customHeight="1">
      <c r="A81" s="14" t="s">
        <v>5941</v>
      </c>
      <c r="B81" s="7" t="s">
        <v>5490</v>
      </c>
      <c r="C81" s="11">
        <v>103</v>
      </c>
      <c r="D81" s="1" t="s">
        <v>2324</v>
      </c>
      <c r="E81" s="36">
        <v>13.35</v>
      </c>
      <c r="F81" s="45">
        <v>8</v>
      </c>
    </row>
    <row r="82" spans="1:6" ht="15" customHeight="1">
      <c r="A82" s="14" t="s">
        <v>5942</v>
      </c>
      <c r="B82" s="7" t="s">
        <v>5491</v>
      </c>
      <c r="C82" s="11">
        <v>110</v>
      </c>
      <c r="D82" s="1" t="s">
        <v>5733</v>
      </c>
      <c r="E82" s="36">
        <v>13.58</v>
      </c>
      <c r="F82" s="45">
        <v>1</v>
      </c>
    </row>
    <row r="83" spans="1:6" ht="15" customHeight="1">
      <c r="A83" s="14" t="s">
        <v>5943</v>
      </c>
      <c r="B83" s="7" t="s">
        <v>5492</v>
      </c>
      <c r="C83" s="11">
        <v>110</v>
      </c>
      <c r="D83" s="1" t="s">
        <v>5733</v>
      </c>
      <c r="E83" s="36">
        <v>23.8</v>
      </c>
      <c r="F83" s="45">
        <v>1</v>
      </c>
    </row>
    <row r="84" spans="1:6" ht="15" customHeight="1">
      <c r="A84" s="14" t="s">
        <v>5944</v>
      </c>
      <c r="B84" s="7" t="s">
        <v>5493</v>
      </c>
      <c r="C84" s="11">
        <v>110</v>
      </c>
      <c r="D84" s="1" t="s">
        <v>5733</v>
      </c>
      <c r="E84" s="36">
        <v>23.8</v>
      </c>
      <c r="F84" s="45">
        <v>1</v>
      </c>
    </row>
    <row r="85" spans="1:6" ht="15" customHeight="1">
      <c r="A85" s="14" t="s">
        <v>5945</v>
      </c>
      <c r="B85" s="7" t="s">
        <v>5494</v>
      </c>
      <c r="C85" s="11">
        <v>103</v>
      </c>
      <c r="D85" s="1" t="s">
        <v>2324</v>
      </c>
      <c r="E85" s="36">
        <v>13.74</v>
      </c>
      <c r="F85" s="45">
        <v>8</v>
      </c>
    </row>
    <row r="86" spans="1:6" ht="15" customHeight="1">
      <c r="A86" s="14" t="s">
        <v>5946</v>
      </c>
      <c r="B86" s="7" t="s">
        <v>5495</v>
      </c>
      <c r="C86" s="11">
        <v>110</v>
      </c>
      <c r="D86" s="1" t="s">
        <v>5733</v>
      </c>
      <c r="E86" s="36">
        <v>14.52</v>
      </c>
      <c r="F86" s="45">
        <v>1</v>
      </c>
    </row>
    <row r="87" spans="1:6" ht="15" customHeight="1">
      <c r="A87" s="14" t="s">
        <v>5947</v>
      </c>
      <c r="B87" s="7" t="s">
        <v>5496</v>
      </c>
      <c r="C87" s="11">
        <v>116</v>
      </c>
      <c r="D87" s="1" t="s">
        <v>597</v>
      </c>
      <c r="E87" s="36">
        <v>15.88</v>
      </c>
      <c r="F87" s="45">
        <v>1</v>
      </c>
    </row>
    <row r="88" spans="1:6" ht="15" customHeight="1">
      <c r="A88" s="14" t="s">
        <v>5948</v>
      </c>
      <c r="B88" s="7" t="s">
        <v>5497</v>
      </c>
      <c r="C88" s="11">
        <v>103</v>
      </c>
      <c r="D88" s="1" t="s">
        <v>2324</v>
      </c>
      <c r="E88" s="36">
        <v>15.86</v>
      </c>
      <c r="F88" s="45">
        <v>8</v>
      </c>
    </row>
    <row r="89" spans="1:6" ht="15" customHeight="1">
      <c r="A89" s="14" t="s">
        <v>5949</v>
      </c>
      <c r="B89" s="7" t="s">
        <v>5498</v>
      </c>
      <c r="C89" s="11">
        <v>164</v>
      </c>
      <c r="D89" s="1" t="s">
        <v>2282</v>
      </c>
      <c r="E89" s="36">
        <v>7.63</v>
      </c>
      <c r="F89" s="45">
        <v>4</v>
      </c>
    </row>
    <row r="90" spans="1:6" ht="15" customHeight="1">
      <c r="A90" s="14" t="s">
        <v>5950</v>
      </c>
      <c r="B90" s="7" t="s">
        <v>5499</v>
      </c>
      <c r="C90" s="11">
        <v>171</v>
      </c>
      <c r="D90" s="1" t="s">
        <v>2441</v>
      </c>
      <c r="E90" s="36">
        <v>14.67</v>
      </c>
      <c r="F90" s="45">
        <v>0</v>
      </c>
    </row>
    <row r="91" spans="1:6" ht="15" customHeight="1">
      <c r="A91" s="14" t="s">
        <v>5951</v>
      </c>
      <c r="B91" s="7" t="s">
        <v>5500</v>
      </c>
      <c r="C91" s="11">
        <v>209</v>
      </c>
      <c r="D91" s="1" t="s">
        <v>2659</v>
      </c>
      <c r="E91" s="36">
        <v>4.15</v>
      </c>
      <c r="F91" s="45">
        <v>3</v>
      </c>
    </row>
    <row r="92" spans="1:6" ht="15" customHeight="1">
      <c r="A92" s="14" t="s">
        <v>5952</v>
      </c>
      <c r="B92" s="7" t="s">
        <v>5501</v>
      </c>
      <c r="C92" s="11">
        <v>161</v>
      </c>
      <c r="D92" s="1" t="s">
        <v>3998</v>
      </c>
      <c r="E92" s="36">
        <v>4.84</v>
      </c>
      <c r="F92" s="45">
        <v>3</v>
      </c>
    </row>
    <row r="93" spans="1:6" ht="15" customHeight="1" thickBot="1">
      <c r="A93" s="14" t="s">
        <v>5953</v>
      </c>
      <c r="B93" s="7" t="s">
        <v>5502</v>
      </c>
      <c r="C93" s="11">
        <v>161</v>
      </c>
      <c r="D93" s="1" t="s">
        <v>3998</v>
      </c>
      <c r="E93" s="36">
        <v>3.06</v>
      </c>
      <c r="F93" s="45">
        <v>3</v>
      </c>
    </row>
    <row r="94" spans="1:6" ht="15" customHeight="1" thickBot="1" thickTop="1">
      <c r="A94" s="144" t="s">
        <v>7686</v>
      </c>
      <c r="B94" s="145"/>
      <c r="C94" s="145"/>
      <c r="D94" s="146"/>
      <c r="E94" s="37">
        <f>SUM(E70:E93)</f>
        <v>333.15000000000003</v>
      </c>
      <c r="F94" s="63">
        <f>SUMIF(F70:F93,"&gt;0",E70:E93)</f>
        <v>315.42</v>
      </c>
    </row>
    <row r="95" spans="2:6" ht="15" customHeight="1">
      <c r="B95" s="73"/>
      <c r="C95" s="73"/>
      <c r="D95" s="73"/>
      <c r="E95" s="74"/>
      <c r="F95" s="48"/>
    </row>
    <row r="96" ht="15" customHeight="1"/>
    <row r="97" ht="15" customHeight="1"/>
    <row r="98" ht="15" customHeight="1"/>
    <row r="99" ht="15" customHeight="1"/>
    <row r="100" ht="15" customHeight="1" thickBot="1"/>
    <row r="101" spans="1:6" ht="22.5" customHeight="1" thickBot="1">
      <c r="A101" s="141" t="s">
        <v>5954</v>
      </c>
      <c r="B101" s="142"/>
      <c r="C101" s="142"/>
      <c r="D101" s="142"/>
      <c r="E101" s="142"/>
      <c r="F101" s="143"/>
    </row>
    <row r="102" spans="1:6" ht="15" customHeight="1">
      <c r="A102" s="151" t="s">
        <v>1005</v>
      </c>
      <c r="B102" s="68" t="s">
        <v>603</v>
      </c>
      <c r="C102" s="69" t="s">
        <v>1860</v>
      </c>
      <c r="D102" s="147" t="s">
        <v>1859</v>
      </c>
      <c r="E102" s="149" t="s">
        <v>1861</v>
      </c>
      <c r="F102" s="70" t="s">
        <v>7616</v>
      </c>
    </row>
    <row r="103" spans="1:6" ht="15" customHeight="1" thickBot="1">
      <c r="A103" s="152"/>
      <c r="B103" s="71" t="s">
        <v>1858</v>
      </c>
      <c r="C103" s="71" t="s">
        <v>1858</v>
      </c>
      <c r="D103" s="148"/>
      <c r="E103" s="150"/>
      <c r="F103" s="72" t="s">
        <v>7615</v>
      </c>
    </row>
    <row r="104" spans="1:6" ht="15" customHeight="1" thickTop="1">
      <c r="A104" s="14" t="s">
        <v>5955</v>
      </c>
      <c r="B104" s="7" t="s">
        <v>5506</v>
      </c>
      <c r="C104" s="11">
        <v>203</v>
      </c>
      <c r="D104" s="1" t="s">
        <v>2656</v>
      </c>
      <c r="E104" s="36">
        <v>69.42</v>
      </c>
      <c r="F104" s="45">
        <v>5</v>
      </c>
    </row>
    <row r="105" spans="1:6" ht="15" customHeight="1">
      <c r="A105" s="14" t="s">
        <v>5956</v>
      </c>
      <c r="B105" s="7" t="s">
        <v>5507</v>
      </c>
      <c r="C105" s="11">
        <v>201</v>
      </c>
      <c r="D105" s="1" t="s">
        <v>641</v>
      </c>
      <c r="E105" s="36">
        <v>10.75</v>
      </c>
      <c r="F105" s="45">
        <v>5</v>
      </c>
    </row>
    <row r="106" spans="1:6" ht="15" customHeight="1">
      <c r="A106" s="14" t="s">
        <v>5957</v>
      </c>
      <c r="B106" s="7" t="s">
        <v>5508</v>
      </c>
      <c r="C106" s="11">
        <v>204</v>
      </c>
      <c r="D106" s="1" t="s">
        <v>642</v>
      </c>
      <c r="E106" s="36">
        <v>3.06</v>
      </c>
      <c r="F106" s="45">
        <v>0</v>
      </c>
    </row>
    <row r="107" spans="1:6" ht="15" customHeight="1">
      <c r="A107" s="14" t="s">
        <v>5958</v>
      </c>
      <c r="B107" s="7" t="s">
        <v>5509</v>
      </c>
      <c r="C107" s="11">
        <v>209</v>
      </c>
      <c r="D107" s="1" t="s">
        <v>2659</v>
      </c>
      <c r="E107" s="36">
        <v>5.33</v>
      </c>
      <c r="F107" s="45">
        <v>3</v>
      </c>
    </row>
    <row r="108" spans="1:6" ht="15" customHeight="1">
      <c r="A108" s="14" t="s">
        <v>5959</v>
      </c>
      <c r="B108" s="7" t="s">
        <v>5510</v>
      </c>
      <c r="C108" s="11">
        <v>161</v>
      </c>
      <c r="D108" s="1" t="s">
        <v>3998</v>
      </c>
      <c r="E108" s="36">
        <v>3.62</v>
      </c>
      <c r="F108" s="45">
        <v>3</v>
      </c>
    </row>
    <row r="109" spans="1:6" ht="15" customHeight="1">
      <c r="A109" s="14" t="s">
        <v>5960</v>
      </c>
      <c r="B109" s="7" t="s">
        <v>5511</v>
      </c>
      <c r="C109" s="11">
        <v>161</v>
      </c>
      <c r="D109" s="1" t="s">
        <v>3998</v>
      </c>
      <c r="E109" s="36">
        <v>4.84</v>
      </c>
      <c r="F109" s="45">
        <v>3</v>
      </c>
    </row>
    <row r="110" spans="1:6" ht="15" customHeight="1">
      <c r="A110" s="14" t="s">
        <v>5961</v>
      </c>
      <c r="B110" s="7" t="s">
        <v>5512</v>
      </c>
      <c r="C110" s="11">
        <v>171</v>
      </c>
      <c r="D110" s="1" t="s">
        <v>2441</v>
      </c>
      <c r="E110" s="36">
        <v>8.66</v>
      </c>
      <c r="F110" s="45">
        <v>2</v>
      </c>
    </row>
    <row r="111" spans="1:6" ht="15" customHeight="1">
      <c r="A111" s="14" t="s">
        <v>5962</v>
      </c>
      <c r="B111" s="7" t="s">
        <v>5513</v>
      </c>
      <c r="C111" s="11">
        <v>110</v>
      </c>
      <c r="D111" s="1" t="s">
        <v>5733</v>
      </c>
      <c r="E111" s="36">
        <v>13.6</v>
      </c>
      <c r="F111" s="45">
        <v>1</v>
      </c>
    </row>
    <row r="112" spans="1:6" ht="15" customHeight="1">
      <c r="A112" s="14" t="s">
        <v>5963</v>
      </c>
      <c r="B112" s="7" t="s">
        <v>5514</v>
      </c>
      <c r="C112" s="11">
        <v>110</v>
      </c>
      <c r="D112" s="1" t="s">
        <v>5733</v>
      </c>
      <c r="E112" s="36">
        <v>12.74</v>
      </c>
      <c r="F112" s="45">
        <v>1</v>
      </c>
    </row>
    <row r="113" spans="1:6" ht="15" customHeight="1">
      <c r="A113" s="14" t="s">
        <v>5964</v>
      </c>
      <c r="B113" s="7" t="s">
        <v>5515</v>
      </c>
      <c r="C113" s="11">
        <v>201</v>
      </c>
      <c r="D113" s="1" t="s">
        <v>5450</v>
      </c>
      <c r="E113" s="36"/>
      <c r="F113" s="45">
        <v>0</v>
      </c>
    </row>
    <row r="114" spans="1:6" ht="15" customHeight="1">
      <c r="A114" s="14" t="s">
        <v>5965</v>
      </c>
      <c r="B114" s="7" t="s">
        <v>5516</v>
      </c>
      <c r="C114" s="11">
        <v>110</v>
      </c>
      <c r="D114" s="1" t="s">
        <v>5733</v>
      </c>
      <c r="E114" s="36">
        <v>13.73</v>
      </c>
      <c r="F114" s="45">
        <v>1</v>
      </c>
    </row>
    <row r="115" spans="1:6" ht="15" customHeight="1">
      <c r="A115" s="14" t="s">
        <v>5966</v>
      </c>
      <c r="B115" s="7" t="s">
        <v>5517</v>
      </c>
      <c r="C115" s="11">
        <v>110</v>
      </c>
      <c r="D115" s="1" t="s">
        <v>5733</v>
      </c>
      <c r="E115" s="36">
        <v>13.73</v>
      </c>
      <c r="F115" s="45">
        <v>1</v>
      </c>
    </row>
    <row r="116" spans="1:6" ht="15" customHeight="1">
      <c r="A116" s="14" t="s">
        <v>5967</v>
      </c>
      <c r="B116" s="7" t="s">
        <v>5518</v>
      </c>
      <c r="C116" s="11">
        <v>103</v>
      </c>
      <c r="D116" s="1" t="s">
        <v>2324</v>
      </c>
      <c r="E116" s="36">
        <v>13.73</v>
      </c>
      <c r="F116" s="45">
        <v>8</v>
      </c>
    </row>
    <row r="117" spans="1:6" ht="15" customHeight="1">
      <c r="A117" s="14" t="s">
        <v>5968</v>
      </c>
      <c r="B117" s="7" t="s">
        <v>5519</v>
      </c>
      <c r="C117" s="11">
        <v>103</v>
      </c>
      <c r="D117" s="1" t="s">
        <v>2324</v>
      </c>
      <c r="E117" s="36">
        <v>15.43</v>
      </c>
      <c r="F117" s="45">
        <v>8</v>
      </c>
    </row>
    <row r="118" spans="1:6" ht="15" customHeight="1">
      <c r="A118" s="14" t="s">
        <v>5969</v>
      </c>
      <c r="B118" s="7" t="s">
        <v>5520</v>
      </c>
      <c r="C118" s="11">
        <v>103</v>
      </c>
      <c r="D118" s="1" t="s">
        <v>2324</v>
      </c>
      <c r="E118" s="36">
        <v>16.21</v>
      </c>
      <c r="F118" s="45">
        <v>8</v>
      </c>
    </row>
    <row r="119" spans="1:6" ht="15" customHeight="1">
      <c r="A119" s="14" t="s">
        <v>5970</v>
      </c>
      <c r="B119" s="7" t="s">
        <v>5521</v>
      </c>
      <c r="C119" s="11">
        <v>103</v>
      </c>
      <c r="D119" s="1" t="s">
        <v>2324</v>
      </c>
      <c r="E119" s="36">
        <v>45.36</v>
      </c>
      <c r="F119" s="45">
        <v>8</v>
      </c>
    </row>
    <row r="120" spans="1:6" ht="15" customHeight="1">
      <c r="A120" s="14" t="s">
        <v>5971</v>
      </c>
      <c r="B120" s="7" t="s">
        <v>5522</v>
      </c>
      <c r="C120" s="11">
        <v>103</v>
      </c>
      <c r="D120" s="1" t="s">
        <v>2324</v>
      </c>
      <c r="E120" s="36">
        <v>16.53</v>
      </c>
      <c r="F120" s="45">
        <v>8</v>
      </c>
    </row>
    <row r="121" spans="1:6" ht="15" customHeight="1">
      <c r="A121" s="14" t="s">
        <v>5972</v>
      </c>
      <c r="B121" s="7" t="s">
        <v>5523</v>
      </c>
      <c r="C121" s="11">
        <v>103</v>
      </c>
      <c r="D121" s="1" t="s">
        <v>2324</v>
      </c>
      <c r="E121" s="36">
        <v>15.99</v>
      </c>
      <c r="F121" s="45">
        <v>8</v>
      </c>
    </row>
    <row r="122" spans="1:6" ht="15" customHeight="1">
      <c r="A122" s="14" t="s">
        <v>5973</v>
      </c>
      <c r="B122" s="7" t="s">
        <v>5524</v>
      </c>
      <c r="C122" s="11">
        <v>103</v>
      </c>
      <c r="D122" s="1" t="s">
        <v>2324</v>
      </c>
      <c r="E122" s="36">
        <v>11.93</v>
      </c>
      <c r="F122" s="45">
        <v>8</v>
      </c>
    </row>
    <row r="123" spans="1:6" ht="15" customHeight="1">
      <c r="A123" s="14" t="s">
        <v>5974</v>
      </c>
      <c r="B123" s="7" t="s">
        <v>5525</v>
      </c>
      <c r="C123" s="11">
        <v>182</v>
      </c>
      <c r="D123" s="1" t="s">
        <v>5693</v>
      </c>
      <c r="E123" s="36">
        <v>10.47</v>
      </c>
      <c r="F123" s="45">
        <v>8</v>
      </c>
    </row>
    <row r="124" spans="1:6" ht="15" customHeight="1">
      <c r="A124" s="14" t="s">
        <v>5975</v>
      </c>
      <c r="B124" s="7" t="s">
        <v>5526</v>
      </c>
      <c r="C124" s="11">
        <v>203</v>
      </c>
      <c r="D124" s="1" t="s">
        <v>2656</v>
      </c>
      <c r="E124" s="36">
        <v>55.34</v>
      </c>
      <c r="F124" s="45">
        <v>5</v>
      </c>
    </row>
    <row r="125" spans="1:6" ht="15" customHeight="1">
      <c r="A125" s="14" t="s">
        <v>5976</v>
      </c>
      <c r="B125" s="7" t="s">
        <v>5527</v>
      </c>
      <c r="C125" s="11">
        <v>103</v>
      </c>
      <c r="D125" s="1" t="s">
        <v>2324</v>
      </c>
      <c r="E125" s="36">
        <v>15.85</v>
      </c>
      <c r="F125" s="45">
        <v>8</v>
      </c>
    </row>
    <row r="126" spans="1:6" ht="15" customHeight="1">
      <c r="A126" s="14" t="s">
        <v>5977</v>
      </c>
      <c r="B126" s="7" t="s">
        <v>5528</v>
      </c>
      <c r="C126" s="11">
        <v>106</v>
      </c>
      <c r="D126" s="1" t="s">
        <v>5650</v>
      </c>
      <c r="E126" s="36">
        <v>16.67</v>
      </c>
      <c r="F126" s="45">
        <v>1</v>
      </c>
    </row>
    <row r="127" spans="1:6" ht="15" customHeight="1">
      <c r="A127" s="14" t="s">
        <v>5978</v>
      </c>
      <c r="B127" s="7" t="s">
        <v>5529</v>
      </c>
      <c r="C127" s="11">
        <v>103</v>
      </c>
      <c r="D127" s="1" t="s">
        <v>2324</v>
      </c>
      <c r="E127" s="36">
        <v>34.19</v>
      </c>
      <c r="F127" s="45">
        <v>8</v>
      </c>
    </row>
    <row r="128" spans="1:6" ht="15" customHeight="1">
      <c r="A128" s="14" t="s">
        <v>5979</v>
      </c>
      <c r="B128" s="7" t="s">
        <v>5530</v>
      </c>
      <c r="C128" s="29">
        <v>103</v>
      </c>
      <c r="D128" s="1" t="s">
        <v>2324</v>
      </c>
      <c r="E128" s="36">
        <v>16.64</v>
      </c>
      <c r="F128" s="45">
        <v>8</v>
      </c>
    </row>
    <row r="129" spans="1:6" ht="15" customHeight="1">
      <c r="A129" s="14" t="s">
        <v>5980</v>
      </c>
      <c r="B129" s="7" t="s">
        <v>5531</v>
      </c>
      <c r="C129" s="29">
        <v>171</v>
      </c>
      <c r="D129" s="1" t="s">
        <v>2441</v>
      </c>
      <c r="E129" s="36">
        <v>10.5</v>
      </c>
      <c r="F129" s="45">
        <v>8</v>
      </c>
    </row>
    <row r="130" spans="1:6" ht="15" customHeight="1">
      <c r="A130" s="14" t="s">
        <v>5981</v>
      </c>
      <c r="B130" s="7" t="s">
        <v>5532</v>
      </c>
      <c r="C130" s="29">
        <v>103</v>
      </c>
      <c r="D130" s="1" t="s">
        <v>2324</v>
      </c>
      <c r="E130" s="36">
        <v>15.56</v>
      </c>
      <c r="F130" s="45">
        <v>8</v>
      </c>
    </row>
    <row r="131" spans="1:6" ht="15" customHeight="1">
      <c r="A131" s="14" t="s">
        <v>5982</v>
      </c>
      <c r="B131" s="7" t="s">
        <v>5533</v>
      </c>
      <c r="C131" s="11">
        <v>185</v>
      </c>
      <c r="D131" s="1" t="s">
        <v>5715</v>
      </c>
      <c r="E131" s="36">
        <v>13.73</v>
      </c>
      <c r="F131" s="45">
        <v>2</v>
      </c>
    </row>
    <row r="132" spans="1:6" ht="15" customHeight="1">
      <c r="A132" s="14" t="s">
        <v>5983</v>
      </c>
      <c r="B132" s="7" t="s">
        <v>5534</v>
      </c>
      <c r="C132" s="29">
        <v>116</v>
      </c>
      <c r="D132" s="1" t="s">
        <v>597</v>
      </c>
      <c r="E132" s="36">
        <v>18.56</v>
      </c>
      <c r="F132" s="45">
        <v>1</v>
      </c>
    </row>
    <row r="133" spans="1:6" ht="15" customHeight="1">
      <c r="A133" s="14" t="s">
        <v>5984</v>
      </c>
      <c r="B133" s="7" t="s">
        <v>5535</v>
      </c>
      <c r="C133" s="11">
        <v>116</v>
      </c>
      <c r="D133" s="1" t="s">
        <v>597</v>
      </c>
      <c r="E133" s="36">
        <v>18.48</v>
      </c>
      <c r="F133" s="45">
        <v>1</v>
      </c>
    </row>
    <row r="134" spans="1:6" ht="15" customHeight="1">
      <c r="A134" s="14" t="s">
        <v>5985</v>
      </c>
      <c r="B134" s="7" t="s">
        <v>5536</v>
      </c>
      <c r="C134" s="11">
        <v>110</v>
      </c>
      <c r="D134" s="1" t="s">
        <v>5733</v>
      </c>
      <c r="E134" s="36">
        <v>18.56</v>
      </c>
      <c r="F134" s="45">
        <v>1</v>
      </c>
    </row>
    <row r="135" spans="1:6" ht="15" customHeight="1">
      <c r="A135" s="14" t="s">
        <v>5986</v>
      </c>
      <c r="B135" s="7" t="s">
        <v>5537</v>
      </c>
      <c r="C135" s="11">
        <v>166</v>
      </c>
      <c r="D135" s="1" t="s">
        <v>3789</v>
      </c>
      <c r="E135" s="36">
        <v>8.61</v>
      </c>
      <c r="F135" s="45">
        <v>4</v>
      </c>
    </row>
    <row r="136" spans="1:6" ht="15" customHeight="1">
      <c r="A136" s="14" t="s">
        <v>5987</v>
      </c>
      <c r="B136" s="7" t="s">
        <v>5538</v>
      </c>
      <c r="C136" s="11">
        <v>209</v>
      </c>
      <c r="D136" s="1" t="s">
        <v>2659</v>
      </c>
      <c r="E136" s="36">
        <v>5.33</v>
      </c>
      <c r="F136" s="45">
        <v>3</v>
      </c>
    </row>
    <row r="137" spans="1:6" ht="15" customHeight="1">
      <c r="A137" s="14" t="s">
        <v>5988</v>
      </c>
      <c r="B137" s="7" t="s">
        <v>5539</v>
      </c>
      <c r="C137" s="11">
        <v>161</v>
      </c>
      <c r="D137" s="1" t="s">
        <v>3998</v>
      </c>
      <c r="E137" s="36">
        <v>4.84</v>
      </c>
      <c r="F137" s="45">
        <v>3</v>
      </c>
    </row>
    <row r="138" spans="1:6" ht="15" customHeight="1">
      <c r="A138" s="14" t="s">
        <v>5989</v>
      </c>
      <c r="B138" s="7" t="s">
        <v>5540</v>
      </c>
      <c r="C138" s="11">
        <v>161</v>
      </c>
      <c r="D138" s="1" t="s">
        <v>3998</v>
      </c>
      <c r="E138" s="36">
        <v>3.9</v>
      </c>
      <c r="F138" s="45">
        <v>3</v>
      </c>
    </row>
    <row r="139" spans="1:6" ht="15" customHeight="1">
      <c r="A139" s="14" t="s">
        <v>5990</v>
      </c>
      <c r="B139" s="7" t="s">
        <v>5541</v>
      </c>
      <c r="C139" s="11">
        <v>171</v>
      </c>
      <c r="D139" s="1" t="s">
        <v>2441</v>
      </c>
      <c r="E139" s="36">
        <v>51.85</v>
      </c>
      <c r="F139" s="45">
        <v>2</v>
      </c>
    </row>
    <row r="140" spans="1:6" ht="15" customHeight="1">
      <c r="A140" s="14" t="s">
        <v>5991</v>
      </c>
      <c r="B140" s="7" t="s">
        <v>5542</v>
      </c>
      <c r="C140" s="11">
        <v>110</v>
      </c>
      <c r="D140" s="1" t="s">
        <v>5733</v>
      </c>
      <c r="E140" s="36">
        <v>23.91</v>
      </c>
      <c r="F140" s="45">
        <v>1</v>
      </c>
    </row>
    <row r="141" spans="1:6" ht="15" customHeight="1">
      <c r="A141" s="14" t="s">
        <v>5992</v>
      </c>
      <c r="B141" s="7" t="s">
        <v>5543</v>
      </c>
      <c r="C141" s="11">
        <v>116</v>
      </c>
      <c r="D141" s="1" t="s">
        <v>597</v>
      </c>
      <c r="E141" s="36">
        <v>20.73</v>
      </c>
      <c r="F141" s="45">
        <v>1</v>
      </c>
    </row>
    <row r="142" spans="1:6" ht="15" customHeight="1">
      <c r="A142" s="14" t="s">
        <v>5993</v>
      </c>
      <c r="B142" s="7" t="s">
        <v>5544</v>
      </c>
      <c r="C142" s="11">
        <v>110</v>
      </c>
      <c r="D142" s="1" t="s">
        <v>5733</v>
      </c>
      <c r="E142" s="36">
        <v>17.23</v>
      </c>
      <c r="F142" s="45">
        <v>1</v>
      </c>
    </row>
    <row r="143" spans="1:6" ht="15" customHeight="1" thickBot="1">
      <c r="A143" s="14" t="s">
        <v>5994</v>
      </c>
      <c r="B143" s="7" t="s">
        <v>5545</v>
      </c>
      <c r="C143" s="11">
        <v>177</v>
      </c>
      <c r="D143" s="1" t="s">
        <v>5995</v>
      </c>
      <c r="E143" s="36">
        <v>12.04</v>
      </c>
      <c r="F143" s="45">
        <v>0</v>
      </c>
    </row>
    <row r="144" spans="1:6" ht="15" customHeight="1" thickBot="1" thickTop="1">
      <c r="A144" s="144" t="s">
        <v>7686</v>
      </c>
      <c r="B144" s="145"/>
      <c r="C144" s="145"/>
      <c r="D144" s="146"/>
      <c r="E144" s="37">
        <f>SUM(E104:E143)</f>
        <v>687.6500000000001</v>
      </c>
      <c r="F144" s="63">
        <f>SUMIF(F104:F143,"&gt;0",E104:E143)</f>
        <v>672.5500000000001</v>
      </c>
    </row>
    <row r="145" ht="15" customHeight="1"/>
    <row r="146" ht="15" customHeight="1"/>
    <row r="147" ht="15" customHeight="1"/>
    <row r="148" ht="15" customHeight="1"/>
    <row r="149" ht="15" customHeight="1"/>
    <row r="150" ht="15" customHeight="1" thickBot="1"/>
    <row r="151" spans="1:6" ht="22.5" customHeight="1" thickBot="1">
      <c r="A151" s="141" t="s">
        <v>5996</v>
      </c>
      <c r="B151" s="142"/>
      <c r="C151" s="142"/>
      <c r="D151" s="142"/>
      <c r="E151" s="142"/>
      <c r="F151" s="143"/>
    </row>
    <row r="152" spans="1:6" ht="15" customHeight="1">
      <c r="A152" s="151" t="s">
        <v>1005</v>
      </c>
      <c r="B152" s="68" t="s">
        <v>603</v>
      </c>
      <c r="C152" s="69" t="s">
        <v>1860</v>
      </c>
      <c r="D152" s="147" t="s">
        <v>1859</v>
      </c>
      <c r="E152" s="149" t="s">
        <v>1861</v>
      </c>
      <c r="F152" s="70" t="s">
        <v>7616</v>
      </c>
    </row>
    <row r="153" spans="1:6" ht="15" customHeight="1" thickBot="1">
      <c r="A153" s="152"/>
      <c r="B153" s="71" t="s">
        <v>1858</v>
      </c>
      <c r="C153" s="71" t="s">
        <v>1858</v>
      </c>
      <c r="D153" s="148"/>
      <c r="E153" s="150"/>
      <c r="F153" s="72" t="s">
        <v>7615</v>
      </c>
    </row>
    <row r="154" spans="1:6" ht="15" customHeight="1" thickTop="1">
      <c r="A154" s="14" t="s">
        <v>5997</v>
      </c>
      <c r="B154" s="7" t="s">
        <v>5555</v>
      </c>
      <c r="C154" s="11">
        <v>203</v>
      </c>
      <c r="D154" s="1" t="s">
        <v>2656</v>
      </c>
      <c r="E154" s="36">
        <v>60.13</v>
      </c>
      <c r="F154" s="45">
        <v>5</v>
      </c>
    </row>
    <row r="155" spans="1:6" ht="15" customHeight="1">
      <c r="A155" s="14" t="s">
        <v>5998</v>
      </c>
      <c r="B155" s="7" t="s">
        <v>5556</v>
      </c>
      <c r="C155" s="11">
        <v>201</v>
      </c>
      <c r="D155" s="1" t="s">
        <v>641</v>
      </c>
      <c r="E155" s="36">
        <v>10.66</v>
      </c>
      <c r="F155" s="45">
        <v>5</v>
      </c>
    </row>
    <row r="156" spans="1:6" ht="15" customHeight="1">
      <c r="A156" s="14" t="s">
        <v>5999</v>
      </c>
      <c r="B156" s="7" t="s">
        <v>5557</v>
      </c>
      <c r="C156" s="11">
        <v>204</v>
      </c>
      <c r="D156" s="1" t="s">
        <v>642</v>
      </c>
      <c r="E156" s="36">
        <v>3.06</v>
      </c>
      <c r="F156" s="45">
        <v>0</v>
      </c>
    </row>
    <row r="157" spans="1:6" ht="15" customHeight="1">
      <c r="A157" s="14" t="s">
        <v>6000</v>
      </c>
      <c r="B157" s="7" t="s">
        <v>5558</v>
      </c>
      <c r="C157" s="11">
        <v>209</v>
      </c>
      <c r="D157" s="1" t="s">
        <v>2659</v>
      </c>
      <c r="E157" s="36">
        <v>5.33</v>
      </c>
      <c r="F157" s="45">
        <v>3</v>
      </c>
    </row>
    <row r="158" spans="1:6" ht="15" customHeight="1">
      <c r="A158" s="14" t="s">
        <v>6001</v>
      </c>
      <c r="B158" s="7" t="s">
        <v>5559</v>
      </c>
      <c r="C158" s="11">
        <v>161</v>
      </c>
      <c r="D158" s="1" t="s">
        <v>3998</v>
      </c>
      <c r="E158" s="36">
        <v>3.62</v>
      </c>
      <c r="F158" s="45">
        <v>3</v>
      </c>
    </row>
    <row r="159" spans="1:6" ht="15" customHeight="1">
      <c r="A159" s="14" t="s">
        <v>6002</v>
      </c>
      <c r="B159" s="7" t="s">
        <v>5560</v>
      </c>
      <c r="C159" s="11">
        <v>161</v>
      </c>
      <c r="D159" s="1" t="s">
        <v>3998</v>
      </c>
      <c r="E159" s="36">
        <v>4.84</v>
      </c>
      <c r="F159" s="45">
        <v>3</v>
      </c>
    </row>
    <row r="160" spans="1:6" ht="15" customHeight="1">
      <c r="A160" s="14" t="s">
        <v>6003</v>
      </c>
      <c r="B160" s="7" t="s">
        <v>5561</v>
      </c>
      <c r="C160" s="11">
        <v>171</v>
      </c>
      <c r="D160" s="1" t="s">
        <v>2441</v>
      </c>
      <c r="E160" s="36">
        <v>8.66</v>
      </c>
      <c r="F160" s="45">
        <v>8</v>
      </c>
    </row>
    <row r="161" spans="1:6" ht="15" customHeight="1">
      <c r="A161" s="14" t="s">
        <v>6004</v>
      </c>
      <c r="B161" s="7" t="s">
        <v>5562</v>
      </c>
      <c r="C161" s="11">
        <v>116</v>
      </c>
      <c r="D161" s="1" t="s">
        <v>597</v>
      </c>
      <c r="E161" s="36">
        <v>13.6</v>
      </c>
      <c r="F161" s="45">
        <v>1</v>
      </c>
    </row>
    <row r="162" spans="1:6" ht="15" customHeight="1">
      <c r="A162" s="14" t="s">
        <v>6005</v>
      </c>
      <c r="B162" s="7" t="s">
        <v>5563</v>
      </c>
      <c r="C162" s="11">
        <v>116</v>
      </c>
      <c r="D162" s="1" t="s">
        <v>597</v>
      </c>
      <c r="E162" s="36">
        <v>12.74</v>
      </c>
      <c r="F162" s="45">
        <v>1</v>
      </c>
    </row>
    <row r="163" spans="1:6" ht="15" customHeight="1">
      <c r="A163" s="14" t="s">
        <v>6006</v>
      </c>
      <c r="B163" s="7" t="s">
        <v>5564</v>
      </c>
      <c r="C163" s="11">
        <v>201</v>
      </c>
      <c r="D163" s="1" t="s">
        <v>5450</v>
      </c>
      <c r="E163" s="36"/>
      <c r="F163" s="45">
        <v>0</v>
      </c>
    </row>
    <row r="164" spans="1:6" ht="15" customHeight="1">
      <c r="A164" s="14" t="s">
        <v>6007</v>
      </c>
      <c r="B164" s="7" t="s">
        <v>5565</v>
      </c>
      <c r="C164" s="11">
        <v>116</v>
      </c>
      <c r="D164" s="1" t="s">
        <v>597</v>
      </c>
      <c r="E164" s="36">
        <v>13.73</v>
      </c>
      <c r="F164" s="45">
        <v>1</v>
      </c>
    </row>
    <row r="165" spans="1:6" ht="15" customHeight="1">
      <c r="A165" s="14" t="s">
        <v>6008</v>
      </c>
      <c r="B165" s="7" t="s">
        <v>5566</v>
      </c>
      <c r="C165" s="11">
        <v>110</v>
      </c>
      <c r="D165" s="1" t="s">
        <v>5733</v>
      </c>
      <c r="E165" s="36">
        <v>18.48</v>
      </c>
      <c r="F165" s="45">
        <v>1</v>
      </c>
    </row>
    <row r="166" spans="1:6" ht="15" customHeight="1">
      <c r="A166" s="14" t="s">
        <v>6009</v>
      </c>
      <c r="B166" s="7" t="s">
        <v>5567</v>
      </c>
      <c r="C166" s="11">
        <v>171</v>
      </c>
      <c r="D166" s="1" t="s">
        <v>2441</v>
      </c>
      <c r="E166" s="36">
        <v>10.73</v>
      </c>
      <c r="F166" s="45">
        <v>8</v>
      </c>
    </row>
    <row r="167" spans="1:6" ht="15" customHeight="1">
      <c r="A167" s="14" t="s">
        <v>6010</v>
      </c>
      <c r="B167" s="7" t="s">
        <v>5568</v>
      </c>
      <c r="C167" s="11">
        <v>110</v>
      </c>
      <c r="D167" s="1" t="s">
        <v>5733</v>
      </c>
      <c r="E167" s="36">
        <v>15.43</v>
      </c>
      <c r="F167" s="45">
        <v>1</v>
      </c>
    </row>
    <row r="168" spans="1:6" ht="15" customHeight="1">
      <c r="A168" s="14" t="s">
        <v>6011</v>
      </c>
      <c r="B168" s="7" t="s">
        <v>5569</v>
      </c>
      <c r="C168" s="11">
        <v>103</v>
      </c>
      <c r="D168" s="1" t="s">
        <v>2324</v>
      </c>
      <c r="E168" s="36">
        <v>28.1</v>
      </c>
      <c r="F168" s="45">
        <v>8</v>
      </c>
    </row>
    <row r="169" spans="1:6" ht="15" customHeight="1">
      <c r="A169" s="14" t="s">
        <v>6012</v>
      </c>
      <c r="B169" s="7" t="s">
        <v>5570</v>
      </c>
      <c r="C169" s="11">
        <v>103</v>
      </c>
      <c r="D169" s="1" t="s">
        <v>2324</v>
      </c>
      <c r="E169" s="36">
        <v>51.3</v>
      </c>
      <c r="F169" s="45">
        <v>8</v>
      </c>
    </row>
    <row r="170" spans="1:6" ht="15" customHeight="1">
      <c r="A170" s="14" t="s">
        <v>6013</v>
      </c>
      <c r="B170" s="7" t="s">
        <v>5571</v>
      </c>
      <c r="C170" s="11">
        <v>104</v>
      </c>
      <c r="D170" s="1" t="s">
        <v>2107</v>
      </c>
      <c r="E170" s="36">
        <v>15.99</v>
      </c>
      <c r="F170" s="45">
        <v>8</v>
      </c>
    </row>
    <row r="171" spans="1:6" ht="15" customHeight="1">
      <c r="A171" s="14" t="s">
        <v>6014</v>
      </c>
      <c r="B171" s="7" t="s">
        <v>5572</v>
      </c>
      <c r="C171" s="11">
        <v>103</v>
      </c>
      <c r="D171" s="1" t="s">
        <v>2324</v>
      </c>
      <c r="E171" s="36">
        <v>15.54</v>
      </c>
      <c r="F171" s="45">
        <v>0</v>
      </c>
    </row>
    <row r="172" spans="1:6" ht="15" customHeight="1">
      <c r="A172" s="14" t="s">
        <v>6015</v>
      </c>
      <c r="B172" s="7" t="s">
        <v>5573</v>
      </c>
      <c r="C172" s="11">
        <v>183</v>
      </c>
      <c r="D172" s="1" t="s">
        <v>5684</v>
      </c>
      <c r="E172" s="36">
        <v>2.19</v>
      </c>
      <c r="F172" s="45">
        <v>0</v>
      </c>
    </row>
    <row r="173" spans="1:6" ht="15" customHeight="1">
      <c r="A173" s="14" t="s">
        <v>6016</v>
      </c>
      <c r="B173" s="7" t="s">
        <v>5574</v>
      </c>
      <c r="C173" s="11">
        <v>183</v>
      </c>
      <c r="D173" s="1" t="s">
        <v>5684</v>
      </c>
      <c r="E173" s="36">
        <v>2.74</v>
      </c>
      <c r="F173" s="45">
        <v>0</v>
      </c>
    </row>
    <row r="174" spans="1:6" ht="15" customHeight="1">
      <c r="A174" s="14" t="s">
        <v>6017</v>
      </c>
      <c r="B174" s="7" t="s">
        <v>5575</v>
      </c>
      <c r="C174" s="29">
        <v>183</v>
      </c>
      <c r="D174" s="1" t="s">
        <v>5684</v>
      </c>
      <c r="E174" s="36">
        <v>2.74</v>
      </c>
      <c r="F174" s="45">
        <v>0</v>
      </c>
    </row>
    <row r="175" spans="1:6" ht="15" customHeight="1">
      <c r="A175" s="14" t="s">
        <v>6018</v>
      </c>
      <c r="B175" s="7" t="s">
        <v>5576</v>
      </c>
      <c r="C175" s="11">
        <v>203</v>
      </c>
      <c r="D175" s="1" t="s">
        <v>2656</v>
      </c>
      <c r="E175" s="36">
        <v>59.47</v>
      </c>
      <c r="F175" s="45">
        <v>5</v>
      </c>
    </row>
    <row r="176" spans="1:6" ht="15" customHeight="1">
      <c r="A176" s="14" t="s">
        <v>6019</v>
      </c>
      <c r="B176" s="7" t="s">
        <v>5577</v>
      </c>
      <c r="C176" s="11">
        <v>110</v>
      </c>
      <c r="D176" s="1" t="s">
        <v>5733</v>
      </c>
      <c r="E176" s="36">
        <v>15.85</v>
      </c>
      <c r="F176" s="45">
        <v>1</v>
      </c>
    </row>
    <row r="177" spans="1:6" ht="15" customHeight="1">
      <c r="A177" s="14" t="s">
        <v>6020</v>
      </c>
      <c r="B177" s="7" t="s">
        <v>5578</v>
      </c>
      <c r="C177" s="11">
        <v>103</v>
      </c>
      <c r="D177" s="1" t="s">
        <v>2324</v>
      </c>
      <c r="E177" s="36">
        <v>16.67</v>
      </c>
      <c r="F177" s="45">
        <v>8</v>
      </c>
    </row>
    <row r="178" spans="1:6" ht="15" customHeight="1">
      <c r="A178" s="14" t="s">
        <v>6021</v>
      </c>
      <c r="B178" s="7" t="s">
        <v>5579</v>
      </c>
      <c r="C178" s="11">
        <v>103</v>
      </c>
      <c r="D178" s="1" t="s">
        <v>2324</v>
      </c>
      <c r="E178" s="36">
        <v>16.67</v>
      </c>
      <c r="F178" s="45">
        <v>8</v>
      </c>
    </row>
    <row r="179" spans="1:6" ht="15" customHeight="1">
      <c r="A179" s="14" t="s">
        <v>6022</v>
      </c>
      <c r="B179" s="7" t="s">
        <v>5580</v>
      </c>
      <c r="C179" s="11">
        <v>103</v>
      </c>
      <c r="D179" s="1" t="s">
        <v>2324</v>
      </c>
      <c r="E179" s="36">
        <v>16.64</v>
      </c>
      <c r="F179" s="45">
        <v>8</v>
      </c>
    </row>
    <row r="180" spans="1:6" ht="15" customHeight="1">
      <c r="A180" s="14" t="s">
        <v>6023</v>
      </c>
      <c r="B180" s="7" t="s">
        <v>5581</v>
      </c>
      <c r="C180" s="11">
        <v>110</v>
      </c>
      <c r="D180" s="1" t="s">
        <v>5733</v>
      </c>
      <c r="E180" s="36">
        <v>28.34</v>
      </c>
      <c r="F180" s="45">
        <v>1</v>
      </c>
    </row>
    <row r="181" spans="1:6" ht="15" customHeight="1">
      <c r="A181" s="14" t="s">
        <v>6024</v>
      </c>
      <c r="B181" s="7" t="s">
        <v>5582</v>
      </c>
      <c r="C181" s="11">
        <v>110</v>
      </c>
      <c r="D181" s="1" t="s">
        <v>5733</v>
      </c>
      <c r="E181" s="36">
        <v>15.56</v>
      </c>
      <c r="F181" s="45">
        <v>1</v>
      </c>
    </row>
    <row r="182" spans="1:6" ht="15" customHeight="1">
      <c r="A182" s="14" t="s">
        <v>6025</v>
      </c>
      <c r="B182" s="7" t="s">
        <v>5583</v>
      </c>
      <c r="C182" s="11">
        <v>110</v>
      </c>
      <c r="D182" s="1" t="s">
        <v>5733</v>
      </c>
      <c r="E182" s="36">
        <v>15.63</v>
      </c>
      <c r="F182" s="45">
        <v>1</v>
      </c>
    </row>
    <row r="183" spans="1:6" ht="15" customHeight="1">
      <c r="A183" s="14" t="s">
        <v>6026</v>
      </c>
      <c r="B183" s="7" t="s">
        <v>5584</v>
      </c>
      <c r="C183" s="11">
        <v>110</v>
      </c>
      <c r="D183" s="1" t="s">
        <v>5733</v>
      </c>
      <c r="E183" s="36">
        <v>13.73</v>
      </c>
      <c r="F183" s="45">
        <v>1</v>
      </c>
    </row>
    <row r="184" spans="1:6" ht="15" customHeight="1">
      <c r="A184" s="14" t="s">
        <v>6027</v>
      </c>
      <c r="B184" s="7" t="s">
        <v>5585</v>
      </c>
      <c r="C184" s="11">
        <v>116</v>
      </c>
      <c r="D184" s="1" t="s">
        <v>597</v>
      </c>
      <c r="E184" s="36">
        <v>13.73</v>
      </c>
      <c r="F184" s="45">
        <v>1</v>
      </c>
    </row>
    <row r="185" spans="1:6" ht="15" customHeight="1">
      <c r="A185" s="14" t="s">
        <v>6028</v>
      </c>
      <c r="B185" s="7" t="s">
        <v>5586</v>
      </c>
      <c r="C185" s="11">
        <v>102</v>
      </c>
      <c r="D185" s="1" t="s">
        <v>2855</v>
      </c>
      <c r="E185" s="36">
        <v>37.51</v>
      </c>
      <c r="F185" s="45">
        <v>2</v>
      </c>
    </row>
    <row r="186" spans="1:6" ht="15" customHeight="1">
      <c r="A186" s="14" t="s">
        <v>6029</v>
      </c>
      <c r="B186" s="7" t="s">
        <v>5587</v>
      </c>
      <c r="C186" s="11">
        <v>209</v>
      </c>
      <c r="D186" s="1" t="s">
        <v>2659</v>
      </c>
      <c r="E186" s="36">
        <v>5.33</v>
      </c>
      <c r="F186" s="45">
        <v>3</v>
      </c>
    </row>
    <row r="187" spans="1:6" ht="15" customHeight="1">
      <c r="A187" s="14" t="s">
        <v>6030</v>
      </c>
      <c r="B187" s="7" t="s">
        <v>5588</v>
      </c>
      <c r="C187" s="11">
        <v>161</v>
      </c>
      <c r="D187" s="1" t="s">
        <v>3998</v>
      </c>
      <c r="E187" s="36">
        <v>4.84</v>
      </c>
      <c r="F187" s="45">
        <v>3</v>
      </c>
    </row>
    <row r="188" spans="1:6" ht="15" customHeight="1">
      <c r="A188" s="14" t="s">
        <v>6031</v>
      </c>
      <c r="B188" s="7" t="s">
        <v>5589</v>
      </c>
      <c r="C188" s="11">
        <v>161</v>
      </c>
      <c r="D188" s="1" t="s">
        <v>3998</v>
      </c>
      <c r="E188" s="36">
        <v>3.9</v>
      </c>
      <c r="F188" s="45">
        <v>3</v>
      </c>
    </row>
    <row r="189" spans="1:6" ht="15" customHeight="1">
      <c r="A189" s="14" t="s">
        <v>6032</v>
      </c>
      <c r="B189" s="7" t="s">
        <v>5590</v>
      </c>
      <c r="C189" s="11">
        <v>171</v>
      </c>
      <c r="D189" s="1" t="s">
        <v>2441</v>
      </c>
      <c r="E189" s="36">
        <v>13.23</v>
      </c>
      <c r="F189" s="45">
        <v>8</v>
      </c>
    </row>
    <row r="190" spans="1:6" ht="15" customHeight="1">
      <c r="A190" s="14" t="s">
        <v>6033</v>
      </c>
      <c r="B190" s="7" t="s">
        <v>5591</v>
      </c>
      <c r="C190" s="11">
        <v>116</v>
      </c>
      <c r="D190" s="1" t="s">
        <v>597</v>
      </c>
      <c r="E190" s="36">
        <v>21.84</v>
      </c>
      <c r="F190" s="45">
        <v>1</v>
      </c>
    </row>
    <row r="191" spans="1:6" ht="15" customHeight="1">
      <c r="A191" s="14" t="s">
        <v>6034</v>
      </c>
      <c r="B191" s="7" t="s">
        <v>5592</v>
      </c>
      <c r="C191" s="11">
        <v>116</v>
      </c>
      <c r="D191" s="1" t="s">
        <v>597</v>
      </c>
      <c r="E191" s="36">
        <v>15.15</v>
      </c>
      <c r="F191" s="45">
        <v>1</v>
      </c>
    </row>
    <row r="192" spans="1:6" ht="15" customHeight="1">
      <c r="A192" s="14" t="s">
        <v>6035</v>
      </c>
      <c r="B192" s="7" t="s">
        <v>5593</v>
      </c>
      <c r="C192" s="11">
        <v>103</v>
      </c>
      <c r="D192" s="1" t="s">
        <v>2324</v>
      </c>
      <c r="E192" s="36">
        <v>23.91</v>
      </c>
      <c r="F192" s="45">
        <v>8</v>
      </c>
    </row>
    <row r="193" spans="1:6" ht="15" customHeight="1">
      <c r="A193" s="14" t="s">
        <v>6036</v>
      </c>
      <c r="B193" s="7" t="s">
        <v>5594</v>
      </c>
      <c r="C193" s="11">
        <v>103</v>
      </c>
      <c r="D193" s="1" t="s">
        <v>2324</v>
      </c>
      <c r="E193" s="36">
        <v>20.74</v>
      </c>
      <c r="F193" s="45">
        <v>8</v>
      </c>
    </row>
    <row r="194" spans="1:6" ht="15" customHeight="1">
      <c r="A194" s="14" t="s">
        <v>6037</v>
      </c>
      <c r="B194" s="7" t="s">
        <v>5595</v>
      </c>
      <c r="C194" s="11">
        <v>104</v>
      </c>
      <c r="D194" s="1" t="s">
        <v>2107</v>
      </c>
      <c r="E194" s="36">
        <v>16.8</v>
      </c>
      <c r="F194" s="45">
        <v>8</v>
      </c>
    </row>
    <row r="195" spans="1:6" ht="15" customHeight="1">
      <c r="A195" s="14" t="s">
        <v>6038</v>
      </c>
      <c r="B195" s="7" t="s">
        <v>5596</v>
      </c>
      <c r="C195" s="11">
        <v>104</v>
      </c>
      <c r="D195" s="1" t="s">
        <v>2107</v>
      </c>
      <c r="E195" s="36">
        <v>12.47</v>
      </c>
      <c r="F195" s="45">
        <v>8</v>
      </c>
    </row>
    <row r="196" spans="1:6" ht="15" customHeight="1">
      <c r="A196" s="14" t="s">
        <v>7565</v>
      </c>
      <c r="B196" s="7"/>
      <c r="C196" s="11">
        <v>317</v>
      </c>
      <c r="D196" s="1" t="s">
        <v>7566</v>
      </c>
      <c r="E196" s="36"/>
      <c r="F196" s="45">
        <v>0</v>
      </c>
    </row>
    <row r="197" spans="1:6" ht="15" customHeight="1">
      <c r="A197" s="14" t="s">
        <v>7296</v>
      </c>
      <c r="B197" s="7" t="s">
        <v>5601</v>
      </c>
      <c r="C197" s="11">
        <v>201</v>
      </c>
      <c r="D197" s="1" t="s">
        <v>3368</v>
      </c>
      <c r="E197" s="36"/>
      <c r="F197" s="45">
        <v>0</v>
      </c>
    </row>
    <row r="198" spans="1:6" ht="15" customHeight="1" thickBot="1">
      <c r="A198" s="14" t="s">
        <v>7297</v>
      </c>
      <c r="B198" s="7" t="s">
        <v>5609</v>
      </c>
      <c r="C198" s="11">
        <v>201</v>
      </c>
      <c r="D198" s="1" t="s">
        <v>7295</v>
      </c>
      <c r="E198" s="36"/>
      <c r="F198" s="45">
        <v>0</v>
      </c>
    </row>
    <row r="199" spans="1:6" ht="15" customHeight="1" thickBot="1" thickTop="1">
      <c r="A199" s="144" t="s">
        <v>7686</v>
      </c>
      <c r="B199" s="145"/>
      <c r="C199" s="145"/>
      <c r="D199" s="146"/>
      <c r="E199" s="37">
        <f>SUM(E154:E198)</f>
        <v>687.6200000000001</v>
      </c>
      <c r="F199" s="63">
        <f>SUMIF(F154:F198,"&gt;0",E154:E198)</f>
        <v>661.35</v>
      </c>
    </row>
    <row r="200" ht="15" customHeight="1"/>
  </sheetData>
  <mergeCells count="20">
    <mergeCell ref="A101:F101"/>
    <mergeCell ref="A67:F67"/>
    <mergeCell ref="A68:A69"/>
    <mergeCell ref="D68:D69"/>
    <mergeCell ref="E68:E69"/>
    <mergeCell ref="A94:D94"/>
    <mergeCell ref="A20:F20"/>
    <mergeCell ref="A21:A22"/>
    <mergeCell ref="D21:D22"/>
    <mergeCell ref="E21:E22"/>
    <mergeCell ref="A60:D60"/>
    <mergeCell ref="A102:A103"/>
    <mergeCell ref="D102:D103"/>
    <mergeCell ref="E102:E103"/>
    <mergeCell ref="A199:D199"/>
    <mergeCell ref="A144:D144"/>
    <mergeCell ref="A151:F151"/>
    <mergeCell ref="A152:A153"/>
    <mergeCell ref="D152:D153"/>
    <mergeCell ref="E152:E153"/>
  </mergeCells>
  <conditionalFormatting sqref="E4">
    <cfRule type="cellIs" priority="11" dxfId="116" operator="notEqual">
      <formula>SUM($E$5:$E$15)</formula>
    </cfRule>
  </conditionalFormatting>
  <printOptions horizontalCentered="1"/>
  <pageMargins left="0.1968503937007874" right="0.1968503937007874" top="0.7480314960629921" bottom="0.4724409448818898" header="0.11811023622047245" footer="0.2755905511811024"/>
  <pageSetup horizontalDpi="600" verticalDpi="600" orientation="portrait" paperSize="9" scale="70" r:id="rId1"/>
  <headerFooter scaleWithDoc="0" alignWithMargins="0">
    <oddHeader>&amp;L&amp;9Příloha č.1_UKB_plochy místností</oddHeader>
    <oddFooter>&amp;R&amp;9Strana &amp;P/&amp;N</oddFooter>
  </headerFooter>
  <rowBreaks count="3" manualBreakCount="3">
    <brk id="63" max="16383" man="1"/>
    <brk id="97" max="16383" man="1"/>
    <brk id="147" max="16383" man="1"/>
  </rowBreaks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2:G183"/>
  <sheetViews>
    <sheetView zoomScaleSheetLayoutView="100" workbookViewId="0" topLeftCell="A1">
      <selection activeCell="G1" sqref="G1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4" width="40.7109375" style="0" customWidth="1"/>
    <col min="5" max="5" width="14.7109375" style="35" customWidth="1"/>
    <col min="6" max="6" width="14.7109375" style="44" customWidth="1"/>
  </cols>
  <sheetData>
    <row r="2" ht="13.5" thickBot="1">
      <c r="F2"/>
    </row>
    <row r="3" spans="4:6" ht="15.75" customHeight="1" thickBot="1">
      <c r="D3" s="65" t="s">
        <v>7618</v>
      </c>
      <c r="E3" s="66">
        <f>SUM(E28,E92,E60,E137,E183)</f>
        <v>2407.1499999999996</v>
      </c>
      <c r="F3"/>
    </row>
    <row r="4" spans="4:7" ht="15.75" customHeight="1" thickBot="1">
      <c r="D4" s="65" t="s">
        <v>7619</v>
      </c>
      <c r="E4" s="66">
        <f>SUM(F28,F92,F60,F137,F183)</f>
        <v>2238.87</v>
      </c>
      <c r="F4" s="92"/>
      <c r="G4" s="92"/>
    </row>
    <row r="5" spans="4:6" ht="15.75" customHeight="1" thickBot="1">
      <c r="D5" s="65" t="s">
        <v>7620</v>
      </c>
      <c r="E5" s="66">
        <f>SUMIF(F$23:F$553,"1",E$23:E$553)</f>
        <v>829.9399999999999</v>
      </c>
      <c r="F5"/>
    </row>
    <row r="6" spans="4:6" ht="15.75" customHeight="1" thickBot="1">
      <c r="D6" s="65" t="s">
        <v>7621</v>
      </c>
      <c r="E6" s="66">
        <f>SUMIF(F$23:F$553,"2",E$23:E$553)</f>
        <v>82.44999999999999</v>
      </c>
      <c r="F6"/>
    </row>
    <row r="7" spans="4:6" ht="15.75" customHeight="1" thickBot="1">
      <c r="D7" s="65" t="s">
        <v>7622</v>
      </c>
      <c r="E7" s="66">
        <f>SUMIF(F$23:F$553,"3",E$23:E$553)</f>
        <v>92.96000000000001</v>
      </c>
      <c r="F7"/>
    </row>
    <row r="8" spans="4:6" ht="15.75" customHeight="1" thickBot="1">
      <c r="D8" s="65" t="s">
        <v>7617</v>
      </c>
      <c r="E8" s="66">
        <f>SUMIF(F$23:F$553,"4",E$23:E$553)</f>
        <v>29.849999999999998</v>
      </c>
      <c r="F8"/>
    </row>
    <row r="9" spans="4:6" ht="15.75" customHeight="1" thickBot="1">
      <c r="D9" s="65" t="s">
        <v>7623</v>
      </c>
      <c r="E9" s="66">
        <f>SUMIF(F$23:F$553,"5",E$23:E$553)</f>
        <v>457.83</v>
      </c>
      <c r="F9"/>
    </row>
    <row r="10" spans="4:5" ht="15.75" customHeight="1" thickBot="1">
      <c r="D10" s="65" t="s">
        <v>7624</v>
      </c>
      <c r="E10" s="66">
        <f>SUMIF(F$23:F$553,"6",E$23:E$553)</f>
        <v>694.73</v>
      </c>
    </row>
    <row r="11" spans="4:5" ht="15.75" customHeight="1" thickBot="1">
      <c r="D11" s="65" t="s">
        <v>7625</v>
      </c>
      <c r="E11" s="66">
        <f>SUMIF(F$23:F$553,"7",E$23:E$553)</f>
        <v>0</v>
      </c>
    </row>
    <row r="12" spans="4:5" ht="15.75" customHeight="1" thickBot="1">
      <c r="D12" s="65" t="s">
        <v>7626</v>
      </c>
      <c r="E12" s="66">
        <f>SUMIF(F$23:F$553,"8",E$23:E$553)</f>
        <v>51.11</v>
      </c>
    </row>
    <row r="13" spans="4:5" ht="15.75" customHeight="1" thickBot="1">
      <c r="D13" s="65" t="s">
        <v>7687</v>
      </c>
      <c r="E13" s="66">
        <f>SUMIF(F$23:F$553,"9",E$23:E$553)</f>
        <v>0</v>
      </c>
    </row>
    <row r="14" spans="4:5" ht="15.75" customHeight="1" thickBot="1">
      <c r="D14" s="65" t="s">
        <v>7688</v>
      </c>
      <c r="E14" s="66">
        <f>SUMIF(F$23:F$553,"10",E$23:E$553)</f>
        <v>0</v>
      </c>
    </row>
    <row r="15" spans="4:5" ht="15.75" customHeight="1" thickBot="1">
      <c r="D15" s="65" t="s">
        <v>7714</v>
      </c>
      <c r="E15" s="66">
        <f>SUMIF(F$23:F$553,"11",E$23:E$553)</f>
        <v>0</v>
      </c>
    </row>
    <row r="19" ht="13.5" thickBot="1"/>
    <row r="20" spans="1:6" ht="22.5" customHeight="1" thickBot="1">
      <c r="A20" s="141" t="s">
        <v>6039</v>
      </c>
      <c r="B20" s="142"/>
      <c r="C20" s="142"/>
      <c r="D20" s="142"/>
      <c r="E20" s="142"/>
      <c r="F20" s="143"/>
    </row>
    <row r="21" spans="1:6" ht="15" customHeight="1">
      <c r="A21" s="151" t="s">
        <v>1005</v>
      </c>
      <c r="B21" s="68" t="s">
        <v>603</v>
      </c>
      <c r="C21" s="69" t="s">
        <v>1860</v>
      </c>
      <c r="D21" s="147" t="s">
        <v>1859</v>
      </c>
      <c r="E21" s="149" t="s">
        <v>1861</v>
      </c>
      <c r="F21" s="70" t="s">
        <v>7616</v>
      </c>
    </row>
    <row r="22" spans="1:6" ht="15" customHeight="1" thickBot="1">
      <c r="A22" s="152"/>
      <c r="B22" s="71" t="s">
        <v>1858</v>
      </c>
      <c r="C22" s="71" t="s">
        <v>1858</v>
      </c>
      <c r="D22" s="148"/>
      <c r="E22" s="150"/>
      <c r="F22" s="72" t="s">
        <v>7615</v>
      </c>
    </row>
    <row r="23" spans="1:7" ht="15" customHeight="1" thickTop="1">
      <c r="A23" s="14" t="s">
        <v>6040</v>
      </c>
      <c r="B23" s="7" t="s">
        <v>5055</v>
      </c>
      <c r="C23" s="11">
        <v>171</v>
      </c>
      <c r="D23" s="1" t="s">
        <v>2441</v>
      </c>
      <c r="E23" s="36">
        <v>310.91</v>
      </c>
      <c r="F23" s="45">
        <v>6</v>
      </c>
      <c r="G23" s="24"/>
    </row>
    <row r="24" spans="1:6" ht="15" customHeight="1">
      <c r="A24" s="14" t="s">
        <v>6041</v>
      </c>
      <c r="B24" s="7" t="s">
        <v>5471</v>
      </c>
      <c r="C24" s="11">
        <v>204</v>
      </c>
      <c r="D24" s="1" t="s">
        <v>642</v>
      </c>
      <c r="E24" s="36">
        <v>2.7</v>
      </c>
      <c r="F24" s="45">
        <v>0</v>
      </c>
    </row>
    <row r="25" spans="1:6" ht="15" customHeight="1">
      <c r="A25" s="14" t="s">
        <v>6042</v>
      </c>
      <c r="B25" s="7" t="s">
        <v>5478</v>
      </c>
      <c r="C25" s="11">
        <v>201</v>
      </c>
      <c r="D25" s="1" t="s">
        <v>5450</v>
      </c>
      <c r="E25" s="36"/>
      <c r="F25" s="45">
        <v>0</v>
      </c>
    </row>
    <row r="26" spans="1:6" ht="15" customHeight="1">
      <c r="A26" s="14" t="s">
        <v>7610</v>
      </c>
      <c r="B26" s="7"/>
      <c r="C26" s="11"/>
      <c r="D26" s="1" t="s">
        <v>7607</v>
      </c>
      <c r="E26" s="36"/>
      <c r="F26" s="45">
        <v>0</v>
      </c>
    </row>
    <row r="27" spans="1:6" ht="15" customHeight="1" thickBot="1">
      <c r="A27" s="14" t="s">
        <v>7504</v>
      </c>
      <c r="B27" s="7" t="s">
        <v>5478</v>
      </c>
      <c r="C27" s="11">
        <v>201</v>
      </c>
      <c r="D27" s="1" t="s">
        <v>641</v>
      </c>
      <c r="E27" s="36">
        <v>4</v>
      </c>
      <c r="F27" s="45">
        <v>0</v>
      </c>
    </row>
    <row r="28" spans="1:6" ht="15" customHeight="1" thickBot="1" thickTop="1">
      <c r="A28" s="144" t="s">
        <v>7686</v>
      </c>
      <c r="B28" s="145"/>
      <c r="C28" s="145"/>
      <c r="D28" s="146"/>
      <c r="E28" s="37">
        <f>SUM(E23:E27)</f>
        <v>317.61</v>
      </c>
      <c r="F28" s="63">
        <f>SUMIF(F23:F27,"&gt;0",E23:E27)</f>
        <v>310.91</v>
      </c>
    </row>
    <row r="34" ht="13.5" thickBot="1"/>
    <row r="35" spans="1:6" ht="22.5" customHeight="1" thickBot="1">
      <c r="A35" s="141" t="s">
        <v>6043</v>
      </c>
      <c r="B35" s="142"/>
      <c r="C35" s="142"/>
      <c r="D35" s="142"/>
      <c r="E35" s="142"/>
      <c r="F35" s="143"/>
    </row>
    <row r="36" spans="1:6" ht="15" customHeight="1">
      <c r="A36" s="151" t="s">
        <v>1005</v>
      </c>
      <c r="B36" s="68" t="s">
        <v>603</v>
      </c>
      <c r="C36" s="69" t="s">
        <v>1860</v>
      </c>
      <c r="D36" s="147" t="s">
        <v>1859</v>
      </c>
      <c r="E36" s="149" t="s">
        <v>1861</v>
      </c>
      <c r="F36" s="70" t="s">
        <v>7616</v>
      </c>
    </row>
    <row r="37" spans="1:6" ht="15" customHeight="1" thickBot="1">
      <c r="A37" s="152"/>
      <c r="B37" s="71" t="s">
        <v>1858</v>
      </c>
      <c r="C37" s="71" t="s">
        <v>1858</v>
      </c>
      <c r="D37" s="148"/>
      <c r="E37" s="150"/>
      <c r="F37" s="72" t="s">
        <v>7615</v>
      </c>
    </row>
    <row r="38" spans="1:6" ht="15" customHeight="1" thickTop="1">
      <c r="A38" s="14" t="s">
        <v>6044</v>
      </c>
      <c r="B38" s="7" t="s">
        <v>1863</v>
      </c>
      <c r="C38" s="11">
        <v>203</v>
      </c>
      <c r="D38" s="1" t="s">
        <v>2656</v>
      </c>
      <c r="E38" s="36">
        <v>89.39</v>
      </c>
      <c r="F38" s="45">
        <v>5</v>
      </c>
    </row>
    <row r="39" spans="1:6" ht="15" customHeight="1">
      <c r="A39" s="14" t="s">
        <v>6045</v>
      </c>
      <c r="B39" s="7" t="s">
        <v>1864</v>
      </c>
      <c r="C39" s="11">
        <v>201</v>
      </c>
      <c r="D39" s="1" t="s">
        <v>641</v>
      </c>
      <c r="E39" s="36">
        <v>9.49</v>
      </c>
      <c r="F39" s="45">
        <v>5</v>
      </c>
    </row>
    <row r="40" spans="1:6" ht="15" customHeight="1">
      <c r="A40" s="14" t="s">
        <v>6046</v>
      </c>
      <c r="B40" s="7" t="s">
        <v>1865</v>
      </c>
      <c r="C40" s="11">
        <v>204</v>
      </c>
      <c r="D40" s="1" t="s">
        <v>642</v>
      </c>
      <c r="E40" s="36">
        <v>3.29</v>
      </c>
      <c r="F40" s="45">
        <v>0</v>
      </c>
    </row>
    <row r="41" spans="1:6" ht="15" customHeight="1">
      <c r="A41" s="14" t="s">
        <v>6047</v>
      </c>
      <c r="B41" s="7" t="s">
        <v>1866</v>
      </c>
      <c r="C41" s="11">
        <v>302</v>
      </c>
      <c r="D41" s="1" t="s">
        <v>2136</v>
      </c>
      <c r="E41" s="36">
        <v>32.46</v>
      </c>
      <c r="F41" s="45">
        <v>0</v>
      </c>
    </row>
    <row r="42" spans="1:6" ht="15" customHeight="1">
      <c r="A42" s="14" t="s">
        <v>6048</v>
      </c>
      <c r="B42" s="7" t="s">
        <v>1867</v>
      </c>
      <c r="C42" s="11">
        <v>209</v>
      </c>
      <c r="D42" s="1" t="s">
        <v>2659</v>
      </c>
      <c r="E42" s="36">
        <v>6.46</v>
      </c>
      <c r="F42" s="45">
        <v>3</v>
      </c>
    </row>
    <row r="43" spans="1:6" ht="15" customHeight="1">
      <c r="A43" s="14" t="s">
        <v>6049</v>
      </c>
      <c r="B43" s="7" t="s">
        <v>1868</v>
      </c>
      <c r="C43" s="11">
        <v>161</v>
      </c>
      <c r="D43" s="1" t="s">
        <v>3998</v>
      </c>
      <c r="E43" s="36">
        <v>1.3</v>
      </c>
      <c r="F43" s="45">
        <v>3</v>
      </c>
    </row>
    <row r="44" spans="1:6" ht="15" customHeight="1">
      <c r="A44" s="14" t="s">
        <v>6050</v>
      </c>
      <c r="B44" s="7" t="s">
        <v>1869</v>
      </c>
      <c r="C44" s="11">
        <v>161</v>
      </c>
      <c r="D44" s="1" t="s">
        <v>3998</v>
      </c>
      <c r="E44" s="36">
        <v>1.3</v>
      </c>
      <c r="F44" s="45">
        <v>3</v>
      </c>
    </row>
    <row r="45" spans="1:6" ht="15" customHeight="1">
      <c r="A45" s="14" t="s">
        <v>6051</v>
      </c>
      <c r="B45" s="7" t="s">
        <v>1870</v>
      </c>
      <c r="C45" s="11">
        <v>167</v>
      </c>
      <c r="D45" s="1" t="s">
        <v>2449</v>
      </c>
      <c r="E45" s="36">
        <v>3.84</v>
      </c>
      <c r="F45" s="45">
        <v>0</v>
      </c>
    </row>
    <row r="46" spans="1:6" ht="15" customHeight="1">
      <c r="A46" s="14" t="s">
        <v>6052</v>
      </c>
      <c r="B46" s="7" t="s">
        <v>1871</v>
      </c>
      <c r="C46" s="11">
        <v>163</v>
      </c>
      <c r="D46" s="1" t="s">
        <v>653</v>
      </c>
      <c r="E46" s="36">
        <v>1.69</v>
      </c>
      <c r="F46" s="45">
        <v>3</v>
      </c>
    </row>
    <row r="47" spans="1:6" ht="15" customHeight="1">
      <c r="A47" s="14" t="s">
        <v>6053</v>
      </c>
      <c r="B47" s="7" t="s">
        <v>1872</v>
      </c>
      <c r="C47" s="11">
        <v>201</v>
      </c>
      <c r="D47" s="1" t="s">
        <v>5450</v>
      </c>
      <c r="E47" s="36"/>
      <c r="F47" s="45">
        <v>0</v>
      </c>
    </row>
    <row r="48" spans="1:6" ht="15" customHeight="1">
      <c r="A48" s="14" t="s">
        <v>6054</v>
      </c>
      <c r="B48" s="7" t="s">
        <v>1873</v>
      </c>
      <c r="C48" s="11">
        <v>302</v>
      </c>
      <c r="D48" s="1" t="s">
        <v>2136</v>
      </c>
      <c r="E48" s="36">
        <v>56.35</v>
      </c>
      <c r="F48" s="45">
        <v>0</v>
      </c>
    </row>
    <row r="49" spans="1:6" ht="15" customHeight="1">
      <c r="A49" s="14" t="s">
        <v>6055</v>
      </c>
      <c r="B49" s="7" t="s">
        <v>1874</v>
      </c>
      <c r="C49" s="11">
        <v>171</v>
      </c>
      <c r="D49" s="1" t="s">
        <v>2441</v>
      </c>
      <c r="E49" s="36">
        <v>9.74</v>
      </c>
      <c r="F49" s="45">
        <v>0</v>
      </c>
    </row>
    <row r="50" spans="1:7" ht="15" customHeight="1">
      <c r="A50" s="14" t="s">
        <v>6056</v>
      </c>
      <c r="B50" s="7" t="s">
        <v>1875</v>
      </c>
      <c r="C50" s="11">
        <v>171</v>
      </c>
      <c r="D50" s="1" t="s">
        <v>2441</v>
      </c>
      <c r="E50" s="36">
        <v>302.31</v>
      </c>
      <c r="F50" s="45">
        <v>6</v>
      </c>
      <c r="G50" s="24"/>
    </row>
    <row r="51" spans="1:6" ht="15" customHeight="1">
      <c r="A51" s="14" t="s">
        <v>6057</v>
      </c>
      <c r="B51" s="7" t="s">
        <v>1877</v>
      </c>
      <c r="C51" s="11">
        <v>204</v>
      </c>
      <c r="D51" s="1" t="s">
        <v>642</v>
      </c>
      <c r="E51" s="36">
        <v>2.7</v>
      </c>
      <c r="F51" s="45">
        <v>0</v>
      </c>
    </row>
    <row r="52" spans="1:6" ht="15" customHeight="1">
      <c r="A52" s="14" t="s">
        <v>6058</v>
      </c>
      <c r="B52" s="7" t="s">
        <v>1878</v>
      </c>
      <c r="C52" s="11">
        <v>309</v>
      </c>
      <c r="D52" s="1" t="s">
        <v>5654</v>
      </c>
      <c r="E52" s="36">
        <v>11.27</v>
      </c>
      <c r="F52" s="45">
        <v>0</v>
      </c>
    </row>
    <row r="53" spans="1:6" ht="15" customHeight="1">
      <c r="A53" s="14" t="s">
        <v>6059</v>
      </c>
      <c r="B53" s="7" t="s">
        <v>1879</v>
      </c>
      <c r="C53" s="11">
        <v>309</v>
      </c>
      <c r="D53" s="1" t="s">
        <v>5654</v>
      </c>
      <c r="E53" s="36">
        <v>8.15</v>
      </c>
      <c r="F53" s="45">
        <v>0</v>
      </c>
    </row>
    <row r="54" spans="1:6" ht="15" customHeight="1">
      <c r="A54" s="14" t="s">
        <v>6060</v>
      </c>
      <c r="B54" s="7" t="s">
        <v>1880</v>
      </c>
      <c r="C54" s="11">
        <v>309</v>
      </c>
      <c r="D54" s="1" t="s">
        <v>5654</v>
      </c>
      <c r="E54" s="36">
        <v>3.48</v>
      </c>
      <c r="F54" s="45">
        <v>0</v>
      </c>
    </row>
    <row r="55" spans="1:6" ht="15" customHeight="1">
      <c r="A55" s="14" t="s">
        <v>6061</v>
      </c>
      <c r="B55" s="7" t="s">
        <v>1881</v>
      </c>
      <c r="C55" s="11">
        <v>103</v>
      </c>
      <c r="D55" s="1" t="s">
        <v>2324</v>
      </c>
      <c r="E55" s="36">
        <v>17.88</v>
      </c>
      <c r="F55" s="45">
        <v>8</v>
      </c>
    </row>
    <row r="56" spans="1:6" ht="15" customHeight="1">
      <c r="A56" s="14" t="s">
        <v>6062</v>
      </c>
      <c r="B56" s="7" t="s">
        <v>1883</v>
      </c>
      <c r="C56" s="11">
        <v>182</v>
      </c>
      <c r="D56" s="1" t="s">
        <v>5693</v>
      </c>
      <c r="E56" s="36">
        <v>17.48</v>
      </c>
      <c r="F56" s="45">
        <v>8</v>
      </c>
    </row>
    <row r="57" spans="1:6" ht="15" customHeight="1">
      <c r="A57" s="14" t="s">
        <v>6063</v>
      </c>
      <c r="B57" s="7" t="s">
        <v>1884</v>
      </c>
      <c r="C57" s="11">
        <v>110</v>
      </c>
      <c r="D57" s="1" t="s">
        <v>5733</v>
      </c>
      <c r="E57" s="36">
        <v>22.04</v>
      </c>
      <c r="F57" s="45">
        <v>1</v>
      </c>
    </row>
    <row r="58" spans="1:6" ht="15" customHeight="1">
      <c r="A58" s="14" t="s">
        <v>6064</v>
      </c>
      <c r="B58" s="7" t="s">
        <v>1885</v>
      </c>
      <c r="C58" s="11">
        <v>167</v>
      </c>
      <c r="D58" s="1" t="s">
        <v>2449</v>
      </c>
      <c r="E58" s="36">
        <v>5.54</v>
      </c>
      <c r="F58" s="45">
        <v>3</v>
      </c>
    </row>
    <row r="59" spans="1:6" ht="15" customHeight="1" thickBot="1">
      <c r="A59" s="14" t="s">
        <v>6065</v>
      </c>
      <c r="B59" s="7" t="s">
        <v>1886</v>
      </c>
      <c r="C59" s="11">
        <v>171</v>
      </c>
      <c r="D59" s="1" t="s">
        <v>2441</v>
      </c>
      <c r="E59" s="36">
        <v>17.33</v>
      </c>
      <c r="F59" s="45">
        <v>0</v>
      </c>
    </row>
    <row r="60" spans="1:6" ht="15" customHeight="1" thickBot="1" thickTop="1">
      <c r="A60" s="144" t="s">
        <v>7686</v>
      </c>
      <c r="B60" s="145"/>
      <c r="C60" s="145"/>
      <c r="D60" s="146"/>
      <c r="E60" s="37">
        <f>SUM(E38:E59)</f>
        <v>623.49</v>
      </c>
      <c r="F60" s="63">
        <f>SUMIF(F38:F59,"&gt;0",E38:E59)</f>
        <v>474.88000000000005</v>
      </c>
    </row>
    <row r="61" ht="15" customHeight="1"/>
    <row r="62" ht="15" customHeight="1"/>
    <row r="63" spans="1:6" ht="15" customHeight="1">
      <c r="A63" s="2"/>
      <c r="B63" s="2"/>
      <c r="C63" s="2"/>
      <c r="D63" s="2"/>
      <c r="E63" s="38"/>
      <c r="F63" s="47"/>
    </row>
    <row r="64" ht="15" customHeight="1"/>
    <row r="65" ht="15" customHeight="1"/>
    <row r="66" ht="15" customHeight="1" thickBot="1"/>
    <row r="67" spans="1:6" ht="22.5" customHeight="1" thickBot="1">
      <c r="A67" s="141" t="s">
        <v>6066</v>
      </c>
      <c r="B67" s="142"/>
      <c r="C67" s="142"/>
      <c r="D67" s="142"/>
      <c r="E67" s="142"/>
      <c r="F67" s="143"/>
    </row>
    <row r="68" spans="1:6" ht="15" customHeight="1">
      <c r="A68" s="151" t="s">
        <v>1005</v>
      </c>
      <c r="B68" s="68" t="s">
        <v>603</v>
      </c>
      <c r="C68" s="69" t="s">
        <v>1860</v>
      </c>
      <c r="D68" s="147" t="s">
        <v>1859</v>
      </c>
      <c r="E68" s="149" t="s">
        <v>1861</v>
      </c>
      <c r="F68" s="70" t="s">
        <v>7616</v>
      </c>
    </row>
    <row r="69" spans="1:6" ht="15" customHeight="1" thickBot="1">
      <c r="A69" s="152"/>
      <c r="B69" s="71" t="s">
        <v>1858</v>
      </c>
      <c r="C69" s="71" t="s">
        <v>1858</v>
      </c>
      <c r="D69" s="148"/>
      <c r="E69" s="150"/>
      <c r="F69" s="72" t="s">
        <v>7615</v>
      </c>
    </row>
    <row r="70" spans="1:6" ht="15" customHeight="1" thickTop="1">
      <c r="A70" s="14" t="s">
        <v>6067</v>
      </c>
      <c r="B70" s="7" t="s">
        <v>5481</v>
      </c>
      <c r="C70" s="11">
        <v>203</v>
      </c>
      <c r="D70" s="1" t="s">
        <v>2656</v>
      </c>
      <c r="E70" s="36">
        <v>56.35</v>
      </c>
      <c r="F70" s="45">
        <v>5</v>
      </c>
    </row>
    <row r="71" spans="1:6" ht="15" customHeight="1">
      <c r="A71" s="14" t="s">
        <v>6068</v>
      </c>
      <c r="B71" s="7" t="s">
        <v>5059</v>
      </c>
      <c r="C71" s="11">
        <v>201</v>
      </c>
      <c r="D71" s="1" t="s">
        <v>641</v>
      </c>
      <c r="E71" s="36">
        <v>9.88</v>
      </c>
      <c r="F71" s="45">
        <v>5</v>
      </c>
    </row>
    <row r="72" spans="1:6" ht="15" customHeight="1">
      <c r="A72" s="14" t="s">
        <v>6069</v>
      </c>
      <c r="B72" s="7" t="s">
        <v>5061</v>
      </c>
      <c r="C72" s="11">
        <v>204</v>
      </c>
      <c r="D72" s="1" t="s">
        <v>642</v>
      </c>
      <c r="E72" s="36">
        <v>3.06</v>
      </c>
      <c r="F72" s="45">
        <v>0</v>
      </c>
    </row>
    <row r="73" spans="1:6" ht="15" customHeight="1">
      <c r="A73" s="14" t="s">
        <v>6070</v>
      </c>
      <c r="B73" s="7" t="s">
        <v>5482</v>
      </c>
      <c r="C73" s="11">
        <v>209</v>
      </c>
      <c r="D73" s="1" t="s">
        <v>2659</v>
      </c>
      <c r="E73" s="36">
        <v>4.4</v>
      </c>
      <c r="F73" s="45">
        <v>3</v>
      </c>
    </row>
    <row r="74" spans="1:6" ht="15" customHeight="1">
      <c r="A74" s="14" t="s">
        <v>6071</v>
      </c>
      <c r="B74" s="7" t="s">
        <v>5483</v>
      </c>
      <c r="C74" s="11">
        <v>161</v>
      </c>
      <c r="D74" s="1" t="s">
        <v>3998</v>
      </c>
      <c r="E74" s="36">
        <v>2.94</v>
      </c>
      <c r="F74" s="45">
        <v>3</v>
      </c>
    </row>
    <row r="75" spans="1:6" ht="15" customHeight="1">
      <c r="A75" s="14" t="s">
        <v>6072</v>
      </c>
      <c r="B75" s="7" t="s">
        <v>5484</v>
      </c>
      <c r="C75" s="11">
        <v>161</v>
      </c>
      <c r="D75" s="1" t="s">
        <v>3998</v>
      </c>
      <c r="E75" s="36">
        <v>4.83</v>
      </c>
      <c r="F75" s="45">
        <v>3</v>
      </c>
    </row>
    <row r="76" spans="1:6" ht="15" customHeight="1">
      <c r="A76" s="14" t="s">
        <v>6073</v>
      </c>
      <c r="B76" s="7" t="s">
        <v>5485</v>
      </c>
      <c r="C76" s="11">
        <v>171</v>
      </c>
      <c r="D76" s="1" t="s">
        <v>2441</v>
      </c>
      <c r="E76" s="36">
        <v>81.51</v>
      </c>
      <c r="F76" s="45">
        <v>6</v>
      </c>
    </row>
    <row r="77" spans="1:6" ht="15" customHeight="1">
      <c r="A77" s="14" t="s">
        <v>6074</v>
      </c>
      <c r="B77" s="7" t="s">
        <v>5486</v>
      </c>
      <c r="C77" s="11">
        <v>116</v>
      </c>
      <c r="D77" s="1" t="s">
        <v>597</v>
      </c>
      <c r="E77" s="36">
        <v>13.88</v>
      </c>
      <c r="F77" s="45">
        <v>1</v>
      </c>
    </row>
    <row r="78" spans="1:6" ht="15" customHeight="1">
      <c r="A78" s="14" t="s">
        <v>6075</v>
      </c>
      <c r="B78" s="7" t="s">
        <v>5487</v>
      </c>
      <c r="C78" s="11">
        <v>116</v>
      </c>
      <c r="D78" s="1" t="s">
        <v>597</v>
      </c>
      <c r="E78" s="36">
        <v>14.23</v>
      </c>
      <c r="F78" s="45">
        <v>1</v>
      </c>
    </row>
    <row r="79" spans="1:7" ht="15" customHeight="1">
      <c r="A79" s="14" t="s">
        <v>6076</v>
      </c>
      <c r="B79" s="7" t="s">
        <v>5488</v>
      </c>
      <c r="C79" s="11">
        <v>201</v>
      </c>
      <c r="D79" s="1" t="s">
        <v>5450</v>
      </c>
      <c r="E79" s="36"/>
      <c r="F79" s="45">
        <v>0</v>
      </c>
      <c r="G79" s="24"/>
    </row>
    <row r="80" spans="1:6" ht="15" customHeight="1">
      <c r="A80" s="14" t="s">
        <v>6077</v>
      </c>
      <c r="B80" s="7" t="s">
        <v>5489</v>
      </c>
      <c r="C80" s="11">
        <v>203</v>
      </c>
      <c r="D80" s="1" t="s">
        <v>2656</v>
      </c>
      <c r="E80" s="36">
        <v>29.03</v>
      </c>
      <c r="F80" s="45">
        <v>5</v>
      </c>
    </row>
    <row r="81" spans="1:6" ht="15" customHeight="1">
      <c r="A81" s="14" t="s">
        <v>6078</v>
      </c>
      <c r="B81" s="7" t="s">
        <v>5490</v>
      </c>
      <c r="C81" s="11">
        <v>116</v>
      </c>
      <c r="D81" s="1" t="s">
        <v>597</v>
      </c>
      <c r="E81" s="36">
        <v>23.21</v>
      </c>
      <c r="F81" s="45">
        <v>1</v>
      </c>
    </row>
    <row r="82" spans="1:6" ht="15" customHeight="1">
      <c r="A82" s="14" t="s">
        <v>6079</v>
      </c>
      <c r="B82" s="7" t="s">
        <v>5491</v>
      </c>
      <c r="C82" s="11">
        <v>204</v>
      </c>
      <c r="D82" s="1" t="s">
        <v>642</v>
      </c>
      <c r="E82" s="36">
        <v>2.7</v>
      </c>
      <c r="F82" s="45">
        <v>5</v>
      </c>
    </row>
    <row r="83" spans="1:6" ht="15" customHeight="1">
      <c r="A83" s="14" t="s">
        <v>6080</v>
      </c>
      <c r="B83" s="7" t="s">
        <v>5492</v>
      </c>
      <c r="C83" s="11">
        <v>116</v>
      </c>
      <c r="D83" s="1" t="s">
        <v>597</v>
      </c>
      <c r="E83" s="36">
        <v>19.89</v>
      </c>
      <c r="F83" s="45">
        <v>1</v>
      </c>
    </row>
    <row r="84" spans="1:6" ht="15" customHeight="1">
      <c r="A84" s="14" t="s">
        <v>6081</v>
      </c>
      <c r="B84" s="7" t="s">
        <v>5493</v>
      </c>
      <c r="C84" s="11">
        <v>116</v>
      </c>
      <c r="D84" s="1" t="s">
        <v>597</v>
      </c>
      <c r="E84" s="36">
        <v>11.74</v>
      </c>
      <c r="F84" s="45">
        <v>1</v>
      </c>
    </row>
    <row r="85" spans="1:6" ht="15" customHeight="1">
      <c r="A85" s="14" t="s">
        <v>6082</v>
      </c>
      <c r="B85" s="7" t="s">
        <v>5494</v>
      </c>
      <c r="C85" s="11">
        <v>116</v>
      </c>
      <c r="D85" s="1" t="s">
        <v>597</v>
      </c>
      <c r="E85" s="36">
        <v>15.88</v>
      </c>
      <c r="F85" s="45">
        <v>1</v>
      </c>
    </row>
    <row r="86" spans="1:7" ht="15" customHeight="1">
      <c r="A86" s="14" t="s">
        <v>6083</v>
      </c>
      <c r="B86" s="7" t="s">
        <v>5495</v>
      </c>
      <c r="C86" s="11">
        <v>133</v>
      </c>
      <c r="D86" s="1" t="s">
        <v>2098</v>
      </c>
      <c r="E86" s="36">
        <v>24.13</v>
      </c>
      <c r="F86" s="45">
        <v>2</v>
      </c>
      <c r="G86" s="24"/>
    </row>
    <row r="87" spans="1:6" ht="15" customHeight="1">
      <c r="A87" s="14" t="s">
        <v>6084</v>
      </c>
      <c r="B87" s="7" t="s">
        <v>5496</v>
      </c>
      <c r="C87" s="11">
        <v>166</v>
      </c>
      <c r="D87" s="1" t="s">
        <v>3789</v>
      </c>
      <c r="E87" s="36">
        <v>7.42</v>
      </c>
      <c r="F87" s="45">
        <v>4</v>
      </c>
    </row>
    <row r="88" spans="1:6" ht="15" customHeight="1">
      <c r="A88" s="14" t="s">
        <v>6085</v>
      </c>
      <c r="B88" s="7" t="s">
        <v>5497</v>
      </c>
      <c r="C88" s="11">
        <v>209</v>
      </c>
      <c r="D88" s="1" t="s">
        <v>2659</v>
      </c>
      <c r="E88" s="36">
        <v>4.4</v>
      </c>
      <c r="F88" s="45">
        <v>3</v>
      </c>
    </row>
    <row r="89" spans="1:6" ht="15" customHeight="1">
      <c r="A89" s="14" t="s">
        <v>6086</v>
      </c>
      <c r="B89" s="7" t="s">
        <v>5498</v>
      </c>
      <c r="C89" s="11">
        <v>161</v>
      </c>
      <c r="D89" s="1" t="s">
        <v>3998</v>
      </c>
      <c r="E89" s="36">
        <v>4.83</v>
      </c>
      <c r="F89" s="45">
        <v>3</v>
      </c>
    </row>
    <row r="90" spans="1:6" ht="15" customHeight="1">
      <c r="A90" s="14" t="s">
        <v>6087</v>
      </c>
      <c r="B90" s="7" t="s">
        <v>5499</v>
      </c>
      <c r="C90" s="11">
        <v>161</v>
      </c>
      <c r="D90" s="1" t="s">
        <v>3998</v>
      </c>
      <c r="E90" s="36">
        <v>1.08</v>
      </c>
      <c r="F90" s="45">
        <v>3</v>
      </c>
    </row>
    <row r="91" spans="1:6" ht="15" customHeight="1" thickBot="1">
      <c r="A91" s="14" t="s">
        <v>6088</v>
      </c>
      <c r="B91" s="7" t="s">
        <v>5500</v>
      </c>
      <c r="C91" s="11">
        <v>167</v>
      </c>
      <c r="D91" s="1" t="s">
        <v>2449</v>
      </c>
      <c r="E91" s="36">
        <v>1.43</v>
      </c>
      <c r="F91" s="45">
        <v>0</v>
      </c>
    </row>
    <row r="92" spans="1:6" ht="15" customHeight="1" thickBot="1" thickTop="1">
      <c r="A92" s="144" t="s">
        <v>7686</v>
      </c>
      <c r="B92" s="145"/>
      <c r="C92" s="145"/>
      <c r="D92" s="146"/>
      <c r="E92" s="37">
        <f>SUM(E70:E91)</f>
        <v>336.82</v>
      </c>
      <c r="F92" s="63">
        <f>SUMIF(F70:F91,"&gt;0",E70:E91)</f>
        <v>332.33</v>
      </c>
    </row>
    <row r="93" spans="2:6" ht="15" customHeight="1">
      <c r="B93" s="73"/>
      <c r="C93" s="73"/>
      <c r="D93" s="73"/>
      <c r="E93" s="74"/>
      <c r="F93" s="48"/>
    </row>
    <row r="94" ht="15" customHeight="1"/>
    <row r="95" ht="15" customHeight="1"/>
    <row r="96" ht="15" customHeight="1"/>
    <row r="97" ht="15" customHeight="1"/>
    <row r="98" ht="15" customHeight="1" thickBot="1"/>
    <row r="99" spans="1:6" ht="22.5" customHeight="1" thickBot="1">
      <c r="A99" s="141" t="s">
        <v>6089</v>
      </c>
      <c r="B99" s="142"/>
      <c r="C99" s="142"/>
      <c r="D99" s="142"/>
      <c r="E99" s="142"/>
      <c r="F99" s="143"/>
    </row>
    <row r="100" spans="1:6" ht="15" customHeight="1">
      <c r="A100" s="151" t="s">
        <v>1005</v>
      </c>
      <c r="B100" s="68" t="s">
        <v>603</v>
      </c>
      <c r="C100" s="69" t="s">
        <v>1860</v>
      </c>
      <c r="D100" s="147" t="s">
        <v>1859</v>
      </c>
      <c r="E100" s="149" t="s">
        <v>1861</v>
      </c>
      <c r="F100" s="70" t="s">
        <v>7616</v>
      </c>
    </row>
    <row r="101" spans="1:6" ht="15" customHeight="1" thickBot="1">
      <c r="A101" s="152"/>
      <c r="B101" s="71" t="s">
        <v>1858</v>
      </c>
      <c r="C101" s="71" t="s">
        <v>1858</v>
      </c>
      <c r="D101" s="148"/>
      <c r="E101" s="150"/>
      <c r="F101" s="72" t="s">
        <v>7615</v>
      </c>
    </row>
    <row r="102" spans="1:6" ht="15" customHeight="1" thickTop="1">
      <c r="A102" s="14" t="s">
        <v>6090</v>
      </c>
      <c r="B102" s="7" t="s">
        <v>5506</v>
      </c>
      <c r="C102" s="11">
        <v>203</v>
      </c>
      <c r="D102" s="1" t="s">
        <v>2656</v>
      </c>
      <c r="E102" s="36">
        <v>57.44</v>
      </c>
      <c r="F102" s="45">
        <v>5</v>
      </c>
    </row>
    <row r="103" spans="1:6" ht="15" customHeight="1">
      <c r="A103" s="14" t="s">
        <v>6091</v>
      </c>
      <c r="B103" s="7" t="s">
        <v>5507</v>
      </c>
      <c r="C103" s="11">
        <v>201</v>
      </c>
      <c r="D103" s="1" t="s">
        <v>641</v>
      </c>
      <c r="E103" s="36">
        <v>10.75</v>
      </c>
      <c r="F103" s="45">
        <v>5</v>
      </c>
    </row>
    <row r="104" spans="1:6" ht="15" customHeight="1">
      <c r="A104" s="14" t="s">
        <v>6092</v>
      </c>
      <c r="B104" s="7" t="s">
        <v>5508</v>
      </c>
      <c r="C104" s="11">
        <v>204</v>
      </c>
      <c r="D104" s="1" t="s">
        <v>642</v>
      </c>
      <c r="E104" s="36">
        <v>3.06</v>
      </c>
      <c r="F104" s="45">
        <v>0</v>
      </c>
    </row>
    <row r="105" spans="1:6" ht="15" customHeight="1">
      <c r="A105" s="14" t="s">
        <v>6093</v>
      </c>
      <c r="B105" s="7" t="s">
        <v>5509</v>
      </c>
      <c r="C105" s="11">
        <v>209</v>
      </c>
      <c r="D105" s="1" t="s">
        <v>2659</v>
      </c>
      <c r="E105" s="36">
        <v>5.66</v>
      </c>
      <c r="F105" s="45">
        <v>3</v>
      </c>
    </row>
    <row r="106" spans="1:6" ht="15" customHeight="1">
      <c r="A106" s="14" t="s">
        <v>6094</v>
      </c>
      <c r="B106" s="7" t="s">
        <v>5510</v>
      </c>
      <c r="C106" s="11">
        <v>161</v>
      </c>
      <c r="D106" s="1" t="s">
        <v>3998</v>
      </c>
      <c r="E106" s="36">
        <v>3.83</v>
      </c>
      <c r="F106" s="45">
        <v>3</v>
      </c>
    </row>
    <row r="107" spans="1:6" ht="15" customHeight="1">
      <c r="A107" s="14" t="s">
        <v>6095</v>
      </c>
      <c r="B107" s="7" t="s">
        <v>5511</v>
      </c>
      <c r="C107" s="11">
        <v>161</v>
      </c>
      <c r="D107" s="1" t="s">
        <v>3998</v>
      </c>
      <c r="E107" s="36">
        <v>4.82</v>
      </c>
      <c r="F107" s="45">
        <v>3</v>
      </c>
    </row>
    <row r="108" spans="1:6" ht="15" customHeight="1">
      <c r="A108" s="14" t="s">
        <v>6096</v>
      </c>
      <c r="B108" s="7" t="s">
        <v>5512</v>
      </c>
      <c r="C108" s="11">
        <v>110</v>
      </c>
      <c r="D108" s="1" t="s">
        <v>5733</v>
      </c>
      <c r="E108" s="36">
        <v>18.17</v>
      </c>
      <c r="F108" s="45">
        <v>1</v>
      </c>
    </row>
    <row r="109" spans="1:6" ht="15" customHeight="1">
      <c r="A109" s="14" t="s">
        <v>6097</v>
      </c>
      <c r="B109" s="7" t="s">
        <v>5513</v>
      </c>
      <c r="C109" s="11">
        <v>110</v>
      </c>
      <c r="D109" s="1" t="s">
        <v>5733</v>
      </c>
      <c r="E109" s="36">
        <v>18.58</v>
      </c>
      <c r="F109" s="45">
        <v>1</v>
      </c>
    </row>
    <row r="110" spans="1:6" ht="15" customHeight="1">
      <c r="A110" s="14" t="s">
        <v>6098</v>
      </c>
      <c r="B110" s="7" t="s">
        <v>5514</v>
      </c>
      <c r="C110" s="11">
        <v>116</v>
      </c>
      <c r="D110" s="1" t="s">
        <v>597</v>
      </c>
      <c r="E110" s="36">
        <v>13.73</v>
      </c>
      <c r="F110" s="45">
        <v>1</v>
      </c>
    </row>
    <row r="111" spans="1:6" ht="15" customHeight="1">
      <c r="A111" s="14" t="s">
        <v>6099</v>
      </c>
      <c r="B111" s="7" t="s">
        <v>5515</v>
      </c>
      <c r="C111" s="11">
        <v>201</v>
      </c>
      <c r="D111" s="1" t="s">
        <v>5450</v>
      </c>
      <c r="E111" s="36"/>
      <c r="F111" s="45">
        <v>0</v>
      </c>
    </row>
    <row r="112" spans="1:6" ht="15" customHeight="1">
      <c r="A112" s="14" t="s">
        <v>6100</v>
      </c>
      <c r="B112" s="7" t="s">
        <v>5516</v>
      </c>
      <c r="C112" s="11">
        <v>110</v>
      </c>
      <c r="D112" s="1" t="s">
        <v>5733</v>
      </c>
      <c r="E112" s="36">
        <v>13.73</v>
      </c>
      <c r="F112" s="45">
        <v>1</v>
      </c>
    </row>
    <row r="113" spans="1:6" ht="15" customHeight="1">
      <c r="A113" s="14" t="s">
        <v>6101</v>
      </c>
      <c r="B113" s="7" t="s">
        <v>5517</v>
      </c>
      <c r="C113" s="11">
        <v>116</v>
      </c>
      <c r="D113" s="1" t="s">
        <v>597</v>
      </c>
      <c r="E113" s="36">
        <v>27.38</v>
      </c>
      <c r="F113" s="45">
        <v>1</v>
      </c>
    </row>
    <row r="114" spans="1:6" ht="15" customHeight="1">
      <c r="A114" s="14" t="s">
        <v>6102</v>
      </c>
      <c r="B114" s="7" t="s">
        <v>5518</v>
      </c>
      <c r="C114" s="11">
        <v>116</v>
      </c>
      <c r="D114" s="1" t="s">
        <v>597</v>
      </c>
      <c r="E114" s="36">
        <v>15.88</v>
      </c>
      <c r="F114" s="45">
        <v>1</v>
      </c>
    </row>
    <row r="115" spans="1:6" ht="15" customHeight="1">
      <c r="A115" s="14" t="s">
        <v>6103</v>
      </c>
      <c r="B115" s="7" t="s">
        <v>5519</v>
      </c>
      <c r="C115" s="29">
        <v>116</v>
      </c>
      <c r="D115" s="1" t="s">
        <v>597</v>
      </c>
      <c r="E115" s="36">
        <v>16.64</v>
      </c>
      <c r="F115" s="45">
        <v>1</v>
      </c>
    </row>
    <row r="116" spans="1:6" ht="15" customHeight="1">
      <c r="A116" s="14" t="s">
        <v>6104</v>
      </c>
      <c r="B116" s="7" t="s">
        <v>5520</v>
      </c>
      <c r="C116" s="29">
        <v>116</v>
      </c>
      <c r="D116" s="1" t="s">
        <v>597</v>
      </c>
      <c r="E116" s="36">
        <v>16.64</v>
      </c>
      <c r="F116" s="45">
        <v>1</v>
      </c>
    </row>
    <row r="117" spans="1:6" ht="15" customHeight="1">
      <c r="A117" s="14" t="s">
        <v>6105</v>
      </c>
      <c r="B117" s="7" t="s">
        <v>5521</v>
      </c>
      <c r="C117" s="29">
        <v>116</v>
      </c>
      <c r="D117" s="1" t="s">
        <v>597</v>
      </c>
      <c r="E117" s="36">
        <v>16.67</v>
      </c>
      <c r="F117" s="45">
        <v>1</v>
      </c>
    </row>
    <row r="118" spans="1:6" ht="15" customHeight="1">
      <c r="A118" s="14" t="s">
        <v>6106</v>
      </c>
      <c r="B118" s="7" t="s">
        <v>5522</v>
      </c>
      <c r="C118" s="29">
        <v>116</v>
      </c>
      <c r="D118" s="1" t="s">
        <v>597</v>
      </c>
      <c r="E118" s="36">
        <v>16.67</v>
      </c>
      <c r="F118" s="45">
        <v>1</v>
      </c>
    </row>
    <row r="119" spans="1:7" ht="15" customHeight="1">
      <c r="A119" s="14" t="s">
        <v>6107</v>
      </c>
      <c r="B119" s="7" t="s">
        <v>5523</v>
      </c>
      <c r="C119" s="11">
        <v>171</v>
      </c>
      <c r="D119" s="1" t="s">
        <v>2441</v>
      </c>
      <c r="E119" s="36">
        <v>15.84</v>
      </c>
      <c r="F119" s="45">
        <v>2</v>
      </c>
      <c r="G119" s="24"/>
    </row>
    <row r="120" spans="1:6" ht="15" customHeight="1">
      <c r="A120" s="14" t="s">
        <v>6108</v>
      </c>
      <c r="B120" s="7" t="s">
        <v>5524</v>
      </c>
      <c r="C120" s="11">
        <v>203</v>
      </c>
      <c r="D120" s="1" t="s">
        <v>2656</v>
      </c>
      <c r="E120" s="36">
        <v>62.9</v>
      </c>
      <c r="F120" s="45">
        <v>5</v>
      </c>
    </row>
    <row r="121" spans="1:6" ht="15" customHeight="1">
      <c r="A121" s="14" t="s">
        <v>6109</v>
      </c>
      <c r="B121" s="7" t="s">
        <v>5525</v>
      </c>
      <c r="C121" s="11">
        <v>116</v>
      </c>
      <c r="D121" s="1" t="s">
        <v>597</v>
      </c>
      <c r="E121" s="36">
        <v>24.77</v>
      </c>
      <c r="F121" s="45">
        <v>1</v>
      </c>
    </row>
    <row r="122" spans="1:6" ht="15" customHeight="1">
      <c r="A122" s="14" t="s">
        <v>6110</v>
      </c>
      <c r="B122" s="7" t="s">
        <v>5526</v>
      </c>
      <c r="C122" s="11">
        <v>116</v>
      </c>
      <c r="D122" s="1" t="s">
        <v>597</v>
      </c>
      <c r="E122" s="36">
        <v>15.84</v>
      </c>
      <c r="F122" s="45">
        <v>1</v>
      </c>
    </row>
    <row r="123" spans="1:6" ht="15" customHeight="1">
      <c r="A123" s="14" t="s">
        <v>6111</v>
      </c>
      <c r="B123" s="7" t="s">
        <v>5527</v>
      </c>
      <c r="C123" s="11">
        <v>116</v>
      </c>
      <c r="D123" s="1" t="s">
        <v>597</v>
      </c>
      <c r="E123" s="36">
        <v>16.53</v>
      </c>
      <c r="F123" s="45">
        <v>1</v>
      </c>
    </row>
    <row r="124" spans="1:6" ht="15" customHeight="1">
      <c r="A124" s="14" t="s">
        <v>6112</v>
      </c>
      <c r="B124" s="7" t="s">
        <v>5528</v>
      </c>
      <c r="C124" s="11">
        <v>116</v>
      </c>
      <c r="D124" s="1" t="s">
        <v>597</v>
      </c>
      <c r="E124" s="36">
        <v>16.53</v>
      </c>
      <c r="F124" s="45">
        <v>1</v>
      </c>
    </row>
    <row r="125" spans="1:6" ht="15" customHeight="1">
      <c r="A125" s="14" t="s">
        <v>6113</v>
      </c>
      <c r="B125" s="7" t="s">
        <v>5529</v>
      </c>
      <c r="C125" s="11">
        <v>116</v>
      </c>
      <c r="D125" s="1" t="s">
        <v>597</v>
      </c>
      <c r="E125" s="36">
        <v>16.5</v>
      </c>
      <c r="F125" s="45">
        <v>1</v>
      </c>
    </row>
    <row r="126" spans="1:6" ht="15" customHeight="1">
      <c r="A126" s="14" t="s">
        <v>6114</v>
      </c>
      <c r="B126" s="7" t="s">
        <v>5530</v>
      </c>
      <c r="C126" s="11">
        <v>116</v>
      </c>
      <c r="D126" s="1" t="s">
        <v>597</v>
      </c>
      <c r="E126" s="36">
        <v>16.5</v>
      </c>
      <c r="F126" s="45">
        <v>1</v>
      </c>
    </row>
    <row r="127" spans="1:6" ht="15" customHeight="1">
      <c r="A127" s="14" t="s">
        <v>6115</v>
      </c>
      <c r="B127" s="7" t="s">
        <v>5531</v>
      </c>
      <c r="C127" s="11">
        <v>116</v>
      </c>
      <c r="D127" s="1" t="s">
        <v>597</v>
      </c>
      <c r="E127" s="36">
        <v>15.75</v>
      </c>
      <c r="F127" s="45">
        <v>1</v>
      </c>
    </row>
    <row r="128" spans="1:6" ht="15" customHeight="1">
      <c r="A128" s="14" t="s">
        <v>6116</v>
      </c>
      <c r="B128" s="7" t="s">
        <v>5532</v>
      </c>
      <c r="C128" s="11">
        <v>116</v>
      </c>
      <c r="D128" s="1" t="s">
        <v>597</v>
      </c>
      <c r="E128" s="36">
        <v>25.76</v>
      </c>
      <c r="F128" s="45">
        <v>1</v>
      </c>
    </row>
    <row r="129" spans="1:6" ht="15" customHeight="1">
      <c r="A129" s="14" t="s">
        <v>6117</v>
      </c>
      <c r="B129" s="7" t="s">
        <v>5533</v>
      </c>
      <c r="C129" s="11">
        <v>164</v>
      </c>
      <c r="D129" s="1" t="s">
        <v>2282</v>
      </c>
      <c r="E129" s="36">
        <v>13.73</v>
      </c>
      <c r="F129" s="45">
        <v>4</v>
      </c>
    </row>
    <row r="130" spans="1:6" ht="15" customHeight="1">
      <c r="A130" s="14" t="s">
        <v>6118</v>
      </c>
      <c r="B130" s="7" t="s">
        <v>5534</v>
      </c>
      <c r="C130" s="11">
        <v>116</v>
      </c>
      <c r="D130" s="1" t="s">
        <v>597</v>
      </c>
      <c r="E130" s="36">
        <v>13.73</v>
      </c>
      <c r="F130" s="45">
        <v>1</v>
      </c>
    </row>
    <row r="131" spans="1:6" ht="15" customHeight="1">
      <c r="A131" s="14" t="s">
        <v>6119</v>
      </c>
      <c r="B131" s="7" t="s">
        <v>5535</v>
      </c>
      <c r="C131" s="11">
        <v>110</v>
      </c>
      <c r="D131" s="1" t="s">
        <v>5733</v>
      </c>
      <c r="E131" s="36">
        <v>18.56</v>
      </c>
      <c r="F131" s="45">
        <v>1</v>
      </c>
    </row>
    <row r="132" spans="1:6" ht="15" customHeight="1">
      <c r="A132" s="14" t="s">
        <v>6120</v>
      </c>
      <c r="B132" s="7" t="s">
        <v>5536</v>
      </c>
      <c r="C132" s="11">
        <v>116</v>
      </c>
      <c r="D132" s="1" t="s">
        <v>597</v>
      </c>
      <c r="E132" s="36">
        <v>18.23</v>
      </c>
      <c r="F132" s="45">
        <v>1</v>
      </c>
    </row>
    <row r="133" spans="1:6" ht="15" customHeight="1">
      <c r="A133" s="14" t="s">
        <v>6121</v>
      </c>
      <c r="B133" s="7" t="s">
        <v>5537</v>
      </c>
      <c r="C133" s="11">
        <v>209</v>
      </c>
      <c r="D133" s="1" t="s">
        <v>2659</v>
      </c>
      <c r="E133" s="36">
        <v>5.66</v>
      </c>
      <c r="F133" s="45">
        <v>3</v>
      </c>
    </row>
    <row r="134" spans="1:6" ht="15" customHeight="1">
      <c r="A134" s="14" t="s">
        <v>6122</v>
      </c>
      <c r="B134" s="7" t="s">
        <v>5538</v>
      </c>
      <c r="C134" s="11">
        <v>161</v>
      </c>
      <c r="D134" s="1" t="s">
        <v>3998</v>
      </c>
      <c r="E134" s="36">
        <v>4.97</v>
      </c>
      <c r="F134" s="45">
        <v>3</v>
      </c>
    </row>
    <row r="135" spans="1:6" ht="15" customHeight="1">
      <c r="A135" s="14" t="s">
        <v>6123</v>
      </c>
      <c r="B135" s="7" t="s">
        <v>5539</v>
      </c>
      <c r="C135" s="11">
        <v>161</v>
      </c>
      <c r="D135" s="1" t="s">
        <v>3998</v>
      </c>
      <c r="E135" s="36">
        <v>2.18</v>
      </c>
      <c r="F135" s="45">
        <v>3</v>
      </c>
    </row>
    <row r="136" spans="1:6" ht="15" customHeight="1" thickBot="1">
      <c r="A136" s="14" t="s">
        <v>6124</v>
      </c>
      <c r="B136" s="7" t="s">
        <v>5540</v>
      </c>
      <c r="C136" s="11">
        <v>167</v>
      </c>
      <c r="D136" s="1" t="s">
        <v>2449</v>
      </c>
      <c r="E136" s="36">
        <v>1.18</v>
      </c>
      <c r="F136" s="45">
        <v>0</v>
      </c>
    </row>
    <row r="137" spans="1:6" ht="15" customHeight="1" thickBot="1" thickTop="1">
      <c r="A137" s="144" t="s">
        <v>7686</v>
      </c>
      <c r="B137" s="145"/>
      <c r="C137" s="145"/>
      <c r="D137" s="146"/>
      <c r="E137" s="37">
        <f>SUM(E102:E136)</f>
        <v>564.8099999999997</v>
      </c>
      <c r="F137" s="63">
        <f>SUMIF(F102:F136,"&gt;0",E102:E136)</f>
        <v>560.5699999999998</v>
      </c>
    </row>
    <row r="138" ht="15" customHeight="1"/>
    <row r="139" ht="15" customHeight="1"/>
    <row r="140" ht="15" customHeight="1"/>
    <row r="141" ht="15" customHeight="1"/>
    <row r="142" ht="15" customHeight="1"/>
    <row r="143" ht="15" customHeight="1" thickBot="1"/>
    <row r="144" spans="1:6" ht="22.5" customHeight="1" thickBot="1">
      <c r="A144" s="141" t="s">
        <v>6125</v>
      </c>
      <c r="B144" s="142"/>
      <c r="C144" s="142"/>
      <c r="D144" s="142"/>
      <c r="E144" s="142"/>
      <c r="F144" s="143"/>
    </row>
    <row r="145" spans="1:6" ht="15" customHeight="1">
      <c r="A145" s="151" t="s">
        <v>1005</v>
      </c>
      <c r="B145" s="68" t="s">
        <v>603</v>
      </c>
      <c r="C145" s="69" t="s">
        <v>1860</v>
      </c>
      <c r="D145" s="147" t="s">
        <v>1859</v>
      </c>
      <c r="E145" s="149" t="s">
        <v>1861</v>
      </c>
      <c r="F145" s="70" t="s">
        <v>7616</v>
      </c>
    </row>
    <row r="146" spans="1:6" ht="15" customHeight="1" thickBot="1">
      <c r="A146" s="152"/>
      <c r="B146" s="71" t="s">
        <v>1858</v>
      </c>
      <c r="C146" s="71" t="s">
        <v>1858</v>
      </c>
      <c r="D146" s="148"/>
      <c r="E146" s="150"/>
      <c r="F146" s="72" t="s">
        <v>7615</v>
      </c>
    </row>
    <row r="147" spans="1:6" ht="15" customHeight="1" thickTop="1">
      <c r="A147" s="14" t="s">
        <v>6126</v>
      </c>
      <c r="B147" s="7" t="s">
        <v>5555</v>
      </c>
      <c r="C147" s="11">
        <v>203</v>
      </c>
      <c r="D147" s="1" t="s">
        <v>2656</v>
      </c>
      <c r="E147" s="36">
        <v>56</v>
      </c>
      <c r="F147" s="45">
        <v>5</v>
      </c>
    </row>
    <row r="148" spans="1:6" ht="15" customHeight="1">
      <c r="A148" s="14" t="s">
        <v>6127</v>
      </c>
      <c r="B148" s="7" t="s">
        <v>5556</v>
      </c>
      <c r="C148" s="11">
        <v>201</v>
      </c>
      <c r="D148" s="1" t="s">
        <v>641</v>
      </c>
      <c r="E148" s="36">
        <v>10.66</v>
      </c>
      <c r="F148" s="45">
        <v>5</v>
      </c>
    </row>
    <row r="149" spans="1:6" ht="15" customHeight="1">
      <c r="A149" s="14" t="s">
        <v>6128</v>
      </c>
      <c r="B149" s="7" t="s">
        <v>5557</v>
      </c>
      <c r="C149" s="11">
        <v>204</v>
      </c>
      <c r="D149" s="1" t="s">
        <v>642</v>
      </c>
      <c r="E149" s="36">
        <v>3.06</v>
      </c>
      <c r="F149" s="45">
        <v>0</v>
      </c>
    </row>
    <row r="150" spans="1:6" ht="15" customHeight="1">
      <c r="A150" s="14" t="s">
        <v>6129</v>
      </c>
      <c r="B150" s="7" t="s">
        <v>5558</v>
      </c>
      <c r="C150" s="11">
        <v>209</v>
      </c>
      <c r="D150" s="1" t="s">
        <v>2659</v>
      </c>
      <c r="E150" s="36">
        <v>5.66</v>
      </c>
      <c r="F150" s="45">
        <v>3</v>
      </c>
    </row>
    <row r="151" spans="1:6" ht="15" customHeight="1">
      <c r="A151" s="14" t="s">
        <v>6130</v>
      </c>
      <c r="B151" s="7" t="s">
        <v>5559</v>
      </c>
      <c r="C151" s="11">
        <v>161</v>
      </c>
      <c r="D151" s="1" t="s">
        <v>3998</v>
      </c>
      <c r="E151" s="36">
        <v>3.78</v>
      </c>
      <c r="F151" s="45">
        <v>3</v>
      </c>
    </row>
    <row r="152" spans="1:6" ht="15" customHeight="1">
      <c r="A152" s="14" t="s">
        <v>6131</v>
      </c>
      <c r="B152" s="7" t="s">
        <v>5560</v>
      </c>
      <c r="C152" s="11">
        <v>161</v>
      </c>
      <c r="D152" s="1" t="s">
        <v>3998</v>
      </c>
      <c r="E152" s="36">
        <v>4.82</v>
      </c>
      <c r="F152" s="45">
        <v>3</v>
      </c>
    </row>
    <row r="153" spans="1:6" ht="15" customHeight="1">
      <c r="A153" s="14" t="s">
        <v>6132</v>
      </c>
      <c r="B153" s="7" t="s">
        <v>5561</v>
      </c>
      <c r="C153" s="11">
        <v>116</v>
      </c>
      <c r="D153" s="1" t="s">
        <v>597</v>
      </c>
      <c r="E153" s="36">
        <v>18.17</v>
      </c>
      <c r="F153" s="45">
        <v>1</v>
      </c>
    </row>
    <row r="154" spans="1:6" ht="15" customHeight="1">
      <c r="A154" s="14" t="s">
        <v>6133</v>
      </c>
      <c r="B154" s="7" t="s">
        <v>5562</v>
      </c>
      <c r="C154" s="11">
        <v>110</v>
      </c>
      <c r="D154" s="1" t="s">
        <v>5733</v>
      </c>
      <c r="E154" s="36">
        <v>18.58</v>
      </c>
      <c r="F154" s="45">
        <v>1</v>
      </c>
    </row>
    <row r="155" spans="1:6" ht="15" customHeight="1">
      <c r="A155" s="14" t="s">
        <v>6134</v>
      </c>
      <c r="B155" s="7" t="s">
        <v>5563</v>
      </c>
      <c r="C155" s="11">
        <v>116</v>
      </c>
      <c r="D155" s="1" t="s">
        <v>597</v>
      </c>
      <c r="E155" s="36">
        <v>13.73</v>
      </c>
      <c r="F155" s="45">
        <v>1</v>
      </c>
    </row>
    <row r="156" spans="1:6" ht="15" customHeight="1">
      <c r="A156" s="14" t="s">
        <v>6135</v>
      </c>
      <c r="B156" s="7" t="s">
        <v>5564</v>
      </c>
      <c r="C156" s="11">
        <v>201</v>
      </c>
      <c r="D156" s="1" t="s">
        <v>5450</v>
      </c>
      <c r="E156" s="36"/>
      <c r="F156" s="45">
        <v>0</v>
      </c>
    </row>
    <row r="157" spans="1:6" ht="15" customHeight="1">
      <c r="A157" s="14" t="s">
        <v>6136</v>
      </c>
      <c r="B157" s="7" t="s">
        <v>5565</v>
      </c>
      <c r="C157" s="11">
        <v>116</v>
      </c>
      <c r="D157" s="1" t="s">
        <v>597</v>
      </c>
      <c r="E157" s="36">
        <v>13.73</v>
      </c>
      <c r="F157" s="45">
        <v>1</v>
      </c>
    </row>
    <row r="158" spans="1:6" ht="15" customHeight="1">
      <c r="A158" s="14" t="s">
        <v>6137</v>
      </c>
      <c r="B158" s="7" t="s">
        <v>5566</v>
      </c>
      <c r="C158" s="11">
        <v>116</v>
      </c>
      <c r="D158" s="1" t="s">
        <v>597</v>
      </c>
      <c r="E158" s="36">
        <v>27.38</v>
      </c>
      <c r="F158" s="45">
        <v>1</v>
      </c>
    </row>
    <row r="159" spans="1:6" ht="15" customHeight="1">
      <c r="A159" s="14" t="s">
        <v>6138</v>
      </c>
      <c r="B159" s="7" t="s">
        <v>5567</v>
      </c>
      <c r="C159" s="11">
        <v>116</v>
      </c>
      <c r="D159" s="1" t="s">
        <v>597</v>
      </c>
      <c r="E159" s="36">
        <v>31.62</v>
      </c>
      <c r="F159" s="45">
        <v>1</v>
      </c>
    </row>
    <row r="160" spans="1:6" ht="15" customHeight="1">
      <c r="A160" s="14" t="s">
        <v>6139</v>
      </c>
      <c r="B160" s="7" t="s">
        <v>5568</v>
      </c>
      <c r="C160" s="11">
        <v>116</v>
      </c>
      <c r="D160" s="1" t="s">
        <v>597</v>
      </c>
      <c r="E160" s="36">
        <v>16.64</v>
      </c>
      <c r="F160" s="45">
        <v>1</v>
      </c>
    </row>
    <row r="161" spans="1:6" ht="15" customHeight="1">
      <c r="A161" s="14" t="s">
        <v>6140</v>
      </c>
      <c r="B161" s="7" t="s">
        <v>5569</v>
      </c>
      <c r="C161" s="11">
        <v>116</v>
      </c>
      <c r="D161" s="1" t="s">
        <v>597</v>
      </c>
      <c r="E161" s="36">
        <v>16.67</v>
      </c>
      <c r="F161" s="45">
        <v>1</v>
      </c>
    </row>
    <row r="162" spans="1:6" ht="15" customHeight="1">
      <c r="A162" s="14" t="s">
        <v>6141</v>
      </c>
      <c r="B162" s="7" t="s">
        <v>5570</v>
      </c>
      <c r="C162" s="11">
        <v>116</v>
      </c>
      <c r="D162" s="1" t="s">
        <v>597</v>
      </c>
      <c r="E162" s="36">
        <v>16.67</v>
      </c>
      <c r="F162" s="45">
        <v>1</v>
      </c>
    </row>
    <row r="163" spans="1:6" ht="15" customHeight="1">
      <c r="A163" s="14" t="s">
        <v>6142</v>
      </c>
      <c r="B163" s="7" t="s">
        <v>5571</v>
      </c>
      <c r="C163" s="11">
        <v>116</v>
      </c>
      <c r="D163" s="1" t="s">
        <v>597</v>
      </c>
      <c r="E163" s="36">
        <v>15.84</v>
      </c>
      <c r="F163" s="45">
        <v>1</v>
      </c>
    </row>
    <row r="164" spans="1:6" ht="15" customHeight="1">
      <c r="A164" s="14" t="s">
        <v>6143</v>
      </c>
      <c r="B164" s="7" t="s">
        <v>5572</v>
      </c>
      <c r="C164" s="11">
        <v>203</v>
      </c>
      <c r="D164" s="1" t="s">
        <v>2656</v>
      </c>
      <c r="E164" s="36">
        <v>63.24</v>
      </c>
      <c r="F164" s="45">
        <v>5</v>
      </c>
    </row>
    <row r="165" spans="1:6" ht="15" customHeight="1">
      <c r="A165" s="14" t="s">
        <v>6144</v>
      </c>
      <c r="B165" s="7" t="s">
        <v>5573</v>
      </c>
      <c r="C165" s="11">
        <v>116</v>
      </c>
      <c r="D165" s="1" t="s">
        <v>597</v>
      </c>
      <c r="E165" s="36">
        <v>24.42</v>
      </c>
      <c r="F165" s="45">
        <v>1</v>
      </c>
    </row>
    <row r="166" spans="1:6" ht="15" customHeight="1">
      <c r="A166" s="14" t="s">
        <v>6145</v>
      </c>
      <c r="B166" s="7" t="s">
        <v>5574</v>
      </c>
      <c r="C166" s="11">
        <v>116</v>
      </c>
      <c r="D166" s="1" t="s">
        <v>597</v>
      </c>
      <c r="E166" s="36">
        <v>15.84</v>
      </c>
      <c r="F166" s="45">
        <v>1</v>
      </c>
    </row>
    <row r="167" spans="1:6" ht="15" customHeight="1">
      <c r="A167" s="14" t="s">
        <v>6146</v>
      </c>
      <c r="B167" s="7" t="s">
        <v>5575</v>
      </c>
      <c r="C167" s="11">
        <v>116</v>
      </c>
      <c r="D167" s="1" t="s">
        <v>597</v>
      </c>
      <c r="E167" s="36">
        <v>16.53</v>
      </c>
      <c r="F167" s="45">
        <v>1</v>
      </c>
    </row>
    <row r="168" spans="1:6" ht="15" customHeight="1">
      <c r="A168" s="14" t="s">
        <v>6147</v>
      </c>
      <c r="B168" s="7" t="s">
        <v>5576</v>
      </c>
      <c r="C168" s="11">
        <v>116</v>
      </c>
      <c r="D168" s="1" t="s">
        <v>597</v>
      </c>
      <c r="E168" s="36">
        <v>16.53</v>
      </c>
      <c r="F168" s="45">
        <v>1</v>
      </c>
    </row>
    <row r="169" spans="1:6" ht="15" customHeight="1">
      <c r="A169" s="14" t="s">
        <v>6148</v>
      </c>
      <c r="B169" s="7" t="s">
        <v>5577</v>
      </c>
      <c r="C169" s="11">
        <v>116</v>
      </c>
      <c r="D169" s="1" t="s">
        <v>597</v>
      </c>
      <c r="E169" s="36">
        <v>16.5</v>
      </c>
      <c r="F169" s="45">
        <v>1</v>
      </c>
    </row>
    <row r="170" spans="1:6" ht="15" customHeight="1">
      <c r="A170" s="14" t="s">
        <v>6149</v>
      </c>
      <c r="B170" s="7" t="s">
        <v>5578</v>
      </c>
      <c r="C170" s="11">
        <v>116</v>
      </c>
      <c r="D170" s="1" t="s">
        <v>597</v>
      </c>
      <c r="E170" s="36">
        <v>16.5</v>
      </c>
      <c r="F170" s="45">
        <v>1</v>
      </c>
    </row>
    <row r="171" spans="1:6" ht="15" customHeight="1">
      <c r="A171" s="14" t="s">
        <v>6150</v>
      </c>
      <c r="B171" s="7" t="s">
        <v>5579</v>
      </c>
      <c r="C171" s="29">
        <v>103</v>
      </c>
      <c r="D171" s="1" t="s">
        <v>2324</v>
      </c>
      <c r="E171" s="36">
        <v>15.75</v>
      </c>
      <c r="F171" s="45">
        <v>8</v>
      </c>
    </row>
    <row r="172" spans="1:6" ht="15" customHeight="1">
      <c r="A172" s="14" t="s">
        <v>6151</v>
      </c>
      <c r="B172" s="7" t="s">
        <v>5580</v>
      </c>
      <c r="C172" s="29">
        <v>116</v>
      </c>
      <c r="D172" s="1" t="s">
        <v>597</v>
      </c>
      <c r="E172" s="36">
        <v>27.2</v>
      </c>
      <c r="F172" s="45">
        <v>1</v>
      </c>
    </row>
    <row r="173" spans="1:6" ht="15" customHeight="1">
      <c r="A173" s="14" t="s">
        <v>6152</v>
      </c>
      <c r="B173" s="7" t="s">
        <v>5581</v>
      </c>
      <c r="C173" s="29">
        <v>116</v>
      </c>
      <c r="D173" s="1" t="s">
        <v>597</v>
      </c>
      <c r="E173" s="36">
        <v>13.73</v>
      </c>
      <c r="F173" s="45">
        <v>1</v>
      </c>
    </row>
    <row r="174" spans="1:7" ht="15" customHeight="1">
      <c r="A174" s="14" t="s">
        <v>6153</v>
      </c>
      <c r="B174" s="7" t="s">
        <v>5582</v>
      </c>
      <c r="C174" s="11">
        <v>102</v>
      </c>
      <c r="D174" s="1" t="s">
        <v>2855</v>
      </c>
      <c r="E174" s="36">
        <v>42.48</v>
      </c>
      <c r="F174" s="45">
        <v>2</v>
      </c>
      <c r="G174" s="24"/>
    </row>
    <row r="175" spans="1:6" ht="15" customHeight="1">
      <c r="A175" s="14" t="s">
        <v>6154</v>
      </c>
      <c r="B175" s="7" t="s">
        <v>5583</v>
      </c>
      <c r="C175" s="11">
        <v>166</v>
      </c>
      <c r="D175" s="1" t="s">
        <v>3789</v>
      </c>
      <c r="E175" s="36">
        <v>8.7</v>
      </c>
      <c r="F175" s="45">
        <v>4</v>
      </c>
    </row>
    <row r="176" spans="1:6" ht="15" customHeight="1">
      <c r="A176" s="14" t="s">
        <v>6155</v>
      </c>
      <c r="B176" s="7" t="s">
        <v>5584</v>
      </c>
      <c r="C176" s="11">
        <v>209</v>
      </c>
      <c r="D176" s="1" t="s">
        <v>2659</v>
      </c>
      <c r="E176" s="36">
        <v>5.66</v>
      </c>
      <c r="F176" s="45">
        <v>3</v>
      </c>
    </row>
    <row r="177" spans="1:6" ht="15" customHeight="1">
      <c r="A177" s="14" t="s">
        <v>6156</v>
      </c>
      <c r="B177" s="7" t="s">
        <v>5585</v>
      </c>
      <c r="C177" s="11">
        <v>161</v>
      </c>
      <c r="D177" s="1" t="s">
        <v>3998</v>
      </c>
      <c r="E177" s="36">
        <v>4.97</v>
      </c>
      <c r="F177" s="45">
        <v>3</v>
      </c>
    </row>
    <row r="178" spans="1:6" ht="15" customHeight="1">
      <c r="A178" s="14" t="s">
        <v>6157</v>
      </c>
      <c r="B178" s="7" t="s">
        <v>5586</v>
      </c>
      <c r="C178" s="11">
        <v>161</v>
      </c>
      <c r="D178" s="1" t="s">
        <v>3998</v>
      </c>
      <c r="E178" s="36">
        <v>2.18</v>
      </c>
      <c r="F178" s="45">
        <v>3</v>
      </c>
    </row>
    <row r="179" spans="1:6" ht="15" customHeight="1">
      <c r="A179" s="14" t="s">
        <v>6158</v>
      </c>
      <c r="B179" s="7" t="s">
        <v>5587</v>
      </c>
      <c r="C179" s="11">
        <v>167</v>
      </c>
      <c r="D179" s="1" t="s">
        <v>2449</v>
      </c>
      <c r="E179" s="36">
        <v>1.18</v>
      </c>
      <c r="F179" s="45">
        <v>0</v>
      </c>
    </row>
    <row r="180" spans="1:6" ht="15" customHeight="1">
      <c r="A180" s="14" t="s">
        <v>7567</v>
      </c>
      <c r="B180" s="7"/>
      <c r="C180" s="11">
        <v>317</v>
      </c>
      <c r="D180" s="1" t="s">
        <v>7568</v>
      </c>
      <c r="E180" s="36"/>
      <c r="F180" s="45">
        <v>0</v>
      </c>
    </row>
    <row r="181" spans="1:6" ht="15" customHeight="1">
      <c r="A181" s="14" t="s">
        <v>7298</v>
      </c>
      <c r="B181" s="7" t="s">
        <v>5601</v>
      </c>
      <c r="C181" s="11">
        <v>201</v>
      </c>
      <c r="D181" s="1" t="s">
        <v>3368</v>
      </c>
      <c r="E181" s="36"/>
      <c r="F181" s="45">
        <v>0</v>
      </c>
    </row>
    <row r="182" spans="1:6" ht="15" customHeight="1" thickBot="1">
      <c r="A182" s="14" t="s">
        <v>7299</v>
      </c>
      <c r="B182" s="7" t="s">
        <v>5609</v>
      </c>
      <c r="C182" s="11">
        <v>201</v>
      </c>
      <c r="D182" s="1" t="s">
        <v>7295</v>
      </c>
      <c r="E182" s="36"/>
      <c r="F182" s="45">
        <v>0</v>
      </c>
    </row>
    <row r="183" spans="1:6" ht="15" customHeight="1" thickBot="1" thickTop="1">
      <c r="A183" s="144" t="s">
        <v>7686</v>
      </c>
      <c r="B183" s="145"/>
      <c r="C183" s="145"/>
      <c r="D183" s="146"/>
      <c r="E183" s="37">
        <f>SUM(E147:E182)</f>
        <v>564.4199999999998</v>
      </c>
      <c r="F183" s="63">
        <f>SUMIF(F147:F182,"&gt;0",E147:E182)</f>
        <v>560.18</v>
      </c>
    </row>
    <row r="184" ht="15" customHeight="1"/>
  </sheetData>
  <mergeCells count="25">
    <mergeCell ref="D36:D37"/>
    <mergeCell ref="E36:E37"/>
    <mergeCell ref="A60:D60"/>
    <mergeCell ref="A99:F99"/>
    <mergeCell ref="A67:F67"/>
    <mergeCell ref="A68:A69"/>
    <mergeCell ref="D68:D69"/>
    <mergeCell ref="E68:E69"/>
    <mergeCell ref="A92:D92"/>
    <mergeCell ref="A20:F20"/>
    <mergeCell ref="A21:A22"/>
    <mergeCell ref="D21:D22"/>
    <mergeCell ref="A183:D183"/>
    <mergeCell ref="A137:D137"/>
    <mergeCell ref="A144:F144"/>
    <mergeCell ref="A145:A146"/>
    <mergeCell ref="D145:D146"/>
    <mergeCell ref="E145:E146"/>
    <mergeCell ref="E21:E22"/>
    <mergeCell ref="A28:D28"/>
    <mergeCell ref="A100:A101"/>
    <mergeCell ref="D100:D101"/>
    <mergeCell ref="E100:E101"/>
    <mergeCell ref="A35:F35"/>
    <mergeCell ref="A36:A37"/>
  </mergeCells>
  <conditionalFormatting sqref="E4">
    <cfRule type="cellIs" priority="11" dxfId="116" operator="notEqual">
      <formula>SUM($E$5:$E$15)</formula>
    </cfRule>
  </conditionalFormatting>
  <printOptions horizontalCentered="1"/>
  <pageMargins left="0.1968503937007874" right="0.1968503937007874" top="0.7480314960629921" bottom="0.4724409448818898" header="0.11811023622047245" footer="0.2755905511811024"/>
  <pageSetup horizontalDpi="600" verticalDpi="600" orientation="portrait" paperSize="9" scale="70" r:id="rId1"/>
  <headerFooter scaleWithDoc="0" alignWithMargins="0">
    <oddHeader>&amp;L&amp;9Příloha č.1_UKB_plochy místností</oddHeader>
    <oddFooter>&amp;R&amp;9Strana &amp;P/&amp;N</oddFooter>
  </headerFooter>
  <rowBreaks count="3" manualBreakCount="3">
    <brk id="63" max="16383" man="1"/>
    <brk id="95" max="16383" man="1"/>
    <brk id="140" max="16383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2:G249"/>
  <sheetViews>
    <sheetView zoomScaleSheetLayoutView="100" workbookViewId="0" topLeftCell="A1">
      <selection activeCell="G1" sqref="G1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4" width="40.7109375" style="0" customWidth="1"/>
    <col min="5" max="5" width="14.7109375" style="35" customWidth="1"/>
    <col min="6" max="6" width="14.7109375" style="44" customWidth="1"/>
  </cols>
  <sheetData>
    <row r="2" ht="13.5" thickBot="1">
      <c r="F2"/>
    </row>
    <row r="3" spans="4:6" ht="15.75" customHeight="1" thickBot="1">
      <c r="D3" s="65" t="s">
        <v>7618</v>
      </c>
      <c r="E3" s="66">
        <f>SUM(E79,E116,E150,E206)</f>
        <v>3300.5499999999997</v>
      </c>
      <c r="F3"/>
    </row>
    <row r="4" spans="4:7" ht="15.75" customHeight="1" thickBot="1">
      <c r="D4" s="65" t="s">
        <v>7619</v>
      </c>
      <c r="E4" s="66">
        <f>SUM(F79,F116,F150,F206)</f>
        <v>2672.74</v>
      </c>
      <c r="F4" s="92"/>
      <c r="G4" s="92"/>
    </row>
    <row r="5" spans="4:6" ht="15.75" customHeight="1" thickBot="1">
      <c r="D5" s="65" t="s">
        <v>7620</v>
      </c>
      <c r="E5" s="66">
        <f>SUMIF(F$23:F$553,"1",E$23:E$553)</f>
        <v>448.65</v>
      </c>
      <c r="F5"/>
    </row>
    <row r="6" spans="4:6" ht="15.75" customHeight="1" thickBot="1">
      <c r="D6" s="65" t="s">
        <v>7621</v>
      </c>
      <c r="E6" s="66">
        <f>SUMIF(F$23:F$553,"2",E$23:E$553)</f>
        <v>75.23000000000002</v>
      </c>
      <c r="F6"/>
    </row>
    <row r="7" spans="4:6" ht="15.75" customHeight="1" thickBot="1">
      <c r="D7" s="65" t="s">
        <v>7622</v>
      </c>
      <c r="E7" s="66">
        <f>SUMIF(F$23:F$553,"3",E$23:E$553)</f>
        <v>171.82999999999998</v>
      </c>
      <c r="F7"/>
    </row>
    <row r="8" spans="4:6" ht="15.75" customHeight="1" thickBot="1">
      <c r="D8" s="65" t="s">
        <v>7617</v>
      </c>
      <c r="E8" s="66">
        <f>SUMIF(F$23:F$553,"4",E$23:E$553)</f>
        <v>34.82</v>
      </c>
      <c r="F8"/>
    </row>
    <row r="9" spans="4:6" ht="15.75" customHeight="1" thickBot="1">
      <c r="D9" s="65" t="s">
        <v>7623</v>
      </c>
      <c r="E9" s="66">
        <f>SUMIF(F$23:F$553,"5",E$23:E$553)</f>
        <v>469.57000000000005</v>
      </c>
      <c r="F9"/>
    </row>
    <row r="10" spans="4:5" ht="15.75" customHeight="1" thickBot="1">
      <c r="D10" s="65" t="s">
        <v>7624</v>
      </c>
      <c r="E10" s="66">
        <f>SUMIF(F$23:F$553,"6",E$23:E$553)</f>
        <v>0</v>
      </c>
    </row>
    <row r="11" spans="4:5" ht="15.75" customHeight="1" thickBot="1">
      <c r="D11" s="65" t="s">
        <v>7625</v>
      </c>
      <c r="E11" s="66">
        <f>SUMIF(F$23:F$553,"7",E$23:E$553)</f>
        <v>0</v>
      </c>
    </row>
    <row r="12" spans="4:5" ht="15.75" customHeight="1" thickBot="1">
      <c r="D12" s="65" t="s">
        <v>7626</v>
      </c>
      <c r="E12" s="66">
        <f>SUMIF(F$23:F$553,"8",E$23:E$553)</f>
        <v>1184.4199999999998</v>
      </c>
    </row>
    <row r="13" spans="4:5" ht="15.75" customHeight="1" thickBot="1">
      <c r="D13" s="65" t="s">
        <v>7687</v>
      </c>
      <c r="E13" s="66">
        <f>SUMIF(F$23:F$553,"9",E$23:E$553)</f>
        <v>0</v>
      </c>
    </row>
    <row r="14" spans="4:5" ht="15.75" customHeight="1" thickBot="1">
      <c r="D14" s="65" t="s">
        <v>7688</v>
      </c>
      <c r="E14" s="66">
        <f>SUMIF(F$23:F$553,"10",E$23:E$553)</f>
        <v>78.11</v>
      </c>
    </row>
    <row r="15" spans="4:5" ht="15.75" customHeight="1" thickBot="1">
      <c r="D15" s="65" t="s">
        <v>7714</v>
      </c>
      <c r="E15" s="66">
        <f>SUMIF(F$23:F$553,"11",E$23:E$553)</f>
        <v>210.11</v>
      </c>
    </row>
    <row r="19" ht="13.5" thickBot="1"/>
    <row r="20" spans="1:6" ht="22.5" customHeight="1" thickBot="1">
      <c r="A20" s="141" t="s">
        <v>6159</v>
      </c>
      <c r="B20" s="142"/>
      <c r="C20" s="142"/>
      <c r="D20" s="142"/>
      <c r="E20" s="142"/>
      <c r="F20" s="143"/>
    </row>
    <row r="21" spans="1:6" ht="15" customHeight="1">
      <c r="A21" s="151" t="s">
        <v>1005</v>
      </c>
      <c r="B21" s="68" t="s">
        <v>603</v>
      </c>
      <c r="C21" s="69" t="s">
        <v>1860</v>
      </c>
      <c r="D21" s="147" t="s">
        <v>1859</v>
      </c>
      <c r="E21" s="149" t="s">
        <v>1861</v>
      </c>
      <c r="F21" s="70" t="s">
        <v>7616</v>
      </c>
    </row>
    <row r="22" spans="1:6" ht="15" customHeight="1" thickBot="1">
      <c r="A22" s="152"/>
      <c r="B22" s="71" t="s">
        <v>1858</v>
      </c>
      <c r="C22" s="71" t="s">
        <v>1858</v>
      </c>
      <c r="D22" s="148"/>
      <c r="E22" s="150"/>
      <c r="F22" s="72" t="s">
        <v>7615</v>
      </c>
    </row>
    <row r="23" spans="1:6" ht="15" customHeight="1" thickTop="1">
      <c r="A23" s="14" t="s">
        <v>6160</v>
      </c>
      <c r="B23" s="7" t="s">
        <v>1863</v>
      </c>
      <c r="C23" s="11">
        <v>203</v>
      </c>
      <c r="D23" s="1" t="s">
        <v>2656</v>
      </c>
      <c r="E23" s="36">
        <v>109.57</v>
      </c>
      <c r="F23" s="45">
        <v>5</v>
      </c>
    </row>
    <row r="24" spans="1:6" ht="15" customHeight="1">
      <c r="A24" s="14" t="s">
        <v>6161</v>
      </c>
      <c r="B24" s="7" t="s">
        <v>1864</v>
      </c>
      <c r="C24" s="11">
        <v>201</v>
      </c>
      <c r="D24" s="1" t="s">
        <v>641</v>
      </c>
      <c r="E24" s="36">
        <v>11.48</v>
      </c>
      <c r="F24" s="45">
        <v>5</v>
      </c>
    </row>
    <row r="25" spans="1:6" ht="15" customHeight="1">
      <c r="A25" s="14" t="s">
        <v>6162</v>
      </c>
      <c r="B25" s="7" t="s">
        <v>1865</v>
      </c>
      <c r="C25" s="11">
        <v>204</v>
      </c>
      <c r="D25" s="1" t="s">
        <v>642</v>
      </c>
      <c r="E25" s="36">
        <v>3.59</v>
      </c>
      <c r="F25" s="45">
        <v>5</v>
      </c>
    </row>
    <row r="26" spans="1:6" ht="15" customHeight="1">
      <c r="A26" s="14" t="s">
        <v>6163</v>
      </c>
      <c r="B26" s="7" t="s">
        <v>1866</v>
      </c>
      <c r="C26" s="11">
        <v>209</v>
      </c>
      <c r="D26" s="1" t="s">
        <v>7367</v>
      </c>
      <c r="E26" s="36">
        <v>7.11</v>
      </c>
      <c r="F26" s="45">
        <v>3</v>
      </c>
    </row>
    <row r="27" spans="1:6" ht="15" customHeight="1">
      <c r="A27" s="14" t="s">
        <v>6164</v>
      </c>
      <c r="B27" s="7" t="s">
        <v>1867</v>
      </c>
      <c r="C27" s="11">
        <v>167</v>
      </c>
      <c r="D27" s="1" t="s">
        <v>2449</v>
      </c>
      <c r="E27" s="36">
        <v>1.91</v>
      </c>
      <c r="F27" s="45">
        <v>3</v>
      </c>
    </row>
    <row r="28" spans="1:6" ht="15" customHeight="1">
      <c r="A28" s="14" t="s">
        <v>6165</v>
      </c>
      <c r="B28" s="7" t="s">
        <v>1868</v>
      </c>
      <c r="C28" s="11">
        <v>161</v>
      </c>
      <c r="D28" s="1" t="s">
        <v>7368</v>
      </c>
      <c r="E28" s="36">
        <v>1.21</v>
      </c>
      <c r="F28" s="45">
        <v>3</v>
      </c>
    </row>
    <row r="29" spans="1:6" ht="15" customHeight="1">
      <c r="A29" s="14" t="s">
        <v>6166</v>
      </c>
      <c r="B29" s="7" t="s">
        <v>1869</v>
      </c>
      <c r="C29" s="11">
        <v>161</v>
      </c>
      <c r="D29" s="1" t="s">
        <v>7368</v>
      </c>
      <c r="E29" s="36">
        <v>1.21</v>
      </c>
      <c r="F29" s="45">
        <v>3</v>
      </c>
    </row>
    <row r="30" spans="1:6" ht="15" customHeight="1">
      <c r="A30" s="14" t="s">
        <v>6167</v>
      </c>
      <c r="B30" s="7" t="s">
        <v>1870</v>
      </c>
      <c r="C30" s="11">
        <v>163</v>
      </c>
      <c r="D30" s="1" t="s">
        <v>3891</v>
      </c>
      <c r="E30" s="36">
        <v>2.6</v>
      </c>
      <c r="F30" s="45">
        <v>3</v>
      </c>
    </row>
    <row r="31" spans="1:6" ht="15" customHeight="1">
      <c r="A31" s="14" t="s">
        <v>6168</v>
      </c>
      <c r="B31" s="7" t="s">
        <v>1871</v>
      </c>
      <c r="C31" s="11">
        <v>103</v>
      </c>
      <c r="D31" s="1" t="s">
        <v>7369</v>
      </c>
      <c r="E31" s="36">
        <v>12.59</v>
      </c>
      <c r="F31" s="45">
        <v>8</v>
      </c>
    </row>
    <row r="32" spans="1:6" ht="15" customHeight="1">
      <c r="A32" s="14" t="s">
        <v>6169</v>
      </c>
      <c r="B32" s="7" t="s">
        <v>1873</v>
      </c>
      <c r="C32" s="11">
        <v>309</v>
      </c>
      <c r="D32" s="1" t="s">
        <v>2459</v>
      </c>
      <c r="E32" s="36">
        <v>11.52</v>
      </c>
      <c r="F32" s="45">
        <v>0</v>
      </c>
    </row>
    <row r="33" spans="1:6" ht="15" customHeight="1">
      <c r="A33" s="14" t="s">
        <v>6170</v>
      </c>
      <c r="B33" s="7" t="s">
        <v>1874</v>
      </c>
      <c r="C33" s="11">
        <v>309</v>
      </c>
      <c r="D33" s="1" t="s">
        <v>2459</v>
      </c>
      <c r="E33" s="36">
        <v>3.13</v>
      </c>
      <c r="F33" s="45">
        <v>0</v>
      </c>
    </row>
    <row r="34" spans="1:6" ht="15" customHeight="1">
      <c r="A34" s="14" t="s">
        <v>6171</v>
      </c>
      <c r="B34" s="7" t="s">
        <v>1875</v>
      </c>
      <c r="C34" s="11">
        <v>309</v>
      </c>
      <c r="D34" s="1" t="s">
        <v>651</v>
      </c>
      <c r="E34" s="36">
        <v>15.51</v>
      </c>
      <c r="F34" s="45">
        <v>0</v>
      </c>
    </row>
    <row r="35" spans="1:6" ht="15" customHeight="1">
      <c r="A35" s="14" t="s">
        <v>6172</v>
      </c>
      <c r="B35" s="7" t="s">
        <v>1876</v>
      </c>
      <c r="C35" s="11">
        <v>103</v>
      </c>
      <c r="D35" s="1" t="s">
        <v>7370</v>
      </c>
      <c r="E35" s="36">
        <v>35.5</v>
      </c>
      <c r="F35" s="45">
        <v>8</v>
      </c>
    </row>
    <row r="36" spans="1:6" ht="15" customHeight="1">
      <c r="A36" s="14" t="s">
        <v>6173</v>
      </c>
      <c r="B36" s="7" t="s">
        <v>1877</v>
      </c>
      <c r="C36" s="11">
        <v>182</v>
      </c>
      <c r="D36" s="1" t="s">
        <v>3288</v>
      </c>
      <c r="E36" s="36">
        <v>9.58</v>
      </c>
      <c r="F36" s="45">
        <v>0</v>
      </c>
    </row>
    <row r="37" spans="1:6" ht="15" customHeight="1">
      <c r="A37" s="14" t="s">
        <v>6174</v>
      </c>
      <c r="B37" s="7" t="s">
        <v>1878</v>
      </c>
      <c r="C37" s="11">
        <v>171</v>
      </c>
      <c r="D37" s="1" t="s">
        <v>7371</v>
      </c>
      <c r="E37" s="36">
        <v>26.82</v>
      </c>
      <c r="F37" s="45">
        <v>8</v>
      </c>
    </row>
    <row r="38" spans="1:6" ht="15" customHeight="1">
      <c r="A38" s="14" t="s">
        <v>6175</v>
      </c>
      <c r="B38" s="7" t="s">
        <v>1879</v>
      </c>
      <c r="C38" s="11">
        <v>209</v>
      </c>
      <c r="D38" s="1" t="s">
        <v>2659</v>
      </c>
      <c r="E38" s="36">
        <v>6.49</v>
      </c>
      <c r="F38" s="45">
        <v>8</v>
      </c>
    </row>
    <row r="39" spans="1:6" ht="15" customHeight="1">
      <c r="A39" s="14" t="s">
        <v>6176</v>
      </c>
      <c r="B39" s="7" t="s">
        <v>1880</v>
      </c>
      <c r="C39" s="11">
        <v>106</v>
      </c>
      <c r="D39" s="1" t="s">
        <v>7372</v>
      </c>
      <c r="E39" s="36">
        <v>19.34</v>
      </c>
      <c r="F39" s="45">
        <v>8</v>
      </c>
    </row>
    <row r="40" spans="1:6" ht="15" customHeight="1">
      <c r="A40" s="14" t="s">
        <v>6177</v>
      </c>
      <c r="B40" s="7" t="s">
        <v>1881</v>
      </c>
      <c r="C40" s="11">
        <v>171</v>
      </c>
      <c r="D40" s="1" t="s">
        <v>291</v>
      </c>
      <c r="E40" s="36">
        <v>16.05</v>
      </c>
      <c r="F40" s="45">
        <v>8</v>
      </c>
    </row>
    <row r="41" spans="1:6" ht="15" customHeight="1">
      <c r="A41" s="14" t="s">
        <v>6178</v>
      </c>
      <c r="B41" s="7" t="s">
        <v>1883</v>
      </c>
      <c r="C41" s="11">
        <v>106</v>
      </c>
      <c r="D41" s="1" t="s">
        <v>7373</v>
      </c>
      <c r="E41" s="36">
        <v>15.6</v>
      </c>
      <c r="F41" s="45">
        <v>8</v>
      </c>
    </row>
    <row r="42" spans="1:6" ht="15" customHeight="1">
      <c r="A42" s="14" t="s">
        <v>6179</v>
      </c>
      <c r="B42" s="7" t="s">
        <v>1884</v>
      </c>
      <c r="C42" s="11">
        <v>203</v>
      </c>
      <c r="D42" s="1" t="s">
        <v>2656</v>
      </c>
      <c r="E42" s="36">
        <v>26.76</v>
      </c>
      <c r="F42" s="45">
        <v>5</v>
      </c>
    </row>
    <row r="43" spans="1:6" ht="15" customHeight="1">
      <c r="A43" s="14" t="s">
        <v>6180</v>
      </c>
      <c r="B43" s="7" t="s">
        <v>1885</v>
      </c>
      <c r="C43" s="11">
        <v>302</v>
      </c>
      <c r="D43" s="1" t="s">
        <v>7374</v>
      </c>
      <c r="E43" s="36">
        <v>103</v>
      </c>
      <c r="F43" s="45">
        <v>0</v>
      </c>
    </row>
    <row r="44" spans="1:6" ht="15" customHeight="1">
      <c r="A44" s="14" t="s">
        <v>6181</v>
      </c>
      <c r="B44" s="7" t="s">
        <v>1886</v>
      </c>
      <c r="C44" s="11">
        <v>104</v>
      </c>
      <c r="D44" s="1" t="s">
        <v>2107</v>
      </c>
      <c r="E44" s="36">
        <v>18.6</v>
      </c>
      <c r="F44" s="45">
        <v>8</v>
      </c>
    </row>
    <row r="45" spans="1:6" ht="15" customHeight="1">
      <c r="A45" s="14" t="s">
        <v>6182</v>
      </c>
      <c r="B45" s="7" t="s">
        <v>1887</v>
      </c>
      <c r="C45" s="11">
        <v>103</v>
      </c>
      <c r="D45" s="1" t="s">
        <v>2324</v>
      </c>
      <c r="E45" s="36">
        <v>43.54</v>
      </c>
      <c r="F45" s="45">
        <v>8</v>
      </c>
    </row>
    <row r="46" spans="1:6" ht="15" customHeight="1">
      <c r="A46" s="14" t="s">
        <v>6183</v>
      </c>
      <c r="B46" s="7" t="s">
        <v>1888</v>
      </c>
      <c r="C46" s="11">
        <v>171</v>
      </c>
      <c r="D46" s="1" t="s">
        <v>2441</v>
      </c>
      <c r="E46" s="36">
        <v>23.31</v>
      </c>
      <c r="F46" s="45">
        <v>0</v>
      </c>
    </row>
    <row r="47" spans="1:6" ht="15" customHeight="1">
      <c r="A47" s="14" t="s">
        <v>6184</v>
      </c>
      <c r="B47" s="7" t="s">
        <v>1889</v>
      </c>
      <c r="C47" s="11">
        <v>106</v>
      </c>
      <c r="D47" s="1" t="s">
        <v>7375</v>
      </c>
      <c r="E47" s="36">
        <v>13.7</v>
      </c>
      <c r="F47" s="45">
        <v>8</v>
      </c>
    </row>
    <row r="48" spans="1:6" ht="15" customHeight="1">
      <c r="A48" s="14" t="s">
        <v>6185</v>
      </c>
      <c r="B48" s="7" t="s">
        <v>1890</v>
      </c>
      <c r="C48" s="11">
        <v>104</v>
      </c>
      <c r="D48" s="1" t="s">
        <v>2107</v>
      </c>
      <c r="E48" s="36">
        <v>12.12</v>
      </c>
      <c r="F48" s="45">
        <v>8</v>
      </c>
    </row>
    <row r="49" spans="1:6" ht="15" customHeight="1">
      <c r="A49" s="14" t="s">
        <v>6186</v>
      </c>
      <c r="B49" s="7" t="s">
        <v>1891</v>
      </c>
      <c r="C49" s="11">
        <v>106</v>
      </c>
      <c r="D49" s="1" t="s">
        <v>7375</v>
      </c>
      <c r="E49" s="36">
        <v>16</v>
      </c>
      <c r="F49" s="45">
        <v>8</v>
      </c>
    </row>
    <row r="50" spans="1:6" ht="15" customHeight="1">
      <c r="A50" s="14" t="s">
        <v>6187</v>
      </c>
      <c r="B50" s="7" t="s">
        <v>1893</v>
      </c>
      <c r="C50" s="11">
        <v>209</v>
      </c>
      <c r="D50" s="1" t="s">
        <v>2659</v>
      </c>
      <c r="E50" s="36">
        <v>3.54</v>
      </c>
      <c r="F50" s="45">
        <v>8</v>
      </c>
    </row>
    <row r="51" spans="1:6" ht="15" customHeight="1">
      <c r="A51" s="14" t="s">
        <v>6188</v>
      </c>
      <c r="B51" s="7" t="s">
        <v>1894</v>
      </c>
      <c r="C51" s="11">
        <v>104</v>
      </c>
      <c r="D51" s="1" t="s">
        <v>2107</v>
      </c>
      <c r="E51" s="36">
        <v>11.8</v>
      </c>
      <c r="F51" s="45">
        <v>8</v>
      </c>
    </row>
    <row r="52" spans="1:6" ht="15" customHeight="1">
      <c r="A52" s="14" t="s">
        <v>6189</v>
      </c>
      <c r="B52" s="7" t="s">
        <v>1895</v>
      </c>
      <c r="C52" s="11">
        <v>106</v>
      </c>
      <c r="D52" s="1" t="s">
        <v>7376</v>
      </c>
      <c r="E52" s="36">
        <v>7.5</v>
      </c>
      <c r="F52" s="45">
        <v>8</v>
      </c>
    </row>
    <row r="53" spans="1:6" ht="15" customHeight="1">
      <c r="A53" s="14" t="s">
        <v>6190</v>
      </c>
      <c r="B53" s="7" t="s">
        <v>1896</v>
      </c>
      <c r="C53" s="11">
        <v>106</v>
      </c>
      <c r="D53" s="1" t="s">
        <v>7376</v>
      </c>
      <c r="E53" s="36">
        <v>8.39</v>
      </c>
      <c r="F53" s="45">
        <v>8</v>
      </c>
    </row>
    <row r="54" spans="1:6" ht="15" customHeight="1">
      <c r="A54" s="14" t="s">
        <v>6191</v>
      </c>
      <c r="B54" s="7" t="s">
        <v>1897</v>
      </c>
      <c r="C54" s="11">
        <v>160</v>
      </c>
      <c r="D54" s="1" t="s">
        <v>1409</v>
      </c>
      <c r="E54" s="36">
        <v>12.3</v>
      </c>
      <c r="F54" s="45">
        <v>3</v>
      </c>
    </row>
    <row r="55" spans="1:6" ht="15" customHeight="1">
      <c r="A55" s="14" t="s">
        <v>6192</v>
      </c>
      <c r="B55" s="7" t="s">
        <v>1898</v>
      </c>
      <c r="C55" s="11">
        <v>209</v>
      </c>
      <c r="D55" s="1" t="s">
        <v>7377</v>
      </c>
      <c r="E55" s="36">
        <v>7.05</v>
      </c>
      <c r="F55" s="45">
        <v>3</v>
      </c>
    </row>
    <row r="56" spans="1:6" ht="15" customHeight="1">
      <c r="A56" s="14" t="s">
        <v>6193</v>
      </c>
      <c r="B56" s="7" t="s">
        <v>1899</v>
      </c>
      <c r="C56" s="11">
        <v>163</v>
      </c>
      <c r="D56" s="1" t="s">
        <v>3889</v>
      </c>
      <c r="E56" s="36">
        <v>2.6</v>
      </c>
      <c r="F56" s="45">
        <v>3</v>
      </c>
    </row>
    <row r="57" spans="1:6" ht="15" customHeight="1">
      <c r="A57" s="14" t="s">
        <v>6194</v>
      </c>
      <c r="B57" s="7" t="s">
        <v>1900</v>
      </c>
      <c r="C57" s="11">
        <v>161</v>
      </c>
      <c r="D57" s="1" t="s">
        <v>7378</v>
      </c>
      <c r="E57" s="36">
        <v>1.19</v>
      </c>
      <c r="F57" s="45">
        <v>3</v>
      </c>
    </row>
    <row r="58" spans="1:6" ht="15" customHeight="1">
      <c r="A58" s="14" t="s">
        <v>6195</v>
      </c>
      <c r="B58" s="7" t="s">
        <v>1901</v>
      </c>
      <c r="C58" s="11">
        <v>161</v>
      </c>
      <c r="D58" s="1" t="s">
        <v>7378</v>
      </c>
      <c r="E58" s="36">
        <v>1.21</v>
      </c>
      <c r="F58" s="45">
        <v>3</v>
      </c>
    </row>
    <row r="59" spans="1:6" ht="15" customHeight="1">
      <c r="A59" s="14" t="s">
        <v>6196</v>
      </c>
      <c r="B59" s="7" t="s">
        <v>1903</v>
      </c>
      <c r="C59" s="11">
        <v>171</v>
      </c>
      <c r="D59" s="1" t="s">
        <v>2441</v>
      </c>
      <c r="E59" s="36">
        <v>3.68</v>
      </c>
      <c r="F59" s="45">
        <v>0</v>
      </c>
    </row>
    <row r="60" spans="1:6" ht="15" customHeight="1">
      <c r="A60" s="14" t="s">
        <v>6197</v>
      </c>
      <c r="B60" s="7" t="s">
        <v>1904</v>
      </c>
      <c r="C60" s="11">
        <v>302</v>
      </c>
      <c r="D60" s="1" t="s">
        <v>2136</v>
      </c>
      <c r="E60" s="36">
        <v>27.84</v>
      </c>
      <c r="F60" s="45">
        <v>0</v>
      </c>
    </row>
    <row r="61" spans="1:6" ht="15" customHeight="1">
      <c r="A61" s="14" t="s">
        <v>6198</v>
      </c>
      <c r="B61" s="7" t="s">
        <v>1800</v>
      </c>
      <c r="C61" s="11">
        <v>171</v>
      </c>
      <c r="D61" s="1" t="s">
        <v>2441</v>
      </c>
      <c r="E61" s="36">
        <v>12.7</v>
      </c>
      <c r="F61" s="45">
        <v>0</v>
      </c>
    </row>
    <row r="62" spans="1:6" ht="15" customHeight="1">
      <c r="A62" s="14" t="s">
        <v>6199</v>
      </c>
      <c r="B62" s="7" t="s">
        <v>1801</v>
      </c>
      <c r="C62" s="11">
        <v>171</v>
      </c>
      <c r="D62" s="1" t="s">
        <v>2441</v>
      </c>
      <c r="E62" s="36">
        <v>14.94</v>
      </c>
      <c r="F62" s="45">
        <v>0</v>
      </c>
    </row>
    <row r="63" spans="1:6" ht="15" customHeight="1">
      <c r="A63" s="14" t="s">
        <v>6200</v>
      </c>
      <c r="B63" s="7" t="s">
        <v>1802</v>
      </c>
      <c r="C63" s="11">
        <v>311</v>
      </c>
      <c r="D63" s="1" t="s">
        <v>6201</v>
      </c>
      <c r="E63" s="36">
        <v>66.12</v>
      </c>
      <c r="F63" s="45">
        <v>0</v>
      </c>
    </row>
    <row r="64" spans="1:6" ht="15" customHeight="1">
      <c r="A64" s="14" t="s">
        <v>7326</v>
      </c>
      <c r="B64" s="7" t="s">
        <v>5453</v>
      </c>
      <c r="C64" s="11">
        <v>104</v>
      </c>
      <c r="D64" s="1" t="s">
        <v>7327</v>
      </c>
      <c r="E64" s="36">
        <v>20.36</v>
      </c>
      <c r="F64" s="45">
        <v>0</v>
      </c>
    </row>
    <row r="65" spans="1:6" ht="15" customHeight="1">
      <c r="A65" s="14" t="s">
        <v>7328</v>
      </c>
      <c r="B65" s="7" t="s">
        <v>5455</v>
      </c>
      <c r="C65" s="11">
        <v>203</v>
      </c>
      <c r="D65" s="1" t="s">
        <v>2656</v>
      </c>
      <c r="E65" s="36">
        <v>27.46</v>
      </c>
      <c r="F65" s="45">
        <v>10</v>
      </c>
    </row>
    <row r="66" spans="1:6" ht="15" customHeight="1">
      <c r="A66" s="14" t="s">
        <v>7329</v>
      </c>
      <c r="B66" s="7" t="s">
        <v>5457</v>
      </c>
      <c r="C66" s="11">
        <v>106</v>
      </c>
      <c r="D66" s="1" t="s">
        <v>7330</v>
      </c>
      <c r="E66" s="36">
        <v>17.23</v>
      </c>
      <c r="F66" s="45">
        <v>0</v>
      </c>
    </row>
    <row r="67" spans="1:6" ht="15" customHeight="1">
      <c r="A67" s="14" t="s">
        <v>7331</v>
      </c>
      <c r="B67" s="7" t="s">
        <v>5459</v>
      </c>
      <c r="C67" s="11">
        <v>302</v>
      </c>
      <c r="D67" s="1" t="s">
        <v>7301</v>
      </c>
      <c r="E67" s="36">
        <v>57.4</v>
      </c>
      <c r="F67" s="45">
        <v>0</v>
      </c>
    </row>
    <row r="68" spans="1:6" ht="15" customHeight="1">
      <c r="A68" s="14" t="s">
        <v>7332</v>
      </c>
      <c r="B68" s="7" t="s">
        <v>5462</v>
      </c>
      <c r="C68" s="11">
        <v>201</v>
      </c>
      <c r="D68" s="1" t="s">
        <v>641</v>
      </c>
      <c r="E68" s="36">
        <v>6.72</v>
      </c>
      <c r="F68" s="45">
        <v>10</v>
      </c>
    </row>
    <row r="69" spans="1:6" ht="15" customHeight="1">
      <c r="A69" s="14" t="s">
        <v>7333</v>
      </c>
      <c r="B69" s="7" t="s">
        <v>5467</v>
      </c>
      <c r="C69" s="11">
        <v>203</v>
      </c>
      <c r="D69" s="1" t="s">
        <v>2656</v>
      </c>
      <c r="E69" s="36">
        <v>43.93</v>
      </c>
      <c r="F69" s="45">
        <v>10</v>
      </c>
    </row>
    <row r="70" spans="1:6" ht="15" customHeight="1">
      <c r="A70" s="14" t="s">
        <v>7412</v>
      </c>
      <c r="B70" s="7" t="s">
        <v>7413</v>
      </c>
      <c r="C70" s="11">
        <v>201</v>
      </c>
      <c r="D70" s="1" t="s">
        <v>7414</v>
      </c>
      <c r="E70" s="36">
        <v>4.74</v>
      </c>
      <c r="F70" s="45">
        <v>0</v>
      </c>
    </row>
    <row r="71" spans="1:6" ht="15" customHeight="1">
      <c r="A71" s="14" t="s">
        <v>7334</v>
      </c>
      <c r="B71" s="7" t="s">
        <v>7127</v>
      </c>
      <c r="C71" s="11">
        <v>204</v>
      </c>
      <c r="D71" s="1" t="s">
        <v>642</v>
      </c>
      <c r="E71" s="36">
        <v>4.03</v>
      </c>
      <c r="F71" s="45">
        <v>0</v>
      </c>
    </row>
    <row r="72" spans="1:6" ht="15" customHeight="1">
      <c r="A72" s="14" t="s">
        <v>7335</v>
      </c>
      <c r="B72" s="7" t="s">
        <v>7129</v>
      </c>
      <c r="C72" s="11">
        <v>104</v>
      </c>
      <c r="D72" s="1" t="s">
        <v>7336</v>
      </c>
      <c r="E72" s="36">
        <v>29.38</v>
      </c>
      <c r="F72" s="45">
        <v>0</v>
      </c>
    </row>
    <row r="73" spans="1:6" ht="15" customHeight="1">
      <c r="A73" s="14" t="s">
        <v>7337</v>
      </c>
      <c r="B73" s="7" t="s">
        <v>7131</v>
      </c>
      <c r="C73" s="11">
        <v>106</v>
      </c>
      <c r="D73" s="1" t="s">
        <v>7338</v>
      </c>
      <c r="E73" s="36">
        <v>27.25</v>
      </c>
      <c r="F73" s="45">
        <v>0</v>
      </c>
    </row>
    <row r="74" spans="1:6" ht="15" customHeight="1">
      <c r="A74" s="14" t="s">
        <v>7339</v>
      </c>
      <c r="B74" s="7" t="s">
        <v>7133</v>
      </c>
      <c r="C74" s="11">
        <v>106</v>
      </c>
      <c r="D74" s="1" t="s">
        <v>7340</v>
      </c>
      <c r="E74" s="36">
        <v>25.67</v>
      </c>
      <c r="F74" s="45">
        <v>0</v>
      </c>
    </row>
    <row r="75" spans="1:6" ht="15" customHeight="1">
      <c r="A75" s="14" t="s">
        <v>7341</v>
      </c>
      <c r="B75" s="7" t="s">
        <v>7135</v>
      </c>
      <c r="C75" s="11">
        <v>106</v>
      </c>
      <c r="D75" s="1" t="s">
        <v>7342</v>
      </c>
      <c r="E75" s="36">
        <v>25.67</v>
      </c>
      <c r="F75" s="45">
        <v>0</v>
      </c>
    </row>
    <row r="76" spans="1:6" ht="15" customHeight="1">
      <c r="A76" s="14" t="s">
        <v>7343</v>
      </c>
      <c r="B76" s="7" t="s">
        <v>7137</v>
      </c>
      <c r="C76" s="11">
        <v>106</v>
      </c>
      <c r="D76" s="1" t="s">
        <v>7344</v>
      </c>
      <c r="E76" s="36">
        <v>25.67</v>
      </c>
      <c r="F76" s="45">
        <v>0</v>
      </c>
    </row>
    <row r="77" spans="1:6" ht="15" customHeight="1">
      <c r="A77" s="14" t="s">
        <v>7345</v>
      </c>
      <c r="B77" s="7" t="s">
        <v>7139</v>
      </c>
      <c r="C77" s="11">
        <v>106</v>
      </c>
      <c r="D77" s="1" t="s">
        <v>7346</v>
      </c>
      <c r="E77" s="36">
        <v>25.5</v>
      </c>
      <c r="F77" s="45">
        <v>0</v>
      </c>
    </row>
    <row r="78" spans="1:6" ht="15" customHeight="1" thickBot="1">
      <c r="A78" s="14" t="s">
        <v>7347</v>
      </c>
      <c r="B78" s="7" t="s">
        <v>7142</v>
      </c>
      <c r="C78" s="11">
        <v>106</v>
      </c>
      <c r="D78" s="1" t="s">
        <v>7348</v>
      </c>
      <c r="E78" s="36">
        <v>36.51</v>
      </c>
      <c r="F78" s="45">
        <v>0</v>
      </c>
    </row>
    <row r="79" spans="1:6" ht="15" customHeight="1" thickBot="1" thickTop="1">
      <c r="A79" s="144" t="s">
        <v>7686</v>
      </c>
      <c r="B79" s="145"/>
      <c r="C79" s="145"/>
      <c r="D79" s="146"/>
      <c r="E79" s="37">
        <f>SUM(E23:E78)</f>
        <v>1126.22</v>
      </c>
      <c r="F79" s="63">
        <f>SUMIF(F23:F78,"&gt;0",E23:E78)</f>
        <v>535.4800000000001</v>
      </c>
    </row>
    <row r="80" ht="15" customHeight="1"/>
    <row r="81" ht="15" customHeight="1"/>
    <row r="82" spans="1:6" ht="15" customHeight="1">
      <c r="A82" s="2"/>
      <c r="B82" s="2"/>
      <c r="C82" s="2"/>
      <c r="D82" s="2"/>
      <c r="E82" s="38"/>
      <c r="F82" s="47"/>
    </row>
    <row r="83" ht="15" customHeight="1"/>
    <row r="84" ht="15" customHeight="1"/>
    <row r="85" ht="15" customHeight="1" thickBot="1"/>
    <row r="86" spans="1:6" ht="22.5" customHeight="1" thickBot="1">
      <c r="A86" s="141" t="s">
        <v>6202</v>
      </c>
      <c r="B86" s="142"/>
      <c r="C86" s="142"/>
      <c r="D86" s="142"/>
      <c r="E86" s="142"/>
      <c r="F86" s="143"/>
    </row>
    <row r="87" spans="1:6" ht="15" customHeight="1">
      <c r="A87" s="151" t="s">
        <v>1005</v>
      </c>
      <c r="B87" s="68" t="s">
        <v>603</v>
      </c>
      <c r="C87" s="69" t="s">
        <v>1860</v>
      </c>
      <c r="D87" s="147" t="s">
        <v>1859</v>
      </c>
      <c r="E87" s="149" t="s">
        <v>1861</v>
      </c>
      <c r="F87" s="70" t="s">
        <v>7616</v>
      </c>
    </row>
    <row r="88" spans="1:6" ht="15" customHeight="1" thickBot="1">
      <c r="A88" s="152"/>
      <c r="B88" s="71" t="s">
        <v>1858</v>
      </c>
      <c r="C88" s="71" t="s">
        <v>1858</v>
      </c>
      <c r="D88" s="148"/>
      <c r="E88" s="150"/>
      <c r="F88" s="72" t="s">
        <v>7615</v>
      </c>
    </row>
    <row r="89" spans="1:6" ht="15" customHeight="1" thickTop="1">
      <c r="A89" s="14" t="s">
        <v>6203</v>
      </c>
      <c r="B89" s="7" t="s">
        <v>5481</v>
      </c>
      <c r="C89" s="11">
        <v>203</v>
      </c>
      <c r="D89" s="1" t="s">
        <v>2656</v>
      </c>
      <c r="E89" s="36">
        <v>96.54</v>
      </c>
      <c r="F89" s="45">
        <v>5</v>
      </c>
    </row>
    <row r="90" spans="1:6" ht="15" customHeight="1">
      <c r="A90" s="14" t="s">
        <v>6204</v>
      </c>
      <c r="B90" s="7" t="s">
        <v>5059</v>
      </c>
      <c r="C90" s="11">
        <v>201</v>
      </c>
      <c r="D90" s="1" t="s">
        <v>641</v>
      </c>
      <c r="E90" s="36">
        <v>10.64</v>
      </c>
      <c r="F90" s="45">
        <v>5</v>
      </c>
    </row>
    <row r="91" spans="1:6" ht="15" customHeight="1">
      <c r="A91" s="14" t="s">
        <v>6205</v>
      </c>
      <c r="B91" s="7" t="s">
        <v>5061</v>
      </c>
      <c r="C91" s="11">
        <v>204</v>
      </c>
      <c r="D91" s="1" t="s">
        <v>642</v>
      </c>
      <c r="E91" s="36">
        <v>3.45</v>
      </c>
      <c r="F91" s="45">
        <v>0</v>
      </c>
    </row>
    <row r="92" spans="1:6" ht="15" customHeight="1">
      <c r="A92" s="14" t="s">
        <v>6206</v>
      </c>
      <c r="B92" s="7" t="s">
        <v>5482</v>
      </c>
      <c r="C92" s="29">
        <v>209</v>
      </c>
      <c r="D92" s="1" t="s">
        <v>2659</v>
      </c>
      <c r="E92" s="36">
        <v>5.28</v>
      </c>
      <c r="F92" s="45">
        <v>3</v>
      </c>
    </row>
    <row r="93" spans="1:6" ht="15" customHeight="1">
      <c r="A93" s="14" t="s">
        <v>6207</v>
      </c>
      <c r="B93" s="7" t="s">
        <v>5483</v>
      </c>
      <c r="C93" s="11">
        <v>161</v>
      </c>
      <c r="D93" s="1" t="s">
        <v>3998</v>
      </c>
      <c r="E93" s="36">
        <v>3.56</v>
      </c>
      <c r="F93" s="45">
        <v>3</v>
      </c>
    </row>
    <row r="94" spans="1:6" ht="15" customHeight="1">
      <c r="A94" s="14" t="s">
        <v>6208</v>
      </c>
      <c r="B94" s="7" t="s">
        <v>5484</v>
      </c>
      <c r="C94" s="11">
        <v>161</v>
      </c>
      <c r="D94" s="1" t="s">
        <v>3998</v>
      </c>
      <c r="E94" s="36">
        <v>4.79</v>
      </c>
      <c r="F94" s="45">
        <v>3</v>
      </c>
    </row>
    <row r="95" spans="1:6" ht="15" customHeight="1">
      <c r="A95" s="14" t="s">
        <v>6209</v>
      </c>
      <c r="B95" s="7" t="s">
        <v>5485</v>
      </c>
      <c r="C95" s="11">
        <v>136</v>
      </c>
      <c r="D95" s="1" t="s">
        <v>3792</v>
      </c>
      <c r="E95" s="36">
        <v>22.68</v>
      </c>
      <c r="F95" s="45">
        <v>1</v>
      </c>
    </row>
    <row r="96" spans="1:6" ht="15" customHeight="1">
      <c r="A96" s="14" t="s">
        <v>6210</v>
      </c>
      <c r="B96" s="7" t="s">
        <v>5486</v>
      </c>
      <c r="C96" s="11">
        <v>116</v>
      </c>
      <c r="D96" s="1" t="s">
        <v>597</v>
      </c>
      <c r="E96" s="36">
        <v>12.74</v>
      </c>
      <c r="F96" s="45">
        <v>1</v>
      </c>
    </row>
    <row r="97" spans="1:6" ht="15" customHeight="1">
      <c r="A97" s="14" t="s">
        <v>6211</v>
      </c>
      <c r="B97" s="7" t="s">
        <v>5487</v>
      </c>
      <c r="C97" s="11">
        <v>116</v>
      </c>
      <c r="D97" s="1" t="s">
        <v>597</v>
      </c>
      <c r="E97" s="36">
        <v>13.75</v>
      </c>
      <c r="F97" s="45">
        <v>1</v>
      </c>
    </row>
    <row r="98" spans="1:6" ht="15" customHeight="1">
      <c r="A98" s="14" t="s">
        <v>6212</v>
      </c>
      <c r="B98" s="7" t="s">
        <v>5489</v>
      </c>
      <c r="C98" s="11">
        <v>116</v>
      </c>
      <c r="D98" s="1" t="s">
        <v>597</v>
      </c>
      <c r="E98" s="36">
        <v>13.75</v>
      </c>
      <c r="F98" s="45">
        <v>1</v>
      </c>
    </row>
    <row r="99" spans="1:6" ht="15" customHeight="1">
      <c r="A99" s="14" t="s">
        <v>6213</v>
      </c>
      <c r="B99" s="7" t="s">
        <v>5490</v>
      </c>
      <c r="C99" s="11">
        <v>116</v>
      </c>
      <c r="D99" s="1" t="s">
        <v>597</v>
      </c>
      <c r="E99" s="36">
        <v>13.75</v>
      </c>
      <c r="F99" s="45">
        <v>1</v>
      </c>
    </row>
    <row r="100" spans="1:6" ht="15" customHeight="1">
      <c r="A100" s="14" t="s">
        <v>6214</v>
      </c>
      <c r="B100" s="7" t="s">
        <v>5491</v>
      </c>
      <c r="C100" s="11">
        <v>103</v>
      </c>
      <c r="D100" s="1" t="s">
        <v>2324</v>
      </c>
      <c r="E100" s="36">
        <v>54.7</v>
      </c>
      <c r="F100" s="45">
        <v>8</v>
      </c>
    </row>
    <row r="101" spans="1:6" ht="15" customHeight="1">
      <c r="A101" s="14" t="s">
        <v>6215</v>
      </c>
      <c r="B101" s="7" t="s">
        <v>5492</v>
      </c>
      <c r="C101" s="11">
        <v>106</v>
      </c>
      <c r="D101" s="1" t="s">
        <v>5650</v>
      </c>
      <c r="E101" s="36">
        <v>3.7</v>
      </c>
      <c r="F101" s="45">
        <v>1</v>
      </c>
    </row>
    <row r="102" spans="1:6" ht="15" customHeight="1">
      <c r="A102" s="14" t="s">
        <v>6216</v>
      </c>
      <c r="B102" s="7" t="s">
        <v>5493</v>
      </c>
      <c r="C102" s="11">
        <v>103</v>
      </c>
      <c r="D102" s="1" t="s">
        <v>2324</v>
      </c>
      <c r="E102" s="36">
        <v>25.5</v>
      </c>
      <c r="F102" s="45">
        <v>8</v>
      </c>
    </row>
    <row r="103" spans="1:6" ht="15" customHeight="1">
      <c r="A103" s="14" t="s">
        <v>6217</v>
      </c>
      <c r="B103" s="7" t="s">
        <v>5494</v>
      </c>
      <c r="C103" s="11">
        <v>110</v>
      </c>
      <c r="D103" s="1" t="s">
        <v>5733</v>
      </c>
      <c r="E103" s="36">
        <v>16.08</v>
      </c>
      <c r="F103" s="45">
        <v>1</v>
      </c>
    </row>
    <row r="104" spans="1:6" ht="15" customHeight="1">
      <c r="A104" s="14" t="s">
        <v>6218</v>
      </c>
      <c r="B104" s="7" t="s">
        <v>5495</v>
      </c>
      <c r="C104" s="11">
        <v>203</v>
      </c>
      <c r="D104" s="1" t="s">
        <v>2656</v>
      </c>
      <c r="E104" s="36">
        <v>45.04</v>
      </c>
      <c r="F104" s="45">
        <v>5</v>
      </c>
    </row>
    <row r="105" spans="1:6" ht="15" customHeight="1">
      <c r="A105" s="14" t="s">
        <v>6219</v>
      </c>
      <c r="B105" s="7" t="s">
        <v>5496</v>
      </c>
      <c r="C105" s="11">
        <v>110</v>
      </c>
      <c r="D105" s="1" t="s">
        <v>5733</v>
      </c>
      <c r="E105" s="36">
        <v>16.18</v>
      </c>
      <c r="F105" s="45">
        <v>1</v>
      </c>
    </row>
    <row r="106" spans="1:6" ht="15" customHeight="1">
      <c r="A106" s="14" t="s">
        <v>6220</v>
      </c>
      <c r="B106" s="7" t="s">
        <v>5497</v>
      </c>
      <c r="C106" s="11">
        <v>106</v>
      </c>
      <c r="D106" s="1" t="s">
        <v>5650</v>
      </c>
      <c r="E106" s="36">
        <v>29.81</v>
      </c>
      <c r="F106" s="45">
        <v>1</v>
      </c>
    </row>
    <row r="107" spans="1:6" ht="15" customHeight="1">
      <c r="A107" s="14" t="s">
        <v>6221</v>
      </c>
      <c r="B107" s="7" t="s">
        <v>5498</v>
      </c>
      <c r="C107" s="11">
        <v>104</v>
      </c>
      <c r="D107" s="1" t="s">
        <v>2107</v>
      </c>
      <c r="E107" s="36">
        <v>23.66</v>
      </c>
      <c r="F107" s="45">
        <v>8</v>
      </c>
    </row>
    <row r="108" spans="1:6" ht="15" customHeight="1">
      <c r="A108" s="14" t="s">
        <v>6222</v>
      </c>
      <c r="B108" s="7" t="s">
        <v>5499</v>
      </c>
      <c r="C108" s="11">
        <v>103</v>
      </c>
      <c r="D108" s="1" t="s">
        <v>2324</v>
      </c>
      <c r="E108" s="36">
        <v>39.31</v>
      </c>
      <c r="F108" s="45">
        <v>8</v>
      </c>
    </row>
    <row r="109" spans="1:6" ht="15" customHeight="1">
      <c r="A109" s="14" t="s">
        <v>6223</v>
      </c>
      <c r="B109" s="7" t="s">
        <v>5500</v>
      </c>
      <c r="C109" s="11">
        <v>116</v>
      </c>
      <c r="D109" s="1" t="s">
        <v>597</v>
      </c>
      <c r="E109" s="36">
        <v>13.73</v>
      </c>
      <c r="F109" s="45">
        <v>1</v>
      </c>
    </row>
    <row r="110" spans="1:6" ht="15" customHeight="1">
      <c r="A110" s="14" t="s">
        <v>6224</v>
      </c>
      <c r="B110" s="7" t="s">
        <v>5501</v>
      </c>
      <c r="C110" s="11">
        <v>116</v>
      </c>
      <c r="D110" s="1" t="s">
        <v>597</v>
      </c>
      <c r="E110" s="36">
        <v>13.6</v>
      </c>
      <c r="F110" s="45">
        <v>1</v>
      </c>
    </row>
    <row r="111" spans="1:6" ht="15" customHeight="1">
      <c r="A111" s="14" t="s">
        <v>6225</v>
      </c>
      <c r="B111" s="7" t="s">
        <v>5502</v>
      </c>
      <c r="C111" s="11">
        <v>110</v>
      </c>
      <c r="D111" s="1" t="s">
        <v>5733</v>
      </c>
      <c r="E111" s="36">
        <v>15.84</v>
      </c>
      <c r="F111" s="45">
        <v>1</v>
      </c>
    </row>
    <row r="112" spans="1:6" ht="15" customHeight="1">
      <c r="A112" s="14" t="s">
        <v>6226</v>
      </c>
      <c r="B112" s="7" t="s">
        <v>5503</v>
      </c>
      <c r="C112" s="11">
        <v>164</v>
      </c>
      <c r="D112" s="1" t="s">
        <v>2282</v>
      </c>
      <c r="E112" s="36">
        <v>24.46</v>
      </c>
      <c r="F112" s="45">
        <v>4</v>
      </c>
    </row>
    <row r="113" spans="1:6" ht="15" customHeight="1">
      <c r="A113" s="14" t="s">
        <v>6227</v>
      </c>
      <c r="B113" s="7" t="s">
        <v>5504</v>
      </c>
      <c r="C113" s="11">
        <v>209</v>
      </c>
      <c r="D113" s="1" t="s">
        <v>2659</v>
      </c>
      <c r="E113" s="36">
        <v>5.28</v>
      </c>
      <c r="F113" s="45">
        <v>3</v>
      </c>
    </row>
    <row r="114" spans="1:6" ht="15" customHeight="1">
      <c r="A114" s="14" t="s">
        <v>6228</v>
      </c>
      <c r="B114" s="7" t="s">
        <v>5505</v>
      </c>
      <c r="C114" s="11">
        <v>161</v>
      </c>
      <c r="D114" s="1" t="s">
        <v>3998</v>
      </c>
      <c r="E114" s="36">
        <v>4.79</v>
      </c>
      <c r="F114" s="45">
        <v>3</v>
      </c>
    </row>
    <row r="115" spans="1:6" ht="15" customHeight="1" thickBot="1">
      <c r="A115" s="14" t="s">
        <v>6229</v>
      </c>
      <c r="B115" s="7" t="s">
        <v>6230</v>
      </c>
      <c r="C115" s="11">
        <v>161</v>
      </c>
      <c r="D115" s="1" t="s">
        <v>3998</v>
      </c>
      <c r="E115" s="36">
        <v>2.96</v>
      </c>
      <c r="F115" s="45">
        <v>3</v>
      </c>
    </row>
    <row r="116" spans="1:6" ht="15" customHeight="1" thickBot="1" thickTop="1">
      <c r="A116" s="144" t="s">
        <v>7686</v>
      </c>
      <c r="B116" s="145"/>
      <c r="C116" s="145"/>
      <c r="D116" s="146"/>
      <c r="E116" s="37">
        <f>SUM(E89:E115)</f>
        <v>535.57</v>
      </c>
      <c r="F116" s="63">
        <f>SUMIF(F89:F115,"&gt;0",E89:E115)</f>
        <v>532.12</v>
      </c>
    </row>
    <row r="117" spans="2:6" ht="15" customHeight="1">
      <c r="B117" s="73"/>
      <c r="C117" s="73"/>
      <c r="D117" s="73"/>
      <c r="E117" s="74"/>
      <c r="F117" s="48"/>
    </row>
    <row r="118" ht="15" customHeight="1"/>
    <row r="119" ht="15" customHeight="1"/>
    <row r="120" ht="15" customHeight="1"/>
    <row r="121" ht="15" customHeight="1"/>
    <row r="122" ht="15" customHeight="1" thickBot="1"/>
    <row r="123" spans="1:6" ht="22.5" customHeight="1" thickBot="1">
      <c r="A123" s="141" t="s">
        <v>6231</v>
      </c>
      <c r="B123" s="142"/>
      <c r="C123" s="142"/>
      <c r="D123" s="142"/>
      <c r="E123" s="142"/>
      <c r="F123" s="143"/>
    </row>
    <row r="124" spans="1:6" ht="15" customHeight="1">
      <c r="A124" s="151" t="s">
        <v>1005</v>
      </c>
      <c r="B124" s="68" t="s">
        <v>603</v>
      </c>
      <c r="C124" s="69" t="s">
        <v>1860</v>
      </c>
      <c r="D124" s="147" t="s">
        <v>1859</v>
      </c>
      <c r="E124" s="149" t="s">
        <v>1861</v>
      </c>
      <c r="F124" s="70" t="s">
        <v>7616</v>
      </c>
    </row>
    <row r="125" spans="1:6" ht="15" customHeight="1" thickBot="1">
      <c r="A125" s="152"/>
      <c r="B125" s="71" t="s">
        <v>1858</v>
      </c>
      <c r="C125" s="71" t="s">
        <v>1858</v>
      </c>
      <c r="D125" s="148"/>
      <c r="E125" s="150"/>
      <c r="F125" s="72" t="s">
        <v>7615</v>
      </c>
    </row>
    <row r="126" spans="1:6" ht="15" customHeight="1" thickTop="1">
      <c r="A126" s="14" t="s">
        <v>6232</v>
      </c>
      <c r="B126" s="7" t="s">
        <v>5506</v>
      </c>
      <c r="C126" s="11">
        <v>203</v>
      </c>
      <c r="D126" s="1" t="s">
        <v>2656</v>
      </c>
      <c r="E126" s="36">
        <v>210.11</v>
      </c>
      <c r="F126" s="45">
        <v>11</v>
      </c>
    </row>
    <row r="127" spans="1:6" ht="15" customHeight="1">
      <c r="A127" s="14" t="s">
        <v>6233</v>
      </c>
      <c r="B127" s="7" t="s">
        <v>5507</v>
      </c>
      <c r="C127" s="11">
        <v>201</v>
      </c>
      <c r="D127" s="1" t="s">
        <v>641</v>
      </c>
      <c r="E127" s="36">
        <v>11.48</v>
      </c>
      <c r="F127" s="45">
        <v>5</v>
      </c>
    </row>
    <row r="128" spans="1:6" ht="15" customHeight="1">
      <c r="A128" s="14" t="s">
        <v>6234</v>
      </c>
      <c r="B128" s="7" t="s">
        <v>5508</v>
      </c>
      <c r="C128" s="11">
        <v>204</v>
      </c>
      <c r="D128" s="1" t="s">
        <v>642</v>
      </c>
      <c r="E128" s="36">
        <v>3.45</v>
      </c>
      <c r="F128" s="45">
        <v>0</v>
      </c>
    </row>
    <row r="129" spans="1:6" ht="15" customHeight="1">
      <c r="A129" s="14" t="s">
        <v>6235</v>
      </c>
      <c r="B129" s="7" t="s">
        <v>5509</v>
      </c>
      <c r="C129" s="29">
        <v>209</v>
      </c>
      <c r="D129" s="1" t="s">
        <v>2659</v>
      </c>
      <c r="E129" s="36">
        <v>8.75</v>
      </c>
      <c r="F129" s="45">
        <v>3</v>
      </c>
    </row>
    <row r="130" spans="1:6" ht="15" customHeight="1">
      <c r="A130" s="14" t="s">
        <v>6236</v>
      </c>
      <c r="B130" s="7" t="s">
        <v>5510</v>
      </c>
      <c r="C130" s="29">
        <v>161</v>
      </c>
      <c r="D130" s="1" t="s">
        <v>3998</v>
      </c>
      <c r="E130" s="36">
        <v>6.87</v>
      </c>
      <c r="F130" s="45">
        <v>3</v>
      </c>
    </row>
    <row r="131" spans="1:6" ht="15" customHeight="1">
      <c r="A131" s="14" t="s">
        <v>6237</v>
      </c>
      <c r="B131" s="7" t="s">
        <v>5511</v>
      </c>
      <c r="C131" s="29">
        <v>167</v>
      </c>
      <c r="D131" s="1" t="s">
        <v>2449</v>
      </c>
      <c r="E131" s="36">
        <v>4.23</v>
      </c>
      <c r="F131" s="45">
        <v>0</v>
      </c>
    </row>
    <row r="132" spans="1:6" ht="15" customHeight="1">
      <c r="A132" s="14" t="s">
        <v>6238</v>
      </c>
      <c r="B132" s="7" t="s">
        <v>5512</v>
      </c>
      <c r="C132" s="29">
        <v>161</v>
      </c>
      <c r="D132" s="1" t="s">
        <v>3998</v>
      </c>
      <c r="E132" s="36">
        <v>6.34</v>
      </c>
      <c r="F132" s="45">
        <v>3</v>
      </c>
    </row>
    <row r="133" spans="1:6" ht="15" customHeight="1">
      <c r="A133" s="14" t="s">
        <v>6239</v>
      </c>
      <c r="B133" s="7" t="s">
        <v>5513</v>
      </c>
      <c r="C133" s="29">
        <v>163</v>
      </c>
      <c r="D133" s="1" t="s">
        <v>653</v>
      </c>
      <c r="E133" s="36">
        <v>5.25</v>
      </c>
      <c r="F133" s="45">
        <v>3</v>
      </c>
    </row>
    <row r="134" spans="1:6" ht="15" customHeight="1">
      <c r="A134" s="14" t="s">
        <v>6240</v>
      </c>
      <c r="B134" s="7" t="s">
        <v>5514</v>
      </c>
      <c r="C134" s="29">
        <v>103</v>
      </c>
      <c r="D134" s="1" t="s">
        <v>2324</v>
      </c>
      <c r="E134" s="36">
        <v>98.15</v>
      </c>
      <c r="F134" s="45">
        <v>8</v>
      </c>
    </row>
    <row r="135" spans="1:6" ht="15" customHeight="1">
      <c r="A135" s="14" t="s">
        <v>6241</v>
      </c>
      <c r="B135" s="7" t="s">
        <v>5516</v>
      </c>
      <c r="C135" s="11">
        <v>104</v>
      </c>
      <c r="D135" s="1" t="s">
        <v>2107</v>
      </c>
      <c r="E135" s="36">
        <v>16.58</v>
      </c>
      <c r="F135" s="45">
        <v>8</v>
      </c>
    </row>
    <row r="136" spans="1:6" ht="15" customHeight="1">
      <c r="A136" s="14" t="s">
        <v>6242</v>
      </c>
      <c r="B136" s="7" t="s">
        <v>5517</v>
      </c>
      <c r="C136" s="11">
        <v>103</v>
      </c>
      <c r="D136" s="1" t="s">
        <v>2324</v>
      </c>
      <c r="E136" s="36">
        <v>45.44</v>
      </c>
      <c r="F136" s="45">
        <v>8</v>
      </c>
    </row>
    <row r="137" spans="1:6" ht="15" customHeight="1">
      <c r="A137" s="14" t="s">
        <v>6243</v>
      </c>
      <c r="B137" s="7" t="s">
        <v>5518</v>
      </c>
      <c r="C137" s="11">
        <v>104</v>
      </c>
      <c r="D137" s="1" t="s">
        <v>2107</v>
      </c>
      <c r="E137" s="36">
        <v>18.77</v>
      </c>
      <c r="F137" s="45">
        <v>8</v>
      </c>
    </row>
    <row r="138" spans="1:6" ht="15" customHeight="1">
      <c r="A138" s="14" t="s">
        <v>6244</v>
      </c>
      <c r="B138" s="7" t="s">
        <v>5519</v>
      </c>
      <c r="C138" s="11">
        <v>104</v>
      </c>
      <c r="D138" s="1" t="s">
        <v>2107</v>
      </c>
      <c r="E138" s="36">
        <v>18.77</v>
      </c>
      <c r="F138" s="45">
        <v>8</v>
      </c>
    </row>
    <row r="139" spans="1:6" ht="15" customHeight="1">
      <c r="A139" s="14" t="s">
        <v>6245</v>
      </c>
      <c r="B139" s="7" t="s">
        <v>5520</v>
      </c>
      <c r="C139" s="11">
        <v>103</v>
      </c>
      <c r="D139" s="1" t="s">
        <v>2324</v>
      </c>
      <c r="E139" s="36">
        <v>62.03</v>
      </c>
      <c r="F139" s="45">
        <v>8</v>
      </c>
    </row>
    <row r="140" spans="1:6" ht="15" customHeight="1">
      <c r="A140" s="14" t="s">
        <v>6246</v>
      </c>
      <c r="B140" s="7" t="s">
        <v>5521</v>
      </c>
      <c r="C140" s="11">
        <v>103</v>
      </c>
      <c r="D140" s="1" t="s">
        <v>2324</v>
      </c>
      <c r="E140" s="36">
        <v>98.22</v>
      </c>
      <c r="F140" s="45">
        <v>8</v>
      </c>
    </row>
    <row r="141" spans="1:6" ht="15" customHeight="1">
      <c r="A141" s="14" t="s">
        <v>6247</v>
      </c>
      <c r="B141" s="7" t="s">
        <v>5522</v>
      </c>
      <c r="C141" s="11">
        <v>161</v>
      </c>
      <c r="D141" s="1" t="s">
        <v>3998</v>
      </c>
      <c r="E141" s="36">
        <v>6.87</v>
      </c>
      <c r="F141" s="45">
        <v>3</v>
      </c>
    </row>
    <row r="142" spans="1:6" ht="15" customHeight="1">
      <c r="A142" s="14" t="s">
        <v>6248</v>
      </c>
      <c r="B142" s="7" t="s">
        <v>5523</v>
      </c>
      <c r="C142" s="11">
        <v>209</v>
      </c>
      <c r="D142" s="1" t="s">
        <v>2659</v>
      </c>
      <c r="E142" s="36">
        <v>8.75</v>
      </c>
      <c r="F142" s="45">
        <v>3</v>
      </c>
    </row>
    <row r="143" spans="1:6" ht="15" customHeight="1">
      <c r="A143" s="14" t="s">
        <v>6249</v>
      </c>
      <c r="B143" s="7" t="s">
        <v>5524</v>
      </c>
      <c r="C143" s="11">
        <v>163</v>
      </c>
      <c r="D143" s="1" t="s">
        <v>653</v>
      </c>
      <c r="E143" s="36">
        <v>5.25</v>
      </c>
      <c r="F143" s="45">
        <v>3</v>
      </c>
    </row>
    <row r="144" spans="1:6" ht="15" customHeight="1">
      <c r="A144" s="14" t="s">
        <v>6250</v>
      </c>
      <c r="B144" s="7" t="s">
        <v>5525</v>
      </c>
      <c r="C144" s="11">
        <v>161</v>
      </c>
      <c r="D144" s="1" t="s">
        <v>3998</v>
      </c>
      <c r="E144" s="36">
        <v>6.34</v>
      </c>
      <c r="F144" s="45">
        <v>3</v>
      </c>
    </row>
    <row r="145" spans="1:6" ht="15" customHeight="1">
      <c r="A145" s="14" t="s">
        <v>6251</v>
      </c>
      <c r="B145" s="7" t="s">
        <v>5526</v>
      </c>
      <c r="C145" s="11">
        <v>161</v>
      </c>
      <c r="D145" s="1" t="s">
        <v>3998</v>
      </c>
      <c r="E145" s="36">
        <v>3.24</v>
      </c>
      <c r="F145" s="45">
        <v>3</v>
      </c>
    </row>
    <row r="146" spans="1:6" ht="15" customHeight="1">
      <c r="A146" s="14" t="s">
        <v>6252</v>
      </c>
      <c r="B146" s="7" t="s">
        <v>5527</v>
      </c>
      <c r="C146" s="11">
        <v>103</v>
      </c>
      <c r="D146" s="1" t="s">
        <v>2324</v>
      </c>
      <c r="E146" s="36">
        <v>64.92</v>
      </c>
      <c r="F146" s="45">
        <v>8</v>
      </c>
    </row>
    <row r="147" spans="1:6" ht="15" customHeight="1">
      <c r="A147" s="14" t="s">
        <v>6253</v>
      </c>
      <c r="B147" s="7" t="s">
        <v>5528</v>
      </c>
      <c r="C147" s="11">
        <v>104</v>
      </c>
      <c r="D147" s="1" t="s">
        <v>2107</v>
      </c>
      <c r="E147" s="36">
        <v>21.29</v>
      </c>
      <c r="F147" s="45">
        <v>8</v>
      </c>
    </row>
    <row r="148" spans="1:6" ht="15" customHeight="1">
      <c r="A148" s="14" t="s">
        <v>6254</v>
      </c>
      <c r="B148" s="7" t="s">
        <v>5529</v>
      </c>
      <c r="C148" s="11">
        <v>103</v>
      </c>
      <c r="D148" s="1" t="s">
        <v>2324</v>
      </c>
      <c r="E148" s="36">
        <v>68.73</v>
      </c>
      <c r="F148" s="45">
        <v>8</v>
      </c>
    </row>
    <row r="149" spans="1:7" ht="15" customHeight="1" thickBot="1">
      <c r="A149" s="14" t="s">
        <v>6255</v>
      </c>
      <c r="B149" s="7" t="s">
        <v>5530</v>
      </c>
      <c r="C149" s="11">
        <v>171</v>
      </c>
      <c r="D149" s="1" t="s">
        <v>2441</v>
      </c>
      <c r="E149" s="36">
        <v>37.02</v>
      </c>
      <c r="F149" s="45">
        <v>2</v>
      </c>
      <c r="G149" s="24"/>
    </row>
    <row r="150" spans="1:6" ht="15" customHeight="1" thickBot="1" thickTop="1">
      <c r="A150" s="144" t="s">
        <v>7686</v>
      </c>
      <c r="B150" s="145"/>
      <c r="C150" s="145"/>
      <c r="D150" s="146"/>
      <c r="E150" s="37">
        <f>SUM(E126:E149)</f>
        <v>836.8499999999999</v>
      </c>
      <c r="F150" s="63">
        <f>SUMIF(F126:F149,"&gt;0",E126:E149)</f>
        <v>829.17</v>
      </c>
    </row>
    <row r="151" ht="15" customHeight="1"/>
    <row r="152" ht="15" customHeight="1"/>
    <row r="153" ht="15" customHeight="1"/>
    <row r="154" ht="15" customHeight="1"/>
    <row r="155" ht="15" customHeight="1"/>
    <row r="156" ht="15" customHeight="1" thickBot="1"/>
    <row r="157" spans="1:6" ht="22.5" customHeight="1" thickBot="1">
      <c r="A157" s="141" t="s">
        <v>6256</v>
      </c>
      <c r="B157" s="142"/>
      <c r="C157" s="142"/>
      <c r="D157" s="142"/>
      <c r="E157" s="142"/>
      <c r="F157" s="143"/>
    </row>
    <row r="158" spans="1:6" ht="15" customHeight="1">
      <c r="A158" s="151" t="s">
        <v>1005</v>
      </c>
      <c r="B158" s="68" t="s">
        <v>603</v>
      </c>
      <c r="C158" s="69" t="s">
        <v>1860</v>
      </c>
      <c r="D158" s="147" t="s">
        <v>1859</v>
      </c>
      <c r="E158" s="149" t="s">
        <v>1861</v>
      </c>
      <c r="F158" s="70" t="s">
        <v>7616</v>
      </c>
    </row>
    <row r="159" spans="1:6" ht="15" customHeight="1" thickBot="1">
      <c r="A159" s="152"/>
      <c r="B159" s="71" t="s">
        <v>1858</v>
      </c>
      <c r="C159" s="71" t="s">
        <v>1858</v>
      </c>
      <c r="D159" s="148"/>
      <c r="E159" s="150"/>
      <c r="F159" s="72" t="s">
        <v>7615</v>
      </c>
    </row>
    <row r="160" spans="1:6" ht="15" customHeight="1" thickTop="1">
      <c r="A160" s="14" t="s">
        <v>6257</v>
      </c>
      <c r="B160" s="7" t="s">
        <v>5555</v>
      </c>
      <c r="C160" s="11">
        <v>203</v>
      </c>
      <c r="D160" s="1" t="s">
        <v>2656</v>
      </c>
      <c r="E160" s="36">
        <v>95.79</v>
      </c>
      <c r="F160" s="45">
        <v>5</v>
      </c>
    </row>
    <row r="161" spans="1:6" ht="15" customHeight="1">
      <c r="A161" s="14" t="s">
        <v>6258</v>
      </c>
      <c r="B161" s="7" t="s">
        <v>5557</v>
      </c>
      <c r="C161" s="11">
        <v>204</v>
      </c>
      <c r="D161" s="1" t="s">
        <v>642</v>
      </c>
      <c r="E161" s="36">
        <v>3.45</v>
      </c>
      <c r="F161" s="45">
        <v>0</v>
      </c>
    </row>
    <row r="162" spans="1:6" ht="15" customHeight="1">
      <c r="A162" s="14" t="s">
        <v>6259</v>
      </c>
      <c r="B162" s="7" t="s">
        <v>5558</v>
      </c>
      <c r="C162" s="11">
        <v>209</v>
      </c>
      <c r="D162" s="1" t="s">
        <v>2659</v>
      </c>
      <c r="E162" s="36">
        <v>7.14</v>
      </c>
      <c r="F162" s="45">
        <v>3</v>
      </c>
    </row>
    <row r="163" spans="1:6" ht="15" customHeight="1">
      <c r="A163" s="14" t="s">
        <v>6260</v>
      </c>
      <c r="B163" s="7" t="s">
        <v>5559</v>
      </c>
      <c r="C163" s="11">
        <v>161</v>
      </c>
      <c r="D163" s="1" t="s">
        <v>3998</v>
      </c>
      <c r="E163" s="36">
        <v>4.97</v>
      </c>
      <c r="F163" s="45">
        <v>3</v>
      </c>
    </row>
    <row r="164" spans="1:6" ht="15" customHeight="1">
      <c r="A164" s="14" t="s">
        <v>6261</v>
      </c>
      <c r="B164" s="7" t="s">
        <v>5560</v>
      </c>
      <c r="C164" s="11">
        <v>161</v>
      </c>
      <c r="D164" s="1" t="s">
        <v>3998</v>
      </c>
      <c r="E164" s="36">
        <v>4.76</v>
      </c>
      <c r="F164" s="45">
        <v>3</v>
      </c>
    </row>
    <row r="165" spans="1:6" ht="15" customHeight="1">
      <c r="A165" s="14" t="s">
        <v>6262</v>
      </c>
      <c r="B165" s="7" t="s">
        <v>5561</v>
      </c>
      <c r="C165" s="11">
        <v>166</v>
      </c>
      <c r="D165" s="1" t="s">
        <v>3789</v>
      </c>
      <c r="E165" s="36">
        <v>10.36</v>
      </c>
      <c r="F165" s="45">
        <v>4</v>
      </c>
    </row>
    <row r="166" spans="1:6" ht="15" customHeight="1">
      <c r="A166" s="14" t="s">
        <v>6263</v>
      </c>
      <c r="B166" s="7" t="s">
        <v>5562</v>
      </c>
      <c r="C166" s="11">
        <v>102</v>
      </c>
      <c r="D166" s="1" t="s">
        <v>2855</v>
      </c>
      <c r="E166" s="36">
        <v>33.03</v>
      </c>
      <c r="F166" s="45">
        <v>2</v>
      </c>
    </row>
    <row r="167" spans="1:6" ht="15" customHeight="1">
      <c r="A167" s="14" t="s">
        <v>6264</v>
      </c>
      <c r="B167" s="7" t="s">
        <v>5563</v>
      </c>
      <c r="C167" s="11">
        <v>116</v>
      </c>
      <c r="D167" s="1" t="s">
        <v>597</v>
      </c>
      <c r="E167" s="36">
        <v>16.58</v>
      </c>
      <c r="F167" s="45">
        <v>1</v>
      </c>
    </row>
    <row r="168" spans="1:6" ht="15" customHeight="1">
      <c r="A168" s="14" t="s">
        <v>6265</v>
      </c>
      <c r="B168" s="7" t="s">
        <v>5565</v>
      </c>
      <c r="C168" s="11">
        <v>110</v>
      </c>
      <c r="D168" s="1" t="s">
        <v>5733</v>
      </c>
      <c r="E168" s="36">
        <v>16.58</v>
      </c>
      <c r="F168" s="45">
        <v>1</v>
      </c>
    </row>
    <row r="169" spans="1:6" ht="15" customHeight="1">
      <c r="A169" s="14" t="s">
        <v>6266</v>
      </c>
      <c r="B169" s="7" t="s">
        <v>5566</v>
      </c>
      <c r="C169" s="11">
        <v>104</v>
      </c>
      <c r="D169" s="1" t="s">
        <v>2107</v>
      </c>
      <c r="E169" s="36">
        <v>16.58</v>
      </c>
      <c r="F169" s="45">
        <v>8</v>
      </c>
    </row>
    <row r="170" spans="1:6" ht="15" customHeight="1">
      <c r="A170" s="14" t="s">
        <v>6267</v>
      </c>
      <c r="B170" s="7" t="s">
        <v>5567</v>
      </c>
      <c r="C170" s="11">
        <v>106</v>
      </c>
      <c r="D170" s="1" t="s">
        <v>5650</v>
      </c>
      <c r="E170" s="36">
        <v>18.7</v>
      </c>
      <c r="F170" s="45">
        <v>1</v>
      </c>
    </row>
    <row r="171" spans="1:6" ht="15" customHeight="1">
      <c r="A171" s="14" t="s">
        <v>6268</v>
      </c>
      <c r="B171" s="7" t="s">
        <v>5568</v>
      </c>
      <c r="C171" s="11">
        <v>106</v>
      </c>
      <c r="D171" s="1" t="s">
        <v>5650</v>
      </c>
      <c r="E171" s="36">
        <v>12.13</v>
      </c>
      <c r="F171" s="45">
        <v>1</v>
      </c>
    </row>
    <row r="172" spans="1:6" ht="15" customHeight="1">
      <c r="A172" s="14" t="s">
        <v>6269</v>
      </c>
      <c r="B172" s="7" t="s">
        <v>5569</v>
      </c>
      <c r="C172" s="11">
        <v>103</v>
      </c>
      <c r="D172" s="1" t="s">
        <v>2324</v>
      </c>
      <c r="E172" s="36">
        <v>57.8</v>
      </c>
      <c r="F172" s="45">
        <v>8</v>
      </c>
    </row>
    <row r="173" spans="1:6" ht="15" customHeight="1">
      <c r="A173" s="14" t="s">
        <v>6270</v>
      </c>
      <c r="B173" s="7" t="s">
        <v>5570</v>
      </c>
      <c r="C173" s="11">
        <v>103</v>
      </c>
      <c r="D173" s="1" t="s">
        <v>2324</v>
      </c>
      <c r="E173" s="36">
        <v>23.25</v>
      </c>
      <c r="F173" s="45">
        <v>8</v>
      </c>
    </row>
    <row r="174" spans="1:6" ht="15" customHeight="1">
      <c r="A174" s="14" t="s">
        <v>6271</v>
      </c>
      <c r="B174" s="7" t="s">
        <v>5571</v>
      </c>
      <c r="C174" s="11">
        <v>103</v>
      </c>
      <c r="D174" s="1" t="s">
        <v>2324</v>
      </c>
      <c r="E174" s="36">
        <v>7.11</v>
      </c>
      <c r="F174" s="45">
        <v>8</v>
      </c>
    </row>
    <row r="175" spans="1:6" ht="15" customHeight="1">
      <c r="A175" s="14" t="s">
        <v>6272</v>
      </c>
      <c r="B175" s="7" t="s">
        <v>5572</v>
      </c>
      <c r="C175" s="11">
        <v>203</v>
      </c>
      <c r="D175" s="1" t="s">
        <v>2656</v>
      </c>
      <c r="E175" s="36">
        <v>58.68</v>
      </c>
      <c r="F175" s="45">
        <v>5</v>
      </c>
    </row>
    <row r="176" spans="1:6" ht="15" customHeight="1">
      <c r="A176" s="14" t="s">
        <v>6273</v>
      </c>
      <c r="B176" s="7" t="s">
        <v>5573</v>
      </c>
      <c r="C176" s="11">
        <v>104</v>
      </c>
      <c r="D176" s="1" t="s">
        <v>2107</v>
      </c>
      <c r="E176" s="36">
        <v>7.11</v>
      </c>
      <c r="F176" s="45">
        <v>8</v>
      </c>
    </row>
    <row r="177" spans="1:6" ht="15" customHeight="1">
      <c r="A177" s="14" t="s">
        <v>6274</v>
      </c>
      <c r="B177" s="7" t="s">
        <v>5574</v>
      </c>
      <c r="C177" s="11">
        <v>103</v>
      </c>
      <c r="D177" s="1" t="s">
        <v>2324</v>
      </c>
      <c r="E177" s="36">
        <v>23.25</v>
      </c>
      <c r="F177" s="45">
        <v>8</v>
      </c>
    </row>
    <row r="178" spans="1:6" ht="15" customHeight="1">
      <c r="A178" s="14" t="s">
        <v>6275</v>
      </c>
      <c r="B178" s="7" t="s">
        <v>5575</v>
      </c>
      <c r="C178" s="11">
        <v>106</v>
      </c>
      <c r="D178" s="1" t="s">
        <v>5650</v>
      </c>
      <c r="E178" s="36">
        <v>31.87</v>
      </c>
      <c r="F178" s="45">
        <v>1</v>
      </c>
    </row>
    <row r="179" spans="1:6" ht="15" customHeight="1">
      <c r="A179" s="14" t="s">
        <v>6276</v>
      </c>
      <c r="B179" s="7" t="s">
        <v>5576</v>
      </c>
      <c r="C179" s="11">
        <v>106</v>
      </c>
      <c r="D179" s="1" t="s">
        <v>5650</v>
      </c>
      <c r="E179" s="36">
        <v>19.52</v>
      </c>
      <c r="F179" s="45">
        <v>1</v>
      </c>
    </row>
    <row r="180" spans="1:7" ht="15" customHeight="1">
      <c r="A180" s="14" t="s">
        <v>6277</v>
      </c>
      <c r="B180" s="7" t="s">
        <v>5577</v>
      </c>
      <c r="C180" s="11">
        <v>160</v>
      </c>
      <c r="D180" s="1" t="s">
        <v>652</v>
      </c>
      <c r="E180" s="36">
        <v>5.18</v>
      </c>
      <c r="F180" s="45">
        <v>2</v>
      </c>
      <c r="G180" s="24"/>
    </row>
    <row r="181" spans="1:6" ht="15" customHeight="1">
      <c r="A181" s="14" t="s">
        <v>6278</v>
      </c>
      <c r="B181" s="7" t="s">
        <v>5578</v>
      </c>
      <c r="C181" s="11">
        <v>106</v>
      </c>
      <c r="D181" s="1" t="s">
        <v>5650</v>
      </c>
      <c r="E181" s="36">
        <v>12.13</v>
      </c>
      <c r="F181" s="45">
        <v>1</v>
      </c>
    </row>
    <row r="182" spans="1:6" ht="15" customHeight="1">
      <c r="A182" s="14" t="s">
        <v>6279</v>
      </c>
      <c r="B182" s="7" t="s">
        <v>5579</v>
      </c>
      <c r="C182" s="11">
        <v>171</v>
      </c>
      <c r="D182" s="1" t="s">
        <v>2441</v>
      </c>
      <c r="E182" s="36">
        <v>12.13</v>
      </c>
      <c r="F182" s="45">
        <v>0</v>
      </c>
    </row>
    <row r="183" spans="1:6" ht="15" customHeight="1">
      <c r="A183" s="14" t="s">
        <v>6280</v>
      </c>
      <c r="B183" s="7" t="s">
        <v>5580</v>
      </c>
      <c r="C183" s="11">
        <v>110</v>
      </c>
      <c r="D183" s="1" t="s">
        <v>5733</v>
      </c>
      <c r="E183" s="36">
        <v>22.41</v>
      </c>
      <c r="F183" s="45">
        <v>1</v>
      </c>
    </row>
    <row r="184" spans="1:6" ht="15" customHeight="1">
      <c r="A184" s="14" t="s">
        <v>6281</v>
      </c>
      <c r="B184" s="7" t="s">
        <v>5581</v>
      </c>
      <c r="C184" s="11">
        <v>110</v>
      </c>
      <c r="D184" s="1" t="s">
        <v>5733</v>
      </c>
      <c r="E184" s="36">
        <v>16.58</v>
      </c>
      <c r="F184" s="45">
        <v>1</v>
      </c>
    </row>
    <row r="185" spans="1:6" ht="15" customHeight="1">
      <c r="A185" s="14" t="s">
        <v>6282</v>
      </c>
      <c r="B185" s="7" t="s">
        <v>5582</v>
      </c>
      <c r="C185" s="11">
        <v>110</v>
      </c>
      <c r="D185" s="1" t="s">
        <v>5733</v>
      </c>
      <c r="E185" s="36">
        <v>15.67</v>
      </c>
      <c r="F185" s="45">
        <v>1</v>
      </c>
    </row>
    <row r="186" spans="1:6" ht="15" customHeight="1">
      <c r="A186" s="14" t="s">
        <v>6283</v>
      </c>
      <c r="B186" s="7" t="s">
        <v>5583</v>
      </c>
      <c r="C186" s="11">
        <v>110</v>
      </c>
      <c r="D186" s="1" t="s">
        <v>5733</v>
      </c>
      <c r="E186" s="36">
        <v>19.58</v>
      </c>
      <c r="F186" s="45">
        <v>1</v>
      </c>
    </row>
    <row r="187" spans="1:6" ht="15" customHeight="1">
      <c r="A187" s="14" t="s">
        <v>6284</v>
      </c>
      <c r="B187" s="7" t="s">
        <v>5584</v>
      </c>
      <c r="C187" s="11">
        <v>116</v>
      </c>
      <c r="D187" s="1" t="s">
        <v>597</v>
      </c>
      <c r="E187" s="36">
        <v>13.41</v>
      </c>
      <c r="F187" s="45">
        <v>1</v>
      </c>
    </row>
    <row r="188" spans="1:6" ht="15" customHeight="1">
      <c r="A188" s="14" t="s">
        <v>6285</v>
      </c>
      <c r="B188" s="7" t="s">
        <v>5585</v>
      </c>
      <c r="C188" s="11">
        <v>184</v>
      </c>
      <c r="D188" s="1" t="s">
        <v>3843</v>
      </c>
      <c r="E188" s="36">
        <v>10.36</v>
      </c>
      <c r="F188" s="45">
        <v>0</v>
      </c>
    </row>
    <row r="189" spans="1:6" ht="15" customHeight="1">
      <c r="A189" s="14" t="s">
        <v>6286</v>
      </c>
      <c r="B189" s="7" t="s">
        <v>5586</v>
      </c>
      <c r="C189" s="11">
        <v>209</v>
      </c>
      <c r="D189" s="1" t="s">
        <v>2659</v>
      </c>
      <c r="E189" s="36">
        <v>7.05</v>
      </c>
      <c r="F189" s="45">
        <v>3</v>
      </c>
    </row>
    <row r="190" spans="1:6" ht="15" customHeight="1">
      <c r="A190" s="14" t="s">
        <v>6287</v>
      </c>
      <c r="B190" s="7" t="s">
        <v>5587</v>
      </c>
      <c r="C190" s="11">
        <v>161</v>
      </c>
      <c r="D190" s="1" t="s">
        <v>3998</v>
      </c>
      <c r="E190" s="36">
        <v>4.76</v>
      </c>
      <c r="F190" s="45">
        <v>3</v>
      </c>
    </row>
    <row r="191" spans="1:6" ht="15" customHeight="1">
      <c r="A191" s="14" t="s">
        <v>6288</v>
      </c>
      <c r="B191" s="7" t="s">
        <v>5588</v>
      </c>
      <c r="C191" s="11">
        <v>161</v>
      </c>
      <c r="D191" s="1" t="s">
        <v>3998</v>
      </c>
      <c r="E191" s="36">
        <v>4.38</v>
      </c>
      <c r="F191" s="45">
        <v>3</v>
      </c>
    </row>
    <row r="192" spans="1:6" ht="15" customHeight="1">
      <c r="A192" s="14" t="s">
        <v>6289</v>
      </c>
      <c r="B192" s="7" t="s">
        <v>5589</v>
      </c>
      <c r="C192" s="11">
        <v>168</v>
      </c>
      <c r="D192" s="1" t="s">
        <v>3728</v>
      </c>
      <c r="E192" s="36">
        <v>5.75</v>
      </c>
      <c r="F192" s="45">
        <v>3</v>
      </c>
    </row>
    <row r="193" spans="1:6" ht="15" customHeight="1">
      <c r="A193" s="14" t="s">
        <v>6290</v>
      </c>
      <c r="B193" s="7" t="s">
        <v>5590</v>
      </c>
      <c r="C193" s="11">
        <v>103</v>
      </c>
      <c r="D193" s="1" t="s">
        <v>2324</v>
      </c>
      <c r="E193" s="36">
        <v>21.54</v>
      </c>
      <c r="F193" s="45">
        <v>8</v>
      </c>
    </row>
    <row r="194" spans="1:6" ht="15" customHeight="1">
      <c r="A194" s="14" t="s">
        <v>6291</v>
      </c>
      <c r="B194" s="7" t="s">
        <v>5591</v>
      </c>
      <c r="C194" s="11">
        <v>168</v>
      </c>
      <c r="D194" s="1" t="s">
        <v>3728</v>
      </c>
      <c r="E194" s="36">
        <v>5.27</v>
      </c>
      <c r="F194" s="45">
        <v>8</v>
      </c>
    </row>
    <row r="195" spans="1:6" ht="15" customHeight="1">
      <c r="A195" s="14" t="s">
        <v>6292</v>
      </c>
      <c r="B195" s="7" t="s">
        <v>5592</v>
      </c>
      <c r="C195" s="11">
        <v>103</v>
      </c>
      <c r="D195" s="1" t="s">
        <v>2324</v>
      </c>
      <c r="E195" s="36">
        <v>10.31</v>
      </c>
      <c r="F195" s="45">
        <v>3</v>
      </c>
    </row>
    <row r="196" spans="1:6" ht="15" customHeight="1">
      <c r="A196" s="14" t="s">
        <v>6293</v>
      </c>
      <c r="B196" s="7" t="s">
        <v>5593</v>
      </c>
      <c r="C196" s="29">
        <v>110</v>
      </c>
      <c r="D196" s="1" t="s">
        <v>5733</v>
      </c>
      <c r="E196" s="36">
        <v>15.9</v>
      </c>
      <c r="F196" s="45">
        <v>1</v>
      </c>
    </row>
    <row r="197" spans="1:6" ht="15" customHeight="1">
      <c r="A197" s="14" t="s">
        <v>6294</v>
      </c>
      <c r="B197" s="7" t="s">
        <v>5594</v>
      </c>
      <c r="C197" s="29">
        <v>110</v>
      </c>
      <c r="D197" s="1" t="s">
        <v>5733</v>
      </c>
      <c r="E197" s="36">
        <v>15.99</v>
      </c>
      <c r="F197" s="45">
        <v>1</v>
      </c>
    </row>
    <row r="198" spans="1:6" ht="15" customHeight="1">
      <c r="A198" s="14" t="s">
        <v>6295</v>
      </c>
      <c r="B198" s="7" t="s">
        <v>5595</v>
      </c>
      <c r="C198" s="11">
        <v>116</v>
      </c>
      <c r="D198" s="1" t="s">
        <v>597</v>
      </c>
      <c r="E198" s="36">
        <v>15.99</v>
      </c>
      <c r="F198" s="45">
        <v>1</v>
      </c>
    </row>
    <row r="199" spans="1:6" ht="15" customHeight="1">
      <c r="A199" s="14" t="s">
        <v>6296</v>
      </c>
      <c r="B199" s="7" t="s">
        <v>5596</v>
      </c>
      <c r="C199" s="11">
        <v>103</v>
      </c>
      <c r="D199" s="1" t="s">
        <v>2324</v>
      </c>
      <c r="E199" s="36">
        <v>15.99</v>
      </c>
      <c r="F199" s="45">
        <v>8</v>
      </c>
    </row>
    <row r="200" spans="1:6" ht="15" customHeight="1">
      <c r="A200" s="14" t="s">
        <v>6297</v>
      </c>
      <c r="B200" s="7" t="s">
        <v>5597</v>
      </c>
      <c r="C200" s="11">
        <v>103</v>
      </c>
      <c r="D200" s="1" t="s">
        <v>2324</v>
      </c>
      <c r="E200" s="36">
        <v>15.99</v>
      </c>
      <c r="F200" s="45">
        <v>8</v>
      </c>
    </row>
    <row r="201" spans="1:6" ht="15" customHeight="1">
      <c r="A201" s="14" t="s">
        <v>6298</v>
      </c>
      <c r="B201" s="7" t="s">
        <v>5598</v>
      </c>
      <c r="C201" s="11">
        <v>103</v>
      </c>
      <c r="D201" s="1" t="s">
        <v>2324</v>
      </c>
      <c r="E201" s="36">
        <v>29.64</v>
      </c>
      <c r="F201" s="45">
        <v>8</v>
      </c>
    </row>
    <row r="202" spans="1:6" ht="15" customHeight="1">
      <c r="A202" s="14" t="s">
        <v>6299</v>
      </c>
      <c r="B202" s="7" t="s">
        <v>5599</v>
      </c>
      <c r="C202" s="11">
        <v>209</v>
      </c>
      <c r="D202" s="1" t="s">
        <v>2659</v>
      </c>
      <c r="E202" s="36">
        <v>12.72</v>
      </c>
      <c r="F202" s="45">
        <v>8</v>
      </c>
    </row>
    <row r="203" spans="1:6" ht="15" customHeight="1">
      <c r="A203" s="14" t="s">
        <v>6300</v>
      </c>
      <c r="B203" s="7" t="s">
        <v>5600</v>
      </c>
      <c r="C203" s="11">
        <v>103</v>
      </c>
      <c r="D203" s="1" t="s">
        <v>2324</v>
      </c>
      <c r="E203" s="36">
        <v>14.46</v>
      </c>
      <c r="F203" s="45">
        <v>8</v>
      </c>
    </row>
    <row r="204" spans="1:6" ht="15" customHeight="1">
      <c r="A204" s="14" t="s">
        <v>6301</v>
      </c>
      <c r="B204" s="7" t="s">
        <v>6302</v>
      </c>
      <c r="C204" s="11">
        <v>103</v>
      </c>
      <c r="D204" s="1" t="s">
        <v>2324</v>
      </c>
      <c r="E204" s="36">
        <v>10.06</v>
      </c>
      <c r="F204" s="45">
        <v>8</v>
      </c>
    </row>
    <row r="205" spans="1:6" ht="15" customHeight="1" thickBot="1">
      <c r="A205" s="14" t="s">
        <v>7571</v>
      </c>
      <c r="B205" s="7" t="s">
        <v>6302</v>
      </c>
      <c r="C205" s="11">
        <v>317</v>
      </c>
      <c r="D205" s="1" t="s">
        <v>7572</v>
      </c>
      <c r="E205" s="36"/>
      <c r="F205" s="45">
        <v>0</v>
      </c>
    </row>
    <row r="206" spans="1:6" ht="15" customHeight="1" thickBot="1" thickTop="1">
      <c r="A206" s="144" t="s">
        <v>7686</v>
      </c>
      <c r="B206" s="145"/>
      <c r="C206" s="145"/>
      <c r="D206" s="146"/>
      <c r="E206" s="37">
        <f>SUM(E160:E205)</f>
        <v>801.9099999999999</v>
      </c>
      <c r="F206" s="63">
        <f>SUMIF(F160:F205,"&gt;0",E160:E205)</f>
        <v>775.9699999999998</v>
      </c>
    </row>
    <row r="207" ht="15" customHeight="1"/>
    <row r="211" spans="2:3" ht="12.75">
      <c r="B211" s="8"/>
      <c r="C211" s="8"/>
    </row>
    <row r="212" spans="2:3" ht="12.75">
      <c r="B212" s="8"/>
      <c r="C212" s="8"/>
    </row>
    <row r="213" spans="2:3" ht="12.75">
      <c r="B213" s="8"/>
      <c r="C213" s="8"/>
    </row>
    <row r="214" spans="2:3" ht="12.75">
      <c r="B214" s="8"/>
      <c r="C214" s="8"/>
    </row>
    <row r="215" spans="2:3" ht="12.75">
      <c r="B215" s="8"/>
      <c r="C215" s="8"/>
    </row>
    <row r="216" spans="1:3" ht="12.75">
      <c r="A216" s="3"/>
      <c r="B216" s="8"/>
      <c r="C216" s="8"/>
    </row>
    <row r="217" spans="1:3" ht="12.75">
      <c r="A217" s="3"/>
      <c r="B217" s="8"/>
      <c r="C217" s="8"/>
    </row>
    <row r="218" spans="1:3" ht="12.75">
      <c r="A218" s="3"/>
      <c r="B218" s="8"/>
      <c r="C218" s="8"/>
    </row>
    <row r="219" spans="1:3" ht="12.75">
      <c r="A219" s="3"/>
      <c r="B219" s="8"/>
      <c r="C219" s="8"/>
    </row>
    <row r="220" spans="1:3" ht="12.75">
      <c r="A220" s="3"/>
      <c r="B220" s="8"/>
      <c r="C220" s="8"/>
    </row>
    <row r="221" spans="1:3" ht="12.75">
      <c r="A221" s="3"/>
      <c r="B221" s="8"/>
      <c r="C221" s="8"/>
    </row>
    <row r="222" spans="1:3" ht="12.75">
      <c r="A222" s="3"/>
      <c r="B222" s="8"/>
      <c r="C222" s="8"/>
    </row>
    <row r="223" spans="1:3" ht="12.75">
      <c r="A223" s="3"/>
      <c r="B223" s="8"/>
      <c r="C223" s="8"/>
    </row>
    <row r="224" spans="1:3" ht="12.75">
      <c r="A224" s="3"/>
      <c r="B224" s="8"/>
      <c r="C224" s="8"/>
    </row>
    <row r="225" spans="1:3" ht="12.75">
      <c r="A225" s="3"/>
      <c r="B225" s="8"/>
      <c r="C225" s="8"/>
    </row>
    <row r="226" spans="1:3" ht="12.75">
      <c r="A226" s="3"/>
      <c r="B226" s="8"/>
      <c r="C226" s="8"/>
    </row>
    <row r="227" spans="1:3" ht="12.75">
      <c r="A227" s="3"/>
      <c r="B227" s="8"/>
      <c r="C227" s="8"/>
    </row>
    <row r="228" spans="1:3" ht="12.75">
      <c r="A228" s="3"/>
      <c r="B228" s="8"/>
      <c r="C228" s="8"/>
    </row>
    <row r="229" spans="1:3" ht="12.75">
      <c r="A229" s="3"/>
      <c r="B229" s="8"/>
      <c r="C229" s="8"/>
    </row>
    <row r="230" spans="1:3" ht="12.75">
      <c r="A230" s="3"/>
      <c r="B230" s="8"/>
      <c r="C230" s="8"/>
    </row>
    <row r="231" spans="1:3" ht="12.75">
      <c r="A231" s="3"/>
      <c r="B231" s="8"/>
      <c r="C231" s="8"/>
    </row>
    <row r="232" spans="1:3" ht="12.75">
      <c r="A232" s="3"/>
      <c r="B232" s="8"/>
      <c r="C232" s="8"/>
    </row>
    <row r="233" spans="1:3" ht="12.75">
      <c r="A233" s="3"/>
      <c r="B233" s="8"/>
      <c r="C233" s="8"/>
    </row>
    <row r="234" spans="1:3" ht="12.75">
      <c r="A234" s="3"/>
      <c r="B234" s="8"/>
      <c r="C234" s="8"/>
    </row>
    <row r="235" spans="1:3" ht="12.75">
      <c r="A235" s="3"/>
      <c r="B235" s="8"/>
      <c r="C235" s="8"/>
    </row>
    <row r="236" spans="1:3" ht="12.75">
      <c r="A236" s="3"/>
      <c r="B236" s="8"/>
      <c r="C236" s="8"/>
    </row>
    <row r="237" spans="1:3" ht="12.75">
      <c r="A237" s="3"/>
      <c r="B237" s="8"/>
      <c r="C237" s="8"/>
    </row>
    <row r="238" spans="1:3" ht="12.75">
      <c r="A238" s="3"/>
      <c r="B238" s="8"/>
      <c r="C238" s="8"/>
    </row>
    <row r="239" spans="1:3" ht="12.75">
      <c r="A239" s="3"/>
      <c r="B239" s="8"/>
      <c r="C239" s="8"/>
    </row>
    <row r="240" spans="1:3" ht="12.75">
      <c r="A240" s="3"/>
      <c r="B240" s="8"/>
      <c r="C240" s="8"/>
    </row>
    <row r="241" spans="2:3" ht="12.75">
      <c r="B241" s="8"/>
      <c r="C241" s="8"/>
    </row>
    <row r="242" spans="2:3" ht="12.75">
      <c r="B242" s="8"/>
      <c r="C242" s="8"/>
    </row>
    <row r="243" spans="2:3" ht="12.75">
      <c r="B243" s="8"/>
      <c r="C243" s="8"/>
    </row>
    <row r="244" spans="2:3" ht="12.75">
      <c r="B244" s="8"/>
      <c r="C244" s="8"/>
    </row>
    <row r="245" spans="2:3" ht="12.75">
      <c r="B245" s="8"/>
      <c r="C245" s="8"/>
    </row>
    <row r="246" spans="2:3" ht="12.75">
      <c r="B246" s="8"/>
      <c r="C246" s="8"/>
    </row>
    <row r="247" spans="2:3" ht="12.75">
      <c r="B247" s="8"/>
      <c r="C247" s="8"/>
    </row>
    <row r="248" spans="2:3" ht="12.75">
      <c r="B248" s="8"/>
      <c r="C248" s="8"/>
    </row>
    <row r="249" spans="2:3" ht="12.75">
      <c r="B249" s="8"/>
      <c r="C249" s="8"/>
    </row>
  </sheetData>
  <mergeCells count="20">
    <mergeCell ref="A123:F123"/>
    <mergeCell ref="A86:F86"/>
    <mergeCell ref="A87:A88"/>
    <mergeCell ref="D87:D88"/>
    <mergeCell ref="E87:E88"/>
    <mergeCell ref="A116:D116"/>
    <mergeCell ref="A20:F20"/>
    <mergeCell ref="A21:A22"/>
    <mergeCell ref="D21:D22"/>
    <mergeCell ref="E21:E22"/>
    <mergeCell ref="A79:D79"/>
    <mergeCell ref="A124:A125"/>
    <mergeCell ref="D124:D125"/>
    <mergeCell ref="E124:E125"/>
    <mergeCell ref="A206:D206"/>
    <mergeCell ref="A150:D150"/>
    <mergeCell ref="A157:F157"/>
    <mergeCell ref="A158:A159"/>
    <mergeCell ref="D158:D159"/>
    <mergeCell ref="E158:E159"/>
  </mergeCells>
  <conditionalFormatting sqref="E4">
    <cfRule type="cellIs" priority="11" dxfId="116" operator="notEqual">
      <formula>SUM($E$5:$E$15)</formula>
    </cfRule>
  </conditionalFormatting>
  <printOptions horizontalCentered="1"/>
  <pageMargins left="0.1968503937007874" right="0.1968503937007874" top="0.5511811023622047" bottom="0.4724409448818898" header="0.11811023622047245" footer="0.2755905511811024"/>
  <pageSetup horizontalDpi="600" verticalDpi="600" orientation="portrait" paperSize="9" scale="65" r:id="rId1"/>
  <headerFooter scaleWithDoc="0" alignWithMargins="0">
    <oddHeader>&amp;L&amp;9Příloha č.1_UKB_plochy místností</oddHeader>
    <oddFooter>&amp;R&amp;9Strana &amp;P/&amp;N</oddFooter>
  </headerFooter>
  <rowBreaks count="3" manualBreakCount="3">
    <brk id="119" max="16383" man="1"/>
    <brk id="153" max="16383" man="1"/>
    <brk id="209" max="16383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1FF99"/>
  </sheetPr>
  <dimension ref="A2:G190"/>
  <sheetViews>
    <sheetView zoomScaleSheetLayoutView="100" workbookViewId="0" topLeftCell="A1">
      <selection activeCell="G1" sqref="G1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4" width="40.7109375" style="0" customWidth="1"/>
    <col min="5" max="5" width="14.7109375" style="35" customWidth="1"/>
    <col min="6" max="6" width="14.7109375" style="44" customWidth="1"/>
  </cols>
  <sheetData>
    <row r="2" ht="13.5" thickBot="1">
      <c r="F2"/>
    </row>
    <row r="3" spans="4:6" ht="15.75" customHeight="1" thickBot="1">
      <c r="D3" s="65" t="s">
        <v>7618</v>
      </c>
      <c r="E3" s="66">
        <f>SUM(E67,E104,E141,E190)</f>
        <v>2794.0299999999997</v>
      </c>
      <c r="F3"/>
    </row>
    <row r="4" spans="1:7" ht="15.75" customHeight="1" thickBot="1">
      <c r="A4" s="33"/>
      <c r="D4" s="65" t="s">
        <v>7619</v>
      </c>
      <c r="E4" s="66">
        <f>SUM(F67,F104,F141,F190)</f>
        <v>2309.98</v>
      </c>
      <c r="F4" s="92"/>
      <c r="G4" s="92"/>
    </row>
    <row r="5" spans="1:6" ht="15.75" customHeight="1" thickBot="1">
      <c r="A5" s="33"/>
      <c r="D5" s="65" t="s">
        <v>7620</v>
      </c>
      <c r="E5" s="66">
        <f>SUMIF(F$23:F$553,"1",E$23:E$553)</f>
        <v>265.33</v>
      </c>
      <c r="F5"/>
    </row>
    <row r="6" spans="1:6" ht="15.75" customHeight="1" thickBot="1">
      <c r="A6" s="33"/>
      <c r="D6" s="65" t="s">
        <v>7621</v>
      </c>
      <c r="E6" s="66">
        <f>SUMIF(F$23:F$553,"2",E$23:E$553)</f>
        <v>0</v>
      </c>
      <c r="F6"/>
    </row>
    <row r="7" spans="1:6" ht="15.75" customHeight="1" thickBot="1">
      <c r="A7" s="33"/>
      <c r="D7" s="65" t="s">
        <v>7622</v>
      </c>
      <c r="E7" s="66">
        <f>SUMIF(F$23:F$553,"3",E$23:E$553)</f>
        <v>110.96</v>
      </c>
      <c r="F7"/>
    </row>
    <row r="8" spans="1:6" ht="15.75" customHeight="1" thickBot="1">
      <c r="A8" s="33"/>
      <c r="D8" s="65" t="s">
        <v>7617</v>
      </c>
      <c r="E8" s="66">
        <f>SUMIF(F$23:F$553,"4",E$23:E$553)</f>
        <v>43.2</v>
      </c>
      <c r="F8"/>
    </row>
    <row r="9" spans="1:6" ht="15.75" customHeight="1" thickBot="1">
      <c r="A9" s="33"/>
      <c r="D9" s="65" t="s">
        <v>7623</v>
      </c>
      <c r="E9" s="66">
        <f>SUMIF(F$23:F$553,"5",E$23:E$553)</f>
        <v>573.1400000000001</v>
      </c>
      <c r="F9"/>
    </row>
    <row r="10" spans="1:5" ht="15.75" customHeight="1" thickBot="1">
      <c r="A10" s="33"/>
      <c r="D10" s="65" t="s">
        <v>7624</v>
      </c>
      <c r="E10" s="66">
        <f>SUMIF(F$23:F$553,"6",E$23:E$553)</f>
        <v>0</v>
      </c>
    </row>
    <row r="11" spans="1:5" ht="15.75" customHeight="1" thickBot="1">
      <c r="A11" s="33"/>
      <c r="D11" s="65" t="s">
        <v>7625</v>
      </c>
      <c r="E11" s="66">
        <f>SUMIF(F$23:F$553,"7",E$23:E$553)</f>
        <v>0</v>
      </c>
    </row>
    <row r="12" spans="4:5" ht="15.75" customHeight="1" thickBot="1">
      <c r="D12" s="65" t="s">
        <v>7626</v>
      </c>
      <c r="E12" s="66">
        <f>SUMIF(F$23:F$553,"8",E$23:E$553)</f>
        <v>1317.35</v>
      </c>
    </row>
    <row r="13" spans="4:5" ht="15.75" customHeight="1" thickBot="1">
      <c r="D13" s="65" t="s">
        <v>7687</v>
      </c>
      <c r="E13" s="66">
        <f>SUMIF(F$23:F$553,"9",E$23:E$553)</f>
        <v>0</v>
      </c>
    </row>
    <row r="14" spans="4:5" ht="15.75" customHeight="1" thickBot="1">
      <c r="D14" s="65" t="s">
        <v>7688</v>
      </c>
      <c r="E14" s="66">
        <f>SUMIF(F$23:F$553,"10",E$23:E$553)</f>
        <v>0</v>
      </c>
    </row>
    <row r="15" spans="4:5" ht="15.75" customHeight="1" thickBot="1">
      <c r="D15" s="65" t="s">
        <v>7714</v>
      </c>
      <c r="E15" s="66">
        <f>SUMIF(F$23:F$553,"11",E$23:E$553)</f>
        <v>0</v>
      </c>
    </row>
    <row r="19" ht="13.5" thickBot="1"/>
    <row r="20" spans="1:6" ht="22.5" customHeight="1" thickBot="1">
      <c r="A20" s="141" t="s">
        <v>6303</v>
      </c>
      <c r="B20" s="142"/>
      <c r="C20" s="142"/>
      <c r="D20" s="142"/>
      <c r="E20" s="142"/>
      <c r="F20" s="143"/>
    </row>
    <row r="21" spans="1:6" ht="15" customHeight="1">
      <c r="A21" s="151" t="s">
        <v>1005</v>
      </c>
      <c r="B21" s="68" t="s">
        <v>603</v>
      </c>
      <c r="C21" s="69" t="s">
        <v>1860</v>
      </c>
      <c r="D21" s="147" t="s">
        <v>1859</v>
      </c>
      <c r="E21" s="149" t="s">
        <v>1861</v>
      </c>
      <c r="F21" s="70" t="s">
        <v>7616</v>
      </c>
    </row>
    <row r="22" spans="1:6" ht="15" customHeight="1" thickBot="1">
      <c r="A22" s="152"/>
      <c r="B22" s="71" t="s">
        <v>1858</v>
      </c>
      <c r="C22" s="71" t="s">
        <v>1858</v>
      </c>
      <c r="D22" s="148"/>
      <c r="E22" s="150"/>
      <c r="F22" s="72" t="s">
        <v>7615</v>
      </c>
    </row>
    <row r="23" spans="1:6" ht="15" customHeight="1" thickTop="1">
      <c r="A23" s="14" t="s">
        <v>7300</v>
      </c>
      <c r="B23" s="7" t="s">
        <v>5055</v>
      </c>
      <c r="C23" s="11"/>
      <c r="D23" s="1" t="s">
        <v>7301</v>
      </c>
      <c r="E23" s="36">
        <v>90.44</v>
      </c>
      <c r="F23" s="45">
        <v>0</v>
      </c>
    </row>
    <row r="24" spans="1:6" ht="15" customHeight="1">
      <c r="A24" s="14" t="s">
        <v>7431</v>
      </c>
      <c r="B24" s="7" t="s">
        <v>5057</v>
      </c>
      <c r="C24" s="11"/>
      <c r="D24" s="1" t="s">
        <v>641</v>
      </c>
      <c r="E24" s="36">
        <v>2.97</v>
      </c>
      <c r="F24" s="45">
        <v>0</v>
      </c>
    </row>
    <row r="25" spans="1:6" ht="15" customHeight="1">
      <c r="A25" s="14" t="s">
        <v>6304</v>
      </c>
      <c r="B25" s="7" t="s">
        <v>1863</v>
      </c>
      <c r="C25" s="11"/>
      <c r="D25" s="1" t="s">
        <v>2656</v>
      </c>
      <c r="E25" s="36">
        <v>63.06</v>
      </c>
      <c r="F25" s="45">
        <v>5</v>
      </c>
    </row>
    <row r="26" spans="1:6" ht="15" customHeight="1">
      <c r="A26" s="14" t="s">
        <v>6305</v>
      </c>
      <c r="B26" s="7" t="s">
        <v>1864</v>
      </c>
      <c r="C26" s="11"/>
      <c r="D26" s="1" t="s">
        <v>641</v>
      </c>
      <c r="E26" s="36">
        <v>9.49</v>
      </c>
      <c r="F26" s="45">
        <v>5</v>
      </c>
    </row>
    <row r="27" spans="1:6" ht="15" customHeight="1">
      <c r="A27" s="14" t="s">
        <v>6306</v>
      </c>
      <c r="B27" s="7" t="s">
        <v>1865</v>
      </c>
      <c r="C27" s="11"/>
      <c r="D27" s="1" t="s">
        <v>642</v>
      </c>
      <c r="E27" s="36">
        <v>4.77</v>
      </c>
      <c r="F27" s="45">
        <v>5</v>
      </c>
    </row>
    <row r="28" spans="1:6" ht="15" customHeight="1">
      <c r="A28" s="14" t="s">
        <v>6307</v>
      </c>
      <c r="B28" s="7" t="s">
        <v>1866</v>
      </c>
      <c r="C28" s="11"/>
      <c r="D28" s="1" t="s">
        <v>2136</v>
      </c>
      <c r="E28" s="36">
        <v>29.03</v>
      </c>
      <c r="F28" s="45">
        <v>0</v>
      </c>
    </row>
    <row r="29" spans="1:7" ht="15" customHeight="1">
      <c r="A29" s="14" t="s">
        <v>6308</v>
      </c>
      <c r="B29" s="7" t="s">
        <v>1867</v>
      </c>
      <c r="C29" s="11"/>
      <c r="D29" s="1" t="s">
        <v>2835</v>
      </c>
      <c r="E29" s="36">
        <v>39.03</v>
      </c>
      <c r="F29" s="45">
        <v>8</v>
      </c>
      <c r="G29" s="88"/>
    </row>
    <row r="30" spans="1:7" ht="15" customHeight="1">
      <c r="A30" s="14" t="s">
        <v>6309</v>
      </c>
      <c r="B30" s="7" t="s">
        <v>1868</v>
      </c>
      <c r="C30" s="11"/>
      <c r="D30" s="1" t="s">
        <v>2441</v>
      </c>
      <c r="E30" s="36">
        <v>12.86</v>
      </c>
      <c r="F30" s="45">
        <v>8</v>
      </c>
      <c r="G30" s="88"/>
    </row>
    <row r="31" spans="1:7" ht="15" customHeight="1">
      <c r="A31" s="14" t="s">
        <v>6310</v>
      </c>
      <c r="B31" s="7" t="s">
        <v>1870</v>
      </c>
      <c r="C31" s="11"/>
      <c r="D31" s="1" t="s">
        <v>2107</v>
      </c>
      <c r="E31" s="36">
        <v>16.23</v>
      </c>
      <c r="F31" s="45">
        <v>8</v>
      </c>
      <c r="G31" s="88"/>
    </row>
    <row r="32" spans="1:7" ht="15" customHeight="1">
      <c r="A32" s="14" t="s">
        <v>6311</v>
      </c>
      <c r="B32" s="7" t="s">
        <v>1871</v>
      </c>
      <c r="C32" s="11"/>
      <c r="D32" s="1" t="s">
        <v>6312</v>
      </c>
      <c r="E32" s="36">
        <v>166.02</v>
      </c>
      <c r="F32" s="45">
        <v>8</v>
      </c>
      <c r="G32" s="88"/>
    </row>
    <row r="33" spans="1:6" ht="15" customHeight="1">
      <c r="A33" s="14" t="s">
        <v>6313</v>
      </c>
      <c r="B33" s="7" t="s">
        <v>1872</v>
      </c>
      <c r="C33" s="11"/>
      <c r="D33" s="1" t="s">
        <v>633</v>
      </c>
      <c r="E33" s="36">
        <v>60.12</v>
      </c>
      <c r="F33" s="45">
        <v>0</v>
      </c>
    </row>
    <row r="34" spans="1:7" ht="15" customHeight="1">
      <c r="A34" s="14" t="s">
        <v>6314</v>
      </c>
      <c r="B34" s="7" t="s">
        <v>1873</v>
      </c>
      <c r="C34" s="11"/>
      <c r="D34" s="1" t="s">
        <v>2656</v>
      </c>
      <c r="E34" s="36">
        <v>9.52</v>
      </c>
      <c r="F34" s="45">
        <v>5</v>
      </c>
      <c r="G34" s="88"/>
    </row>
    <row r="35" spans="1:7" ht="15" customHeight="1">
      <c r="A35" s="14" t="s">
        <v>6315</v>
      </c>
      <c r="B35" s="7" t="s">
        <v>1874</v>
      </c>
      <c r="C35" s="11"/>
      <c r="D35" s="1" t="s">
        <v>2656</v>
      </c>
      <c r="E35" s="36">
        <v>60.05</v>
      </c>
      <c r="F35" s="45">
        <v>5</v>
      </c>
      <c r="G35" s="88"/>
    </row>
    <row r="36" spans="1:6" ht="15" customHeight="1">
      <c r="A36" s="14" t="s">
        <v>7429</v>
      </c>
      <c r="B36" s="7" t="s">
        <v>7430</v>
      </c>
      <c r="C36" s="11"/>
      <c r="D36" s="1" t="s">
        <v>3376</v>
      </c>
      <c r="E36" s="36">
        <v>50.13</v>
      </c>
      <c r="F36" s="45">
        <v>0</v>
      </c>
    </row>
    <row r="37" spans="1:6" ht="15" customHeight="1">
      <c r="A37" s="14" t="s">
        <v>7427</v>
      </c>
      <c r="B37" s="7" t="s">
        <v>7428</v>
      </c>
      <c r="C37" s="11"/>
      <c r="D37" s="1" t="s">
        <v>3376</v>
      </c>
      <c r="E37" s="36">
        <v>24</v>
      </c>
      <c r="F37" s="45">
        <v>0</v>
      </c>
    </row>
    <row r="38" spans="1:6" ht="15" customHeight="1">
      <c r="A38" s="14" t="s">
        <v>7425</v>
      </c>
      <c r="B38" s="7" t="s">
        <v>7426</v>
      </c>
      <c r="C38" s="11"/>
      <c r="D38" s="1" t="s">
        <v>3376</v>
      </c>
      <c r="E38" s="36">
        <v>24</v>
      </c>
      <c r="F38" s="45">
        <v>0</v>
      </c>
    </row>
    <row r="39" spans="1:6" ht="15" customHeight="1">
      <c r="A39" s="14" t="s">
        <v>7423</v>
      </c>
      <c r="B39" s="7" t="s">
        <v>7424</v>
      </c>
      <c r="C39" s="11"/>
      <c r="D39" s="1" t="s">
        <v>3376</v>
      </c>
      <c r="E39" s="36">
        <v>24</v>
      </c>
      <c r="F39" s="45">
        <v>0</v>
      </c>
    </row>
    <row r="40" spans="1:6" ht="15" customHeight="1">
      <c r="A40" s="14" t="s">
        <v>7421</v>
      </c>
      <c r="B40" s="7" t="s">
        <v>7422</v>
      </c>
      <c r="C40" s="11"/>
      <c r="D40" s="1" t="s">
        <v>3376</v>
      </c>
      <c r="E40" s="36">
        <v>24</v>
      </c>
      <c r="F40" s="45">
        <v>0</v>
      </c>
    </row>
    <row r="41" spans="1:6" ht="15" customHeight="1">
      <c r="A41" s="14" t="s">
        <v>7419</v>
      </c>
      <c r="B41" s="7" t="s">
        <v>7420</v>
      </c>
      <c r="C41" s="11"/>
      <c r="D41" s="1" t="s">
        <v>3376</v>
      </c>
      <c r="E41" s="36">
        <v>47.13</v>
      </c>
      <c r="F41" s="45">
        <v>0</v>
      </c>
    </row>
    <row r="42" spans="1:6" ht="15" customHeight="1">
      <c r="A42" s="14" t="s">
        <v>6316</v>
      </c>
      <c r="B42" s="7" t="s">
        <v>1876</v>
      </c>
      <c r="C42" s="11"/>
      <c r="D42" s="1" t="s">
        <v>2324</v>
      </c>
      <c r="E42" s="36">
        <v>32.18</v>
      </c>
      <c r="F42" s="45">
        <v>8</v>
      </c>
    </row>
    <row r="43" spans="1:6" ht="15" customHeight="1">
      <c r="A43" s="14" t="s">
        <v>6317</v>
      </c>
      <c r="B43" s="7" t="s">
        <v>1877</v>
      </c>
      <c r="C43" s="11"/>
      <c r="D43" s="1" t="s">
        <v>2136</v>
      </c>
      <c r="E43" s="36">
        <v>63.72</v>
      </c>
      <c r="F43" s="45">
        <v>0</v>
      </c>
    </row>
    <row r="44" spans="1:6" ht="15" customHeight="1">
      <c r="A44" s="14" t="s">
        <v>6318</v>
      </c>
      <c r="B44" s="7" t="s">
        <v>1878</v>
      </c>
      <c r="C44" s="11"/>
      <c r="D44" s="1" t="s">
        <v>2324</v>
      </c>
      <c r="E44" s="36">
        <v>11.01</v>
      </c>
      <c r="F44" s="45">
        <v>8</v>
      </c>
    </row>
    <row r="45" spans="1:6" ht="15" customHeight="1">
      <c r="A45" s="14" t="s">
        <v>6319</v>
      </c>
      <c r="B45" s="7" t="s">
        <v>6320</v>
      </c>
      <c r="C45" s="11"/>
      <c r="D45" s="1" t="s">
        <v>2659</v>
      </c>
      <c r="E45" s="36">
        <v>3.58</v>
      </c>
      <c r="F45" s="45">
        <v>8</v>
      </c>
    </row>
    <row r="46" spans="1:7" ht="15" customHeight="1">
      <c r="A46" s="14" t="s">
        <v>6321</v>
      </c>
      <c r="B46" s="7" t="s">
        <v>1879</v>
      </c>
      <c r="C46" s="11"/>
      <c r="D46" s="1" t="s">
        <v>5650</v>
      </c>
      <c r="E46" s="36">
        <v>12.81</v>
      </c>
      <c r="F46" s="45">
        <v>8</v>
      </c>
      <c r="G46" s="88"/>
    </row>
    <row r="47" spans="1:6" ht="15" customHeight="1">
      <c r="A47" s="14" t="s">
        <v>6322</v>
      </c>
      <c r="B47" s="7" t="s">
        <v>1880</v>
      </c>
      <c r="C47" s="11"/>
      <c r="D47" s="1" t="s">
        <v>2107</v>
      </c>
      <c r="E47" s="36">
        <v>54.98</v>
      </c>
      <c r="F47" s="45">
        <v>8</v>
      </c>
    </row>
    <row r="48" spans="1:6" ht="15" customHeight="1">
      <c r="A48" s="14" t="s">
        <v>6323</v>
      </c>
      <c r="B48" s="7" t="s">
        <v>1883</v>
      </c>
      <c r="C48" s="11"/>
      <c r="D48" s="1" t="s">
        <v>2656</v>
      </c>
      <c r="E48" s="36">
        <v>63.73</v>
      </c>
      <c r="F48" s="45">
        <v>5</v>
      </c>
    </row>
    <row r="49" spans="1:6" ht="15" customHeight="1">
      <c r="A49" s="14" t="s">
        <v>6324</v>
      </c>
      <c r="B49" s="7" t="s">
        <v>1884</v>
      </c>
      <c r="C49" s="11"/>
      <c r="D49" s="1" t="s">
        <v>2324</v>
      </c>
      <c r="E49" s="36">
        <v>27.81</v>
      </c>
      <c r="F49" s="45">
        <v>8</v>
      </c>
    </row>
    <row r="50" spans="1:6" ht="15" customHeight="1">
      <c r="A50" s="14" t="s">
        <v>6325</v>
      </c>
      <c r="B50" s="7" t="s">
        <v>1885</v>
      </c>
      <c r="C50" s="11"/>
      <c r="D50" s="1" t="s">
        <v>2324</v>
      </c>
      <c r="E50" s="36">
        <v>23.34</v>
      </c>
      <c r="F50" s="45">
        <v>8</v>
      </c>
    </row>
    <row r="51" spans="1:6" ht="15" customHeight="1">
      <c r="A51" s="14" t="s">
        <v>6326</v>
      </c>
      <c r="B51" s="7" t="s">
        <v>1886</v>
      </c>
      <c r="C51" s="11"/>
      <c r="D51" s="1" t="s">
        <v>469</v>
      </c>
      <c r="E51" s="36">
        <v>11.3</v>
      </c>
      <c r="F51" s="45">
        <v>8</v>
      </c>
    </row>
    <row r="52" spans="1:6" ht="15" customHeight="1">
      <c r="A52" s="14" t="s">
        <v>6327</v>
      </c>
      <c r="B52" s="7" t="s">
        <v>1887</v>
      </c>
      <c r="C52" s="11"/>
      <c r="D52" s="1" t="s">
        <v>2324</v>
      </c>
      <c r="E52" s="36">
        <v>17.24</v>
      </c>
      <c r="F52" s="45">
        <v>8</v>
      </c>
    </row>
    <row r="53" spans="1:6" ht="15" customHeight="1">
      <c r="A53" s="14" t="s">
        <v>6328</v>
      </c>
      <c r="B53" s="7" t="s">
        <v>1888</v>
      </c>
      <c r="C53" s="11"/>
      <c r="D53" s="1" t="s">
        <v>2324</v>
      </c>
      <c r="E53" s="36">
        <v>17.29</v>
      </c>
      <c r="F53" s="45">
        <v>8</v>
      </c>
    </row>
    <row r="54" spans="1:6" ht="15" customHeight="1">
      <c r="A54" s="14" t="s">
        <v>6329</v>
      </c>
      <c r="B54" s="7" t="s">
        <v>1889</v>
      </c>
      <c r="C54" s="11"/>
      <c r="D54" s="1" t="s">
        <v>2324</v>
      </c>
      <c r="E54" s="36">
        <v>17.11</v>
      </c>
      <c r="F54" s="45">
        <v>8</v>
      </c>
    </row>
    <row r="55" spans="1:6" ht="15" customHeight="1">
      <c r="A55" s="14" t="s">
        <v>6330</v>
      </c>
      <c r="B55" s="7" t="s">
        <v>1890</v>
      </c>
      <c r="C55" s="11"/>
      <c r="D55" s="1" t="s">
        <v>2441</v>
      </c>
      <c r="E55" s="36">
        <v>17.42</v>
      </c>
      <c r="F55" s="45">
        <v>8</v>
      </c>
    </row>
    <row r="56" spans="1:6" ht="15" customHeight="1">
      <c r="A56" s="14" t="s">
        <v>6331</v>
      </c>
      <c r="B56" s="7" t="s">
        <v>1891</v>
      </c>
      <c r="C56" s="11"/>
      <c r="D56" s="1" t="s">
        <v>2324</v>
      </c>
      <c r="E56" s="36">
        <v>26.53</v>
      </c>
      <c r="F56" s="45">
        <v>8</v>
      </c>
    </row>
    <row r="57" spans="1:6" ht="15" customHeight="1">
      <c r="A57" s="14" t="s">
        <v>6332</v>
      </c>
      <c r="B57" s="7" t="s">
        <v>1893</v>
      </c>
      <c r="C57" s="11"/>
      <c r="D57" s="1" t="s">
        <v>6333</v>
      </c>
      <c r="E57" s="36">
        <v>29.85</v>
      </c>
      <c r="F57" s="45">
        <v>8</v>
      </c>
    </row>
    <row r="58" spans="1:6" ht="15" customHeight="1">
      <c r="A58" s="14" t="s">
        <v>6334</v>
      </c>
      <c r="B58" s="7" t="s">
        <v>1894</v>
      </c>
      <c r="C58" s="11"/>
      <c r="D58" s="1" t="s">
        <v>2440</v>
      </c>
      <c r="E58" s="36">
        <v>15.06</v>
      </c>
      <c r="F58" s="45">
        <v>0</v>
      </c>
    </row>
    <row r="59" spans="1:6" ht="15" customHeight="1">
      <c r="A59" s="14" t="s">
        <v>6335</v>
      </c>
      <c r="B59" s="7" t="s">
        <v>1895</v>
      </c>
      <c r="C59" s="11"/>
      <c r="D59" s="1" t="s">
        <v>1173</v>
      </c>
      <c r="E59" s="36">
        <v>4.78</v>
      </c>
      <c r="F59" s="45">
        <v>3</v>
      </c>
    </row>
    <row r="60" spans="1:6" ht="15" customHeight="1">
      <c r="A60" s="14" t="s">
        <v>6336</v>
      </c>
      <c r="B60" s="7" t="s">
        <v>1896</v>
      </c>
      <c r="C60" s="11"/>
      <c r="D60" s="1" t="s">
        <v>6337</v>
      </c>
      <c r="E60" s="36">
        <v>1.4</v>
      </c>
      <c r="F60" s="45">
        <v>3</v>
      </c>
    </row>
    <row r="61" spans="1:6" ht="15" customHeight="1">
      <c r="A61" s="14" t="s">
        <v>6338</v>
      </c>
      <c r="B61" s="7" t="s">
        <v>1897</v>
      </c>
      <c r="C61" s="11"/>
      <c r="D61" s="1" t="s">
        <v>653</v>
      </c>
      <c r="E61" s="36">
        <v>1.69</v>
      </c>
      <c r="F61" s="45">
        <v>3</v>
      </c>
    </row>
    <row r="62" spans="1:6" ht="15" customHeight="1">
      <c r="A62" s="14" t="s">
        <v>6339</v>
      </c>
      <c r="B62" s="7" t="s">
        <v>1898</v>
      </c>
      <c r="C62" s="11"/>
      <c r="D62" s="1" t="s">
        <v>3998</v>
      </c>
      <c r="E62" s="36">
        <v>2.77</v>
      </c>
      <c r="F62" s="45">
        <v>3</v>
      </c>
    </row>
    <row r="63" spans="1:6" ht="15" customHeight="1">
      <c r="A63" s="14" t="s">
        <v>6340</v>
      </c>
      <c r="B63" s="7" t="s">
        <v>1899</v>
      </c>
      <c r="C63" s="11"/>
      <c r="D63" s="1" t="s">
        <v>2440</v>
      </c>
      <c r="E63" s="36">
        <v>6.36</v>
      </c>
      <c r="F63" s="45">
        <v>0</v>
      </c>
    </row>
    <row r="64" spans="1:6" ht="15" customHeight="1">
      <c r="A64" s="14" t="s">
        <v>6341</v>
      </c>
      <c r="B64" s="7" t="s">
        <v>1900</v>
      </c>
      <c r="C64" s="11"/>
      <c r="D64" s="1" t="s">
        <v>2440</v>
      </c>
      <c r="E64" s="36">
        <v>8.15</v>
      </c>
      <c r="F64" s="45">
        <v>0</v>
      </c>
    </row>
    <row r="65" spans="1:7" ht="15" customHeight="1">
      <c r="A65" s="14" t="s">
        <v>6342</v>
      </c>
      <c r="B65" s="7" t="s">
        <v>1901</v>
      </c>
      <c r="C65" s="11"/>
      <c r="D65" s="1" t="s">
        <v>2165</v>
      </c>
      <c r="E65" s="36">
        <v>7.78</v>
      </c>
      <c r="F65" s="45">
        <v>8</v>
      </c>
      <c r="G65" s="88"/>
    </row>
    <row r="66" spans="1:6" ht="15" customHeight="1" thickBot="1">
      <c r="A66" s="14" t="s">
        <v>7418</v>
      </c>
      <c r="B66" s="7" t="s">
        <v>1902</v>
      </c>
      <c r="C66" s="11"/>
      <c r="D66" s="1" t="s">
        <v>3368</v>
      </c>
      <c r="E66" s="36">
        <v>2.25</v>
      </c>
      <c r="F66" s="45">
        <v>5</v>
      </c>
    </row>
    <row r="67" spans="1:6" ht="15" customHeight="1" thickBot="1" thickTop="1">
      <c r="A67" s="144" t="s">
        <v>7686</v>
      </c>
      <c r="B67" s="145"/>
      <c r="C67" s="145"/>
      <c r="D67" s="146"/>
      <c r="E67" s="37">
        <f>SUM(E23:E66)</f>
        <v>1236.9899999999998</v>
      </c>
      <c r="F67" s="63">
        <f>SUMIF(F23:F66,"&gt;0",E23:E66)</f>
        <v>767.8799999999998</v>
      </c>
    </row>
    <row r="68" ht="15" customHeight="1"/>
    <row r="69" ht="15" customHeight="1"/>
    <row r="70" spans="1:6" ht="15" customHeight="1">
      <c r="A70" s="2"/>
      <c r="B70" s="2"/>
      <c r="C70" s="2"/>
      <c r="D70" s="2"/>
      <c r="E70" s="38"/>
      <c r="F70" s="47"/>
    </row>
    <row r="71" ht="15" customHeight="1"/>
    <row r="72" ht="15" customHeight="1"/>
    <row r="73" ht="15" customHeight="1" thickBot="1"/>
    <row r="74" spans="1:6" ht="22.5" customHeight="1" thickBot="1">
      <c r="A74" s="141" t="s">
        <v>6343</v>
      </c>
      <c r="B74" s="142"/>
      <c r="C74" s="142"/>
      <c r="D74" s="142"/>
      <c r="E74" s="142"/>
      <c r="F74" s="143"/>
    </row>
    <row r="75" spans="1:6" ht="15" customHeight="1">
      <c r="A75" s="151" t="s">
        <v>1005</v>
      </c>
      <c r="B75" s="68" t="s">
        <v>603</v>
      </c>
      <c r="C75" s="69" t="s">
        <v>1860</v>
      </c>
      <c r="D75" s="147" t="s">
        <v>1859</v>
      </c>
      <c r="E75" s="149" t="s">
        <v>1861</v>
      </c>
      <c r="F75" s="70" t="s">
        <v>7616</v>
      </c>
    </row>
    <row r="76" spans="1:6" ht="15" customHeight="1" thickBot="1">
      <c r="A76" s="152"/>
      <c r="B76" s="71" t="s">
        <v>1858</v>
      </c>
      <c r="C76" s="71" t="s">
        <v>1858</v>
      </c>
      <c r="D76" s="148"/>
      <c r="E76" s="150"/>
      <c r="F76" s="72" t="s">
        <v>7615</v>
      </c>
    </row>
    <row r="77" spans="1:6" ht="15" customHeight="1" thickTop="1">
      <c r="A77" s="14" t="s">
        <v>6344</v>
      </c>
      <c r="B77" s="7" t="s">
        <v>5481</v>
      </c>
      <c r="C77" s="11"/>
      <c r="D77" s="1" t="s">
        <v>2656</v>
      </c>
      <c r="E77" s="36">
        <v>66.83</v>
      </c>
      <c r="F77" s="46">
        <v>5</v>
      </c>
    </row>
    <row r="78" spans="1:6" ht="15" customHeight="1">
      <c r="A78" s="14" t="s">
        <v>6345</v>
      </c>
      <c r="B78" s="7" t="s">
        <v>5059</v>
      </c>
      <c r="C78" s="11"/>
      <c r="D78" s="1" t="s">
        <v>641</v>
      </c>
      <c r="E78" s="36">
        <v>9.88</v>
      </c>
      <c r="F78" s="46">
        <v>5</v>
      </c>
    </row>
    <row r="79" spans="1:6" ht="15" customHeight="1">
      <c r="A79" s="14" t="s">
        <v>6346</v>
      </c>
      <c r="B79" s="7" t="s">
        <v>5061</v>
      </c>
      <c r="C79" s="11"/>
      <c r="D79" s="1" t="s">
        <v>642</v>
      </c>
      <c r="E79" s="36">
        <v>4.68</v>
      </c>
      <c r="F79" s="46">
        <v>0</v>
      </c>
    </row>
    <row r="80" spans="1:6" ht="15" customHeight="1">
      <c r="A80" s="14" t="s">
        <v>6347</v>
      </c>
      <c r="B80" s="7" t="s">
        <v>5482</v>
      </c>
      <c r="C80" s="11"/>
      <c r="D80" s="1" t="s">
        <v>6348</v>
      </c>
      <c r="E80" s="36">
        <v>4.6</v>
      </c>
      <c r="F80" s="46">
        <v>3</v>
      </c>
    </row>
    <row r="81" spans="1:6" ht="15" customHeight="1">
      <c r="A81" s="14" t="s">
        <v>6349</v>
      </c>
      <c r="B81" s="7" t="s">
        <v>1681</v>
      </c>
      <c r="C81" s="11"/>
      <c r="D81" s="1" t="s">
        <v>6350</v>
      </c>
      <c r="E81" s="36">
        <v>2.78</v>
      </c>
      <c r="F81" s="46">
        <v>3</v>
      </c>
    </row>
    <row r="82" spans="1:6" ht="15" customHeight="1">
      <c r="A82" s="14" t="s">
        <v>6351</v>
      </c>
      <c r="B82" s="7" t="s">
        <v>5483</v>
      </c>
      <c r="C82" s="11"/>
      <c r="D82" s="1" t="s">
        <v>6352</v>
      </c>
      <c r="E82" s="36">
        <v>4.95</v>
      </c>
      <c r="F82" s="46">
        <v>3</v>
      </c>
    </row>
    <row r="83" spans="1:6" ht="15" customHeight="1">
      <c r="A83" s="14" t="s">
        <v>6353</v>
      </c>
      <c r="B83" s="7" t="s">
        <v>5484</v>
      </c>
      <c r="C83" s="11"/>
      <c r="D83" s="1" t="s">
        <v>2441</v>
      </c>
      <c r="E83" s="36">
        <v>7.5</v>
      </c>
      <c r="F83" s="46">
        <v>8</v>
      </c>
    </row>
    <row r="84" spans="1:6" ht="15" customHeight="1">
      <c r="A84" s="14" t="s">
        <v>6354</v>
      </c>
      <c r="B84" s="7" t="s">
        <v>3489</v>
      </c>
      <c r="C84" s="11"/>
      <c r="D84" s="1" t="s">
        <v>2664</v>
      </c>
      <c r="E84" s="36">
        <v>11.84</v>
      </c>
      <c r="F84" s="46">
        <v>1</v>
      </c>
    </row>
    <row r="85" spans="1:6" ht="15" customHeight="1">
      <c r="A85" s="14" t="s">
        <v>7480</v>
      </c>
      <c r="B85" s="7" t="s">
        <v>4903</v>
      </c>
      <c r="C85" s="11"/>
      <c r="D85" s="1" t="s">
        <v>2664</v>
      </c>
      <c r="E85" s="36">
        <v>11.85</v>
      </c>
      <c r="F85" s="46">
        <v>1</v>
      </c>
    </row>
    <row r="86" spans="1:6" ht="15" customHeight="1">
      <c r="A86" s="14" t="s">
        <v>6355</v>
      </c>
      <c r="B86" s="7" t="s">
        <v>5486</v>
      </c>
      <c r="C86" s="11"/>
      <c r="D86" s="1" t="s">
        <v>2664</v>
      </c>
      <c r="E86" s="36">
        <v>11.8</v>
      </c>
      <c r="F86" s="46">
        <v>1</v>
      </c>
    </row>
    <row r="87" spans="1:6" ht="15" customHeight="1">
      <c r="A87" s="14" t="s">
        <v>6356</v>
      </c>
      <c r="B87" s="7" t="s">
        <v>5487</v>
      </c>
      <c r="C87" s="11"/>
      <c r="D87" s="1" t="s">
        <v>6357</v>
      </c>
      <c r="E87" s="36">
        <v>35</v>
      </c>
      <c r="F87" s="46">
        <v>8</v>
      </c>
    </row>
    <row r="88" spans="1:6" ht="15" customHeight="1">
      <c r="A88" s="14" t="s">
        <v>7302</v>
      </c>
      <c r="B88" s="7" t="s">
        <v>5488</v>
      </c>
      <c r="C88" s="11"/>
      <c r="D88" s="1" t="s">
        <v>4639</v>
      </c>
      <c r="E88" s="36"/>
      <c r="F88" s="46">
        <v>0</v>
      </c>
    </row>
    <row r="89" spans="1:6" ht="15" customHeight="1">
      <c r="A89" s="14" t="s">
        <v>6358</v>
      </c>
      <c r="B89" s="7" t="s">
        <v>5489</v>
      </c>
      <c r="C89" s="11"/>
      <c r="D89" s="1" t="s">
        <v>6359</v>
      </c>
      <c r="E89" s="36">
        <v>18.92</v>
      </c>
      <c r="F89" s="46">
        <v>8</v>
      </c>
    </row>
    <row r="90" spans="1:6" ht="15" customHeight="1">
      <c r="A90" s="14" t="s">
        <v>6360</v>
      </c>
      <c r="B90" s="7" t="s">
        <v>5490</v>
      </c>
      <c r="C90" s="11"/>
      <c r="D90" s="1" t="s">
        <v>6361</v>
      </c>
      <c r="E90" s="36">
        <v>55.65</v>
      </c>
      <c r="F90" s="46">
        <v>8</v>
      </c>
    </row>
    <row r="91" spans="1:6" ht="15" customHeight="1">
      <c r="A91" s="14" t="s">
        <v>6362</v>
      </c>
      <c r="B91" s="7" t="s">
        <v>5491</v>
      </c>
      <c r="C91" s="11"/>
      <c r="D91" s="1" t="s">
        <v>2656</v>
      </c>
      <c r="E91" s="36">
        <v>25.35</v>
      </c>
      <c r="F91" s="46">
        <v>5</v>
      </c>
    </row>
    <row r="92" spans="1:6" ht="15" customHeight="1">
      <c r="A92" s="14" t="s">
        <v>6363</v>
      </c>
      <c r="B92" s="7" t="s">
        <v>6364</v>
      </c>
      <c r="C92" s="11"/>
      <c r="D92" s="1" t="s">
        <v>3374</v>
      </c>
      <c r="E92" s="36">
        <v>0.9</v>
      </c>
      <c r="F92" s="46">
        <v>5</v>
      </c>
    </row>
    <row r="93" spans="1:6" ht="15" customHeight="1">
      <c r="A93" s="14" t="s">
        <v>6365</v>
      </c>
      <c r="B93" s="7" t="s">
        <v>5492</v>
      </c>
      <c r="C93" s="11"/>
      <c r="D93" s="1" t="s">
        <v>6366</v>
      </c>
      <c r="E93" s="36">
        <v>14.71</v>
      </c>
      <c r="F93" s="46">
        <v>8</v>
      </c>
    </row>
    <row r="94" spans="1:6" ht="15" customHeight="1">
      <c r="A94" s="14" t="s">
        <v>6367</v>
      </c>
      <c r="B94" s="7" t="s">
        <v>5493</v>
      </c>
      <c r="C94" s="11"/>
      <c r="D94" s="1" t="s">
        <v>6368</v>
      </c>
      <c r="E94" s="36">
        <v>24.7</v>
      </c>
      <c r="F94" s="46">
        <v>8</v>
      </c>
    </row>
    <row r="95" spans="1:6" ht="15" customHeight="1">
      <c r="A95" s="14" t="s">
        <v>6369</v>
      </c>
      <c r="B95" s="7" t="s">
        <v>5494</v>
      </c>
      <c r="C95" s="11"/>
      <c r="D95" s="1" t="s">
        <v>6370</v>
      </c>
      <c r="E95" s="36">
        <v>19.59</v>
      </c>
      <c r="F95" s="46">
        <v>8</v>
      </c>
    </row>
    <row r="96" spans="1:6" ht="15" customHeight="1">
      <c r="A96" s="14" t="s">
        <v>6371</v>
      </c>
      <c r="B96" s="7" t="s">
        <v>5495</v>
      </c>
      <c r="C96" s="11"/>
      <c r="D96" s="1" t="s">
        <v>6372</v>
      </c>
      <c r="E96" s="36">
        <v>23.68</v>
      </c>
      <c r="F96" s="46">
        <v>8</v>
      </c>
    </row>
    <row r="97" spans="1:6" ht="15" customHeight="1">
      <c r="A97" s="14" t="s">
        <v>6373</v>
      </c>
      <c r="B97" s="7" t="s">
        <v>5496</v>
      </c>
      <c r="C97" s="11"/>
      <c r="D97" s="1" t="s">
        <v>2664</v>
      </c>
      <c r="E97" s="36">
        <v>11.23</v>
      </c>
      <c r="F97" s="46">
        <v>1</v>
      </c>
    </row>
    <row r="98" spans="1:6" ht="15" customHeight="1">
      <c r="A98" s="14" t="s">
        <v>6374</v>
      </c>
      <c r="B98" s="7" t="s">
        <v>5497</v>
      </c>
      <c r="C98" s="11"/>
      <c r="D98" s="1" t="s">
        <v>2664</v>
      </c>
      <c r="E98" s="36">
        <v>11.85</v>
      </c>
      <c r="F98" s="46">
        <v>1</v>
      </c>
    </row>
    <row r="99" spans="1:6" ht="15" customHeight="1">
      <c r="A99" s="14" t="s">
        <v>6375</v>
      </c>
      <c r="B99" s="7" t="s">
        <v>5498</v>
      </c>
      <c r="C99" s="11"/>
      <c r="D99" s="1" t="s">
        <v>6376</v>
      </c>
      <c r="E99" s="36">
        <v>16.01</v>
      </c>
      <c r="F99" s="46">
        <v>1</v>
      </c>
    </row>
    <row r="100" spans="1:6" ht="15" customHeight="1">
      <c r="A100" s="14" t="s">
        <v>6377</v>
      </c>
      <c r="B100" s="7" t="s">
        <v>5499</v>
      </c>
      <c r="C100" s="11"/>
      <c r="D100" s="1" t="s">
        <v>2282</v>
      </c>
      <c r="E100" s="36">
        <v>15.75</v>
      </c>
      <c r="F100" s="46">
        <v>4</v>
      </c>
    </row>
    <row r="101" spans="1:6" ht="15" customHeight="1">
      <c r="A101" s="14" t="s">
        <v>6378</v>
      </c>
      <c r="B101" s="7" t="s">
        <v>5500</v>
      </c>
      <c r="C101" s="11"/>
      <c r="D101" s="1" t="s">
        <v>187</v>
      </c>
      <c r="E101" s="36">
        <v>4.6</v>
      </c>
      <c r="F101" s="46">
        <v>3</v>
      </c>
    </row>
    <row r="102" spans="1:6" ht="15" customHeight="1">
      <c r="A102" s="14" t="s">
        <v>6379</v>
      </c>
      <c r="B102" s="7" t="s">
        <v>6380</v>
      </c>
      <c r="C102" s="11"/>
      <c r="D102" s="1" t="s">
        <v>6381</v>
      </c>
      <c r="E102" s="36">
        <v>2.52</v>
      </c>
      <c r="F102" s="46">
        <v>3</v>
      </c>
    </row>
    <row r="103" spans="1:6" ht="15" customHeight="1" thickBot="1">
      <c r="A103" s="14" t="s">
        <v>6382</v>
      </c>
      <c r="B103" s="7" t="s">
        <v>5501</v>
      </c>
      <c r="C103" s="11"/>
      <c r="D103" s="1" t="s">
        <v>6383</v>
      </c>
      <c r="E103" s="36">
        <v>4.95</v>
      </c>
      <c r="F103" s="46">
        <v>3</v>
      </c>
    </row>
    <row r="104" spans="1:6" ht="15" customHeight="1" thickBot="1" thickTop="1">
      <c r="A104" s="144" t="s">
        <v>7686</v>
      </c>
      <c r="B104" s="145"/>
      <c r="C104" s="145"/>
      <c r="D104" s="146"/>
      <c r="E104" s="37">
        <f>SUM(E77:E103)</f>
        <v>422.11999999999995</v>
      </c>
      <c r="F104" s="63">
        <f>SUMIF(F77:F103,"&gt;0",E77:E103)</f>
        <v>417.43999999999994</v>
      </c>
    </row>
    <row r="105" spans="2:6" ht="15" customHeight="1">
      <c r="B105" s="73"/>
      <c r="C105" s="73"/>
      <c r="D105" s="73"/>
      <c r="E105" s="74"/>
      <c r="F105" s="48"/>
    </row>
    <row r="106" ht="15" customHeight="1"/>
    <row r="107" ht="15" customHeight="1"/>
    <row r="108" ht="15" customHeight="1"/>
    <row r="109" ht="15" customHeight="1"/>
    <row r="110" ht="15" customHeight="1" thickBot="1"/>
    <row r="111" spans="1:6" ht="22.5" customHeight="1" thickBot="1">
      <c r="A111" s="141" t="s">
        <v>6384</v>
      </c>
      <c r="B111" s="142"/>
      <c r="C111" s="142"/>
      <c r="D111" s="142"/>
      <c r="E111" s="142"/>
      <c r="F111" s="143"/>
    </row>
    <row r="112" spans="1:6" ht="15" customHeight="1">
      <c r="A112" s="151" t="s">
        <v>1005</v>
      </c>
      <c r="B112" s="68" t="s">
        <v>603</v>
      </c>
      <c r="C112" s="69" t="s">
        <v>1860</v>
      </c>
      <c r="D112" s="147" t="s">
        <v>1859</v>
      </c>
      <c r="E112" s="149" t="s">
        <v>1861</v>
      </c>
      <c r="F112" s="70" t="s">
        <v>7616</v>
      </c>
    </row>
    <row r="113" spans="1:6" ht="15" customHeight="1" thickBot="1">
      <c r="A113" s="152"/>
      <c r="B113" s="71" t="s">
        <v>1858</v>
      </c>
      <c r="C113" s="71" t="s">
        <v>1858</v>
      </c>
      <c r="D113" s="148"/>
      <c r="E113" s="150"/>
      <c r="F113" s="72" t="s">
        <v>7615</v>
      </c>
    </row>
    <row r="114" spans="1:6" ht="15" customHeight="1" thickTop="1">
      <c r="A114" s="14" t="s">
        <v>6385</v>
      </c>
      <c r="B114" s="7" t="s">
        <v>5506</v>
      </c>
      <c r="C114" s="11"/>
      <c r="D114" s="1" t="s">
        <v>6386</v>
      </c>
      <c r="E114" s="36">
        <v>55.07</v>
      </c>
      <c r="F114" s="46">
        <v>5</v>
      </c>
    </row>
    <row r="115" spans="1:6" ht="15" customHeight="1">
      <c r="A115" s="14" t="s">
        <v>6387</v>
      </c>
      <c r="B115" s="7" t="s">
        <v>5507</v>
      </c>
      <c r="C115" s="11"/>
      <c r="D115" s="1" t="s">
        <v>641</v>
      </c>
      <c r="E115" s="36">
        <v>9.49</v>
      </c>
      <c r="F115" s="46">
        <v>5</v>
      </c>
    </row>
    <row r="116" spans="1:6" ht="15" customHeight="1">
      <c r="A116" s="14" t="s">
        <v>6388</v>
      </c>
      <c r="B116" s="7" t="s">
        <v>5508</v>
      </c>
      <c r="C116" s="11"/>
      <c r="D116" s="1" t="s">
        <v>642</v>
      </c>
      <c r="E116" s="36">
        <v>4.68</v>
      </c>
      <c r="F116" s="46">
        <v>0</v>
      </c>
    </row>
    <row r="117" spans="1:6" ht="15" customHeight="1">
      <c r="A117" s="14" t="s">
        <v>6389</v>
      </c>
      <c r="B117" s="7" t="s">
        <v>5509</v>
      </c>
      <c r="C117" s="11"/>
      <c r="D117" s="1" t="s">
        <v>2676</v>
      </c>
      <c r="E117" s="36">
        <v>5.93</v>
      </c>
      <c r="F117" s="46">
        <v>3</v>
      </c>
    </row>
    <row r="118" spans="1:6" ht="15" customHeight="1">
      <c r="A118" s="14" t="s">
        <v>6390</v>
      </c>
      <c r="B118" s="7" t="s">
        <v>4116</v>
      </c>
      <c r="C118" s="11"/>
      <c r="D118" s="1" t="s">
        <v>6350</v>
      </c>
      <c r="E118" s="36">
        <v>3.59</v>
      </c>
      <c r="F118" s="46">
        <v>3</v>
      </c>
    </row>
    <row r="119" spans="1:6" ht="15" customHeight="1">
      <c r="A119" s="14" t="s">
        <v>6391</v>
      </c>
      <c r="B119" s="7" t="s">
        <v>5510</v>
      </c>
      <c r="C119" s="11"/>
      <c r="D119" s="1" t="s">
        <v>6352</v>
      </c>
      <c r="E119" s="36">
        <v>4.96</v>
      </c>
      <c r="F119" s="46">
        <v>3</v>
      </c>
    </row>
    <row r="120" spans="1:6" ht="15" customHeight="1">
      <c r="A120" s="14" t="s">
        <v>6392</v>
      </c>
      <c r="B120" s="7" t="s">
        <v>5511</v>
      </c>
      <c r="C120" s="11"/>
      <c r="D120" s="1" t="s">
        <v>6393</v>
      </c>
      <c r="E120" s="36">
        <v>13.41</v>
      </c>
      <c r="F120" s="46">
        <v>8</v>
      </c>
    </row>
    <row r="121" spans="1:6" ht="15" customHeight="1">
      <c r="A121" s="14" t="s">
        <v>6394</v>
      </c>
      <c r="B121" s="7" t="s">
        <v>5512</v>
      </c>
      <c r="C121" s="11"/>
      <c r="D121" s="1" t="s">
        <v>6395</v>
      </c>
      <c r="E121" s="36">
        <v>18.58</v>
      </c>
      <c r="F121" s="46">
        <v>1</v>
      </c>
    </row>
    <row r="122" spans="1:6" ht="15" customHeight="1">
      <c r="A122" s="14" t="s">
        <v>6396</v>
      </c>
      <c r="B122" s="7" t="s">
        <v>5513</v>
      </c>
      <c r="C122" s="11"/>
      <c r="D122" s="1" t="s">
        <v>6397</v>
      </c>
      <c r="E122" s="36">
        <v>18.48</v>
      </c>
      <c r="F122" s="46">
        <v>8</v>
      </c>
    </row>
    <row r="123" spans="1:6" ht="15" customHeight="1">
      <c r="A123" s="14" t="s">
        <v>6398</v>
      </c>
      <c r="B123" s="7" t="s">
        <v>5514</v>
      </c>
      <c r="C123" s="11"/>
      <c r="D123" s="1" t="s">
        <v>6399</v>
      </c>
      <c r="E123" s="36">
        <v>13.11</v>
      </c>
      <c r="F123" s="46">
        <v>1</v>
      </c>
    </row>
    <row r="124" spans="1:6" ht="15" customHeight="1">
      <c r="A124" s="14" t="s">
        <v>7303</v>
      </c>
      <c r="B124" s="7" t="s">
        <v>5515</v>
      </c>
      <c r="C124" s="11"/>
      <c r="D124" s="1" t="s">
        <v>4639</v>
      </c>
      <c r="E124" s="36"/>
      <c r="F124" s="46">
        <v>0</v>
      </c>
    </row>
    <row r="125" spans="1:6" ht="15" customHeight="1">
      <c r="A125" s="14" t="s">
        <v>6400</v>
      </c>
      <c r="B125" s="7" t="s">
        <v>5516</v>
      </c>
      <c r="C125" s="11"/>
      <c r="D125" s="1" t="s">
        <v>6401</v>
      </c>
      <c r="E125" s="36">
        <v>10.17</v>
      </c>
      <c r="F125" s="46">
        <v>8</v>
      </c>
    </row>
    <row r="126" spans="1:6" ht="15" customHeight="1">
      <c r="A126" s="14" t="s">
        <v>6402</v>
      </c>
      <c r="B126" s="7" t="s">
        <v>5517</v>
      </c>
      <c r="C126" s="11"/>
      <c r="D126" s="1" t="s">
        <v>6403</v>
      </c>
      <c r="E126" s="36">
        <v>17.2</v>
      </c>
      <c r="F126" s="46">
        <v>8</v>
      </c>
    </row>
    <row r="127" spans="1:6" ht="15" customHeight="1">
      <c r="A127" s="14" t="s">
        <v>6404</v>
      </c>
      <c r="B127" s="7" t="s">
        <v>5518</v>
      </c>
      <c r="C127" s="11"/>
      <c r="D127" s="1" t="s">
        <v>6395</v>
      </c>
      <c r="E127" s="36">
        <v>16.31</v>
      </c>
      <c r="F127" s="46">
        <v>1</v>
      </c>
    </row>
    <row r="128" spans="1:6" ht="15" customHeight="1">
      <c r="A128" s="14" t="s">
        <v>6405</v>
      </c>
      <c r="B128" s="7" t="s">
        <v>5519</v>
      </c>
      <c r="C128" s="11"/>
      <c r="D128" s="1" t="s">
        <v>6406</v>
      </c>
      <c r="E128" s="36">
        <v>85.09</v>
      </c>
      <c r="F128" s="46">
        <v>8</v>
      </c>
    </row>
    <row r="129" spans="1:6" ht="15" customHeight="1">
      <c r="A129" s="14" t="s">
        <v>6407</v>
      </c>
      <c r="B129" s="7" t="s">
        <v>5520</v>
      </c>
      <c r="C129" s="11"/>
      <c r="D129" s="1" t="s">
        <v>6386</v>
      </c>
      <c r="E129" s="36">
        <v>62.35</v>
      </c>
      <c r="F129" s="46">
        <v>5</v>
      </c>
    </row>
    <row r="130" spans="1:6" ht="15" customHeight="1">
      <c r="A130" s="14" t="s">
        <v>7417</v>
      </c>
      <c r="B130" s="7" t="s">
        <v>3502</v>
      </c>
      <c r="C130" s="11"/>
      <c r="D130" s="1" t="s">
        <v>7416</v>
      </c>
      <c r="E130" s="36">
        <v>0.9</v>
      </c>
      <c r="F130" s="46">
        <v>0</v>
      </c>
    </row>
    <row r="131" spans="1:6" ht="15" customHeight="1">
      <c r="A131" s="14" t="s">
        <v>6408</v>
      </c>
      <c r="B131" s="7" t="s">
        <v>5521</v>
      </c>
      <c r="C131" s="11"/>
      <c r="D131" s="1" t="s">
        <v>6406</v>
      </c>
      <c r="E131" s="36">
        <v>111.8</v>
      </c>
      <c r="F131" s="46">
        <v>8</v>
      </c>
    </row>
    <row r="132" spans="1:6" ht="15" customHeight="1">
      <c r="A132" s="14" t="s">
        <v>6409</v>
      </c>
      <c r="B132" s="7" t="s">
        <v>5522</v>
      </c>
      <c r="C132" s="11"/>
      <c r="D132" s="1" t="s">
        <v>6395</v>
      </c>
      <c r="E132" s="36">
        <v>16.35</v>
      </c>
      <c r="F132" s="46">
        <v>1</v>
      </c>
    </row>
    <row r="133" spans="1:6" ht="15" customHeight="1">
      <c r="A133" s="14" t="s">
        <v>6410</v>
      </c>
      <c r="B133" s="7" t="s">
        <v>5523</v>
      </c>
      <c r="C133" s="11"/>
      <c r="D133" s="1" t="s">
        <v>6411</v>
      </c>
      <c r="E133" s="36">
        <v>11.72</v>
      </c>
      <c r="F133" s="46">
        <v>8</v>
      </c>
    </row>
    <row r="134" spans="1:6" ht="15" customHeight="1">
      <c r="A134" s="14" t="s">
        <v>6412</v>
      </c>
      <c r="B134" s="7" t="s">
        <v>5524</v>
      </c>
      <c r="C134" s="11"/>
      <c r="D134" s="1" t="s">
        <v>6413</v>
      </c>
      <c r="E134" s="36">
        <v>13.87</v>
      </c>
      <c r="F134" s="46">
        <v>8</v>
      </c>
    </row>
    <row r="135" spans="1:6" ht="15" customHeight="1">
      <c r="A135" s="14" t="s">
        <v>6414</v>
      </c>
      <c r="B135" s="7" t="s">
        <v>5525</v>
      </c>
      <c r="C135" s="11"/>
      <c r="D135" s="1" t="s">
        <v>6415</v>
      </c>
      <c r="E135" s="36">
        <v>17.92</v>
      </c>
      <c r="F135" s="46">
        <v>8</v>
      </c>
    </row>
    <row r="136" spans="1:6" ht="15" customHeight="1">
      <c r="A136" s="14" t="s">
        <v>6416</v>
      </c>
      <c r="B136" s="7" t="s">
        <v>5526</v>
      </c>
      <c r="C136" s="11"/>
      <c r="D136" s="1" t="s">
        <v>6417</v>
      </c>
      <c r="E136" s="36">
        <v>33.28</v>
      </c>
      <c r="F136" s="46">
        <v>1</v>
      </c>
    </row>
    <row r="137" spans="1:6" ht="15" customHeight="1">
      <c r="A137" s="14" t="s">
        <v>6418</v>
      </c>
      <c r="B137" s="7" t="s">
        <v>5527</v>
      </c>
      <c r="C137" s="11"/>
      <c r="D137" s="1" t="s">
        <v>2282</v>
      </c>
      <c r="E137" s="36">
        <v>13.73</v>
      </c>
      <c r="F137" s="46">
        <v>4</v>
      </c>
    </row>
    <row r="138" spans="1:6" ht="15" customHeight="1">
      <c r="A138" s="14" t="s">
        <v>6419</v>
      </c>
      <c r="B138" s="7" t="s">
        <v>5528</v>
      </c>
      <c r="C138" s="11"/>
      <c r="D138" s="1" t="s">
        <v>187</v>
      </c>
      <c r="E138" s="36">
        <v>5.93</v>
      </c>
      <c r="F138" s="46">
        <v>3</v>
      </c>
    </row>
    <row r="139" spans="1:6" ht="15" customHeight="1">
      <c r="A139" s="14" t="s">
        <v>6420</v>
      </c>
      <c r="B139" s="7" t="s">
        <v>6421</v>
      </c>
      <c r="C139" s="11"/>
      <c r="D139" s="1" t="s">
        <v>6381</v>
      </c>
      <c r="E139" s="36">
        <v>3.35</v>
      </c>
      <c r="F139" s="46">
        <v>3</v>
      </c>
    </row>
    <row r="140" spans="1:6" ht="15" customHeight="1" thickBot="1">
      <c r="A140" s="14" t="s">
        <v>6422</v>
      </c>
      <c r="B140" s="7" t="s">
        <v>5529</v>
      </c>
      <c r="C140" s="11"/>
      <c r="D140" s="1" t="s">
        <v>6423</v>
      </c>
      <c r="E140" s="36">
        <v>4.96</v>
      </c>
      <c r="F140" s="46">
        <v>3</v>
      </c>
    </row>
    <row r="141" spans="1:6" ht="15" customHeight="1" thickBot="1" thickTop="1">
      <c r="A141" s="144" t="s">
        <v>7686</v>
      </c>
      <c r="B141" s="145"/>
      <c r="C141" s="145"/>
      <c r="D141" s="146"/>
      <c r="E141" s="37">
        <f>SUM(E114:E140)</f>
        <v>572.2300000000001</v>
      </c>
      <c r="F141" s="63">
        <f>SUMIF(F114:F140,"&gt;0",E114:E140)</f>
        <v>566.6500000000001</v>
      </c>
    </row>
    <row r="142" ht="15" customHeight="1"/>
    <row r="143" ht="15" customHeight="1"/>
    <row r="144" ht="15" customHeight="1"/>
    <row r="145" ht="15" customHeight="1"/>
    <row r="146" ht="15" customHeight="1"/>
    <row r="147" ht="15" customHeight="1" thickBot="1"/>
    <row r="148" spans="1:6" ht="22.5" customHeight="1" thickBot="1">
      <c r="A148" s="141" t="s">
        <v>6424</v>
      </c>
      <c r="B148" s="142"/>
      <c r="C148" s="142"/>
      <c r="D148" s="142"/>
      <c r="E148" s="142"/>
      <c r="F148" s="143"/>
    </row>
    <row r="149" spans="1:6" ht="15" customHeight="1">
      <c r="A149" s="151" t="s">
        <v>1005</v>
      </c>
      <c r="B149" s="68" t="s">
        <v>603</v>
      </c>
      <c r="C149" s="69" t="s">
        <v>1860</v>
      </c>
      <c r="D149" s="147" t="s">
        <v>1859</v>
      </c>
      <c r="E149" s="149" t="s">
        <v>1861</v>
      </c>
      <c r="F149" s="70" t="s">
        <v>7616</v>
      </c>
    </row>
    <row r="150" spans="1:6" ht="15" customHeight="1" thickBot="1">
      <c r="A150" s="152"/>
      <c r="B150" s="71" t="s">
        <v>1858</v>
      </c>
      <c r="C150" s="71" t="s">
        <v>1858</v>
      </c>
      <c r="D150" s="148"/>
      <c r="E150" s="150"/>
      <c r="F150" s="72" t="s">
        <v>7615</v>
      </c>
    </row>
    <row r="151" spans="1:6" ht="15" customHeight="1" thickTop="1">
      <c r="A151" s="14" t="s">
        <v>6425</v>
      </c>
      <c r="B151" s="7" t="s">
        <v>5555</v>
      </c>
      <c r="C151" s="11"/>
      <c r="D151" s="1" t="s">
        <v>2656</v>
      </c>
      <c r="E151" s="36">
        <v>58.79</v>
      </c>
      <c r="F151" s="45">
        <v>5</v>
      </c>
    </row>
    <row r="152" spans="1:6" ht="15" customHeight="1">
      <c r="A152" s="14" t="s">
        <v>6426</v>
      </c>
      <c r="B152" s="7" t="s">
        <v>5556</v>
      </c>
      <c r="C152" s="11"/>
      <c r="D152" s="1" t="s">
        <v>641</v>
      </c>
      <c r="E152" s="36">
        <v>10.66</v>
      </c>
      <c r="F152" s="45">
        <v>5</v>
      </c>
    </row>
    <row r="153" spans="1:6" ht="15" customHeight="1">
      <c r="A153" s="14" t="s">
        <v>6427</v>
      </c>
      <c r="B153" s="7" t="s">
        <v>5557</v>
      </c>
      <c r="C153" s="11"/>
      <c r="D153" s="1" t="s">
        <v>642</v>
      </c>
      <c r="E153" s="36">
        <v>4.68</v>
      </c>
      <c r="F153" s="45">
        <v>0</v>
      </c>
    </row>
    <row r="154" spans="1:6" ht="15" customHeight="1">
      <c r="A154" s="14" t="s">
        <v>6428</v>
      </c>
      <c r="B154" s="7" t="s">
        <v>5558</v>
      </c>
      <c r="C154" s="11"/>
      <c r="D154" s="1" t="s">
        <v>1173</v>
      </c>
      <c r="E154" s="36">
        <v>6</v>
      </c>
      <c r="F154" s="45">
        <v>3</v>
      </c>
    </row>
    <row r="155" spans="1:6" ht="15" customHeight="1">
      <c r="A155" s="14" t="s">
        <v>6429</v>
      </c>
      <c r="B155" s="7" t="s">
        <v>4125</v>
      </c>
      <c r="C155" s="11"/>
      <c r="D155" s="1" t="s">
        <v>3998</v>
      </c>
      <c r="E155" s="36">
        <v>3.66</v>
      </c>
      <c r="F155" s="45">
        <v>3</v>
      </c>
    </row>
    <row r="156" spans="1:6" ht="15" customHeight="1">
      <c r="A156" s="14" t="s">
        <v>6430</v>
      </c>
      <c r="B156" s="7" t="s">
        <v>5559</v>
      </c>
      <c r="C156" s="11"/>
      <c r="D156" s="1" t="s">
        <v>3998</v>
      </c>
      <c r="E156" s="36">
        <v>4.96</v>
      </c>
      <c r="F156" s="45">
        <v>3</v>
      </c>
    </row>
    <row r="157" spans="1:6" ht="15" customHeight="1">
      <c r="A157" s="14" t="s">
        <v>6431</v>
      </c>
      <c r="B157" s="7" t="s">
        <v>5560</v>
      </c>
      <c r="C157" s="11"/>
      <c r="D157" s="1" t="s">
        <v>652</v>
      </c>
      <c r="E157" s="36">
        <v>18.23</v>
      </c>
      <c r="F157" s="45">
        <v>3</v>
      </c>
    </row>
    <row r="158" spans="1:6" ht="15" customHeight="1">
      <c r="A158" s="14" t="s">
        <v>6432</v>
      </c>
      <c r="B158" s="7" t="s">
        <v>5561</v>
      </c>
      <c r="C158" s="11"/>
      <c r="D158" s="1" t="s">
        <v>2324</v>
      </c>
      <c r="E158" s="36">
        <v>18.56</v>
      </c>
      <c r="F158" s="45">
        <v>8</v>
      </c>
    </row>
    <row r="159" spans="1:6" ht="15" customHeight="1">
      <c r="A159" s="14" t="s">
        <v>6433</v>
      </c>
      <c r="B159" s="7" t="s">
        <v>5562</v>
      </c>
      <c r="C159" s="11"/>
      <c r="D159" s="1" t="s">
        <v>2324</v>
      </c>
      <c r="E159" s="36">
        <v>13.73</v>
      </c>
      <c r="F159" s="45">
        <v>8</v>
      </c>
    </row>
    <row r="160" spans="1:6" ht="15" customHeight="1">
      <c r="A160" s="14" t="s">
        <v>6434</v>
      </c>
      <c r="B160" s="7" t="s">
        <v>5563</v>
      </c>
      <c r="C160" s="11"/>
      <c r="D160" s="1" t="s">
        <v>2324</v>
      </c>
      <c r="E160" s="36">
        <v>17.79</v>
      </c>
      <c r="F160" s="45">
        <v>8</v>
      </c>
    </row>
    <row r="161" spans="1:6" ht="15" customHeight="1">
      <c r="A161" s="14" t="s">
        <v>7387</v>
      </c>
      <c r="B161" s="7" t="s">
        <v>5564</v>
      </c>
      <c r="C161" s="11"/>
      <c r="D161" s="1" t="s">
        <v>4639</v>
      </c>
      <c r="E161" s="36"/>
      <c r="F161" s="45">
        <v>0</v>
      </c>
    </row>
    <row r="162" spans="1:7" ht="15" customHeight="1">
      <c r="A162" s="14" t="s">
        <v>6435</v>
      </c>
      <c r="B162" s="7" t="s">
        <v>5565</v>
      </c>
      <c r="C162" s="11"/>
      <c r="D162" s="1" t="s">
        <v>5693</v>
      </c>
      <c r="E162" s="36">
        <v>19.98</v>
      </c>
      <c r="F162" s="45">
        <v>8</v>
      </c>
      <c r="G162" s="88"/>
    </row>
    <row r="163" spans="1:6" ht="15" customHeight="1">
      <c r="A163" s="14" t="s">
        <v>6436</v>
      </c>
      <c r="B163" s="7" t="s">
        <v>5566</v>
      </c>
      <c r="C163" s="11"/>
      <c r="D163" s="1" t="s">
        <v>2324</v>
      </c>
      <c r="E163" s="36">
        <v>27.99</v>
      </c>
      <c r="F163" s="45">
        <v>8</v>
      </c>
    </row>
    <row r="164" spans="1:6" ht="15" customHeight="1">
      <c r="A164" s="14" t="s">
        <v>6437</v>
      </c>
      <c r="B164" s="7" t="s">
        <v>5567</v>
      </c>
      <c r="C164" s="11"/>
      <c r="D164" s="1" t="s">
        <v>5650</v>
      </c>
      <c r="E164" s="36">
        <v>4.98</v>
      </c>
      <c r="F164" s="45">
        <v>8</v>
      </c>
    </row>
    <row r="165" spans="1:6" ht="15" customHeight="1">
      <c r="A165" s="14" t="s">
        <v>6438</v>
      </c>
      <c r="B165" s="7" t="s">
        <v>5568</v>
      </c>
      <c r="C165" s="11"/>
      <c r="D165" s="1" t="s">
        <v>2324</v>
      </c>
      <c r="E165" s="36">
        <v>16.49</v>
      </c>
      <c r="F165" s="45">
        <v>8</v>
      </c>
    </row>
    <row r="166" spans="1:6" ht="15" customHeight="1">
      <c r="A166" s="14" t="s">
        <v>6439</v>
      </c>
      <c r="B166" s="7" t="s">
        <v>5569</v>
      </c>
      <c r="C166" s="11"/>
      <c r="D166" s="1" t="s">
        <v>2324</v>
      </c>
      <c r="E166" s="36">
        <v>50.57</v>
      </c>
      <c r="F166" s="45">
        <v>8</v>
      </c>
    </row>
    <row r="167" spans="1:6" ht="15" customHeight="1">
      <c r="A167" s="14" t="s">
        <v>6440</v>
      </c>
      <c r="B167" s="7" t="s">
        <v>5570</v>
      </c>
      <c r="C167" s="11"/>
      <c r="D167" s="1" t="s">
        <v>2656</v>
      </c>
      <c r="E167" s="36">
        <v>60.95</v>
      </c>
      <c r="F167" s="45">
        <v>5</v>
      </c>
    </row>
    <row r="168" spans="1:6" ht="15" customHeight="1">
      <c r="A168" s="14" t="s">
        <v>6441</v>
      </c>
      <c r="B168" s="7" t="s">
        <v>5571</v>
      </c>
      <c r="C168" s="11"/>
      <c r="D168" s="1" t="s">
        <v>2324</v>
      </c>
      <c r="E168" s="36">
        <v>24.63</v>
      </c>
      <c r="F168" s="45">
        <v>8</v>
      </c>
    </row>
    <row r="169" spans="1:7" ht="15" customHeight="1">
      <c r="A169" s="14" t="s">
        <v>6442</v>
      </c>
      <c r="B169" s="7" t="s">
        <v>5572</v>
      </c>
      <c r="C169" s="11"/>
      <c r="D169" s="1" t="s">
        <v>7304</v>
      </c>
      <c r="E169" s="36">
        <v>8.99</v>
      </c>
      <c r="F169" s="45">
        <v>8</v>
      </c>
      <c r="G169" s="88"/>
    </row>
    <row r="170" spans="1:6" ht="15" customHeight="1">
      <c r="A170" s="14" t="s">
        <v>6443</v>
      </c>
      <c r="B170" s="7" t="s">
        <v>6444</v>
      </c>
      <c r="C170" s="11"/>
      <c r="D170" s="1" t="s">
        <v>2659</v>
      </c>
      <c r="E170" s="36">
        <v>5.76</v>
      </c>
      <c r="F170" s="45">
        <v>8</v>
      </c>
    </row>
    <row r="171" spans="1:7" ht="15" customHeight="1">
      <c r="A171" s="14" t="s">
        <v>6445</v>
      </c>
      <c r="B171" s="7" t="s">
        <v>5573</v>
      </c>
      <c r="C171" s="11"/>
      <c r="D171" s="1" t="s">
        <v>5693</v>
      </c>
      <c r="E171" s="36">
        <v>14.23</v>
      </c>
      <c r="F171" s="45">
        <v>8</v>
      </c>
      <c r="G171" s="88"/>
    </row>
    <row r="172" spans="1:6" ht="15" customHeight="1">
      <c r="A172" s="14" t="s">
        <v>6446</v>
      </c>
      <c r="B172" s="7" t="s">
        <v>5574</v>
      </c>
      <c r="C172" s="11"/>
      <c r="D172" s="1" t="s">
        <v>2324</v>
      </c>
      <c r="E172" s="36">
        <v>33.85</v>
      </c>
      <c r="F172" s="45">
        <v>8</v>
      </c>
    </row>
    <row r="173" spans="1:6" ht="15" customHeight="1">
      <c r="A173" s="14" t="s">
        <v>6447</v>
      </c>
      <c r="B173" s="7" t="s">
        <v>5575</v>
      </c>
      <c r="C173" s="11"/>
      <c r="D173" s="1" t="s">
        <v>2324</v>
      </c>
      <c r="E173" s="36">
        <v>14.02</v>
      </c>
      <c r="F173" s="45">
        <v>8</v>
      </c>
    </row>
    <row r="174" spans="1:6" ht="15" customHeight="1">
      <c r="A174" s="14" t="s">
        <v>6448</v>
      </c>
      <c r="B174" s="7" t="s">
        <v>5576</v>
      </c>
      <c r="C174" s="11"/>
      <c r="D174" s="1" t="s">
        <v>6449</v>
      </c>
      <c r="E174" s="36">
        <v>2</v>
      </c>
      <c r="F174" s="45">
        <v>8</v>
      </c>
    </row>
    <row r="175" spans="1:6" ht="15" customHeight="1">
      <c r="A175" s="14" t="s">
        <v>6450</v>
      </c>
      <c r="B175" s="7" t="s">
        <v>5577</v>
      </c>
      <c r="C175" s="11"/>
      <c r="D175" s="1" t="s">
        <v>2664</v>
      </c>
      <c r="E175" s="36">
        <v>16.31</v>
      </c>
      <c r="F175" s="45">
        <v>1</v>
      </c>
    </row>
    <row r="176" spans="1:6" ht="15" customHeight="1">
      <c r="A176" s="14" t="s">
        <v>6451</v>
      </c>
      <c r="B176" s="7" t="s">
        <v>5578</v>
      </c>
      <c r="C176" s="11"/>
      <c r="D176" s="1" t="s">
        <v>2664</v>
      </c>
      <c r="E176" s="36">
        <v>10.73</v>
      </c>
      <c r="F176" s="45">
        <v>1</v>
      </c>
    </row>
    <row r="177" spans="1:6" ht="15" customHeight="1">
      <c r="A177" s="14" t="s">
        <v>6452</v>
      </c>
      <c r="B177" s="7" t="s">
        <v>5579</v>
      </c>
      <c r="C177" s="11"/>
      <c r="D177" s="1" t="s">
        <v>2664</v>
      </c>
      <c r="E177" s="36">
        <v>15.53</v>
      </c>
      <c r="F177" s="45">
        <v>1</v>
      </c>
    </row>
    <row r="178" spans="1:6" ht="15" customHeight="1">
      <c r="A178" s="14" t="s">
        <v>6453</v>
      </c>
      <c r="B178" s="7" t="s">
        <v>5580</v>
      </c>
      <c r="C178" s="11"/>
      <c r="D178" s="1" t="s">
        <v>2664</v>
      </c>
      <c r="E178" s="36">
        <v>17.94</v>
      </c>
      <c r="F178" s="45">
        <v>1</v>
      </c>
    </row>
    <row r="179" spans="1:6" ht="15" customHeight="1">
      <c r="A179" s="14" t="s">
        <v>6454</v>
      </c>
      <c r="B179" s="7" t="s">
        <v>5581</v>
      </c>
      <c r="C179" s="29"/>
      <c r="D179" s="1" t="s">
        <v>2664</v>
      </c>
      <c r="E179" s="36">
        <v>8.91</v>
      </c>
      <c r="F179" s="45">
        <v>1</v>
      </c>
    </row>
    <row r="180" spans="1:6" ht="15" customHeight="1">
      <c r="A180" s="14" t="s">
        <v>6455</v>
      </c>
      <c r="B180" s="7" t="s">
        <v>5582</v>
      </c>
      <c r="C180" s="11"/>
      <c r="D180" s="1" t="s">
        <v>3792</v>
      </c>
      <c r="E180" s="36">
        <v>23.7</v>
      </c>
      <c r="F180" s="45">
        <v>1</v>
      </c>
    </row>
    <row r="181" spans="1:6" ht="15" customHeight="1">
      <c r="A181" s="14" t="s">
        <v>6456</v>
      </c>
      <c r="B181" s="7" t="s">
        <v>5583</v>
      </c>
      <c r="C181" s="11"/>
      <c r="D181" s="1" t="s">
        <v>2282</v>
      </c>
      <c r="E181" s="36">
        <v>13.72</v>
      </c>
      <c r="F181" s="45">
        <v>4</v>
      </c>
    </row>
    <row r="182" spans="1:6" ht="15" customHeight="1">
      <c r="A182" s="14" t="s">
        <v>6457</v>
      </c>
      <c r="B182" s="7" t="s">
        <v>5584</v>
      </c>
      <c r="C182" s="11"/>
      <c r="D182" s="1" t="s">
        <v>1173</v>
      </c>
      <c r="E182" s="36">
        <v>6.03</v>
      </c>
      <c r="F182" s="45">
        <v>3</v>
      </c>
    </row>
    <row r="183" spans="1:6" ht="15" customHeight="1">
      <c r="A183" s="14" t="s">
        <v>6458</v>
      </c>
      <c r="B183" s="7" t="s">
        <v>6459</v>
      </c>
      <c r="C183" s="11"/>
      <c r="D183" s="1" t="s">
        <v>3998</v>
      </c>
      <c r="E183" s="36">
        <v>3.36</v>
      </c>
      <c r="F183" s="45">
        <v>3</v>
      </c>
    </row>
    <row r="184" spans="1:6" ht="15" customHeight="1">
      <c r="A184" s="14" t="s">
        <v>6460</v>
      </c>
      <c r="B184" s="7" t="s">
        <v>5585</v>
      </c>
      <c r="C184" s="11"/>
      <c r="D184" s="1" t="s">
        <v>3998</v>
      </c>
      <c r="E184" s="36">
        <v>4.96</v>
      </c>
      <c r="F184" s="45">
        <v>3</v>
      </c>
    </row>
    <row r="185" spans="1:6" ht="15" customHeight="1">
      <c r="A185" s="14" t="s">
        <v>7563</v>
      </c>
      <c r="B185" s="7"/>
      <c r="C185" s="11"/>
      <c r="D185" s="1" t="s">
        <v>7564</v>
      </c>
      <c r="E185" s="36"/>
      <c r="F185" s="45">
        <v>0</v>
      </c>
    </row>
    <row r="186" spans="1:6" ht="15" customHeight="1">
      <c r="A186" s="14" t="s">
        <v>7388</v>
      </c>
      <c r="B186" s="7"/>
      <c r="C186" s="11"/>
      <c r="D186" s="1" t="s">
        <v>3368</v>
      </c>
      <c r="E186" s="36"/>
      <c r="F186" s="45">
        <v>0</v>
      </c>
    </row>
    <row r="187" spans="1:6" ht="15" customHeight="1">
      <c r="A187" s="14" t="s">
        <v>7434</v>
      </c>
      <c r="B187" s="7"/>
      <c r="C187" s="11"/>
      <c r="D187" s="1" t="s">
        <v>1430</v>
      </c>
      <c r="E187" s="36"/>
      <c r="F187" s="45">
        <v>0</v>
      </c>
    </row>
    <row r="188" spans="1:6" ht="15" customHeight="1">
      <c r="A188" s="14" t="s">
        <v>7432</v>
      </c>
      <c r="B188" s="7"/>
      <c r="C188" s="11"/>
      <c r="D188" s="1" t="s">
        <v>7433</v>
      </c>
      <c r="E188" s="36"/>
      <c r="F188" s="45">
        <v>0</v>
      </c>
    </row>
    <row r="189" spans="1:6" ht="15" customHeight="1" thickBot="1">
      <c r="A189" s="14" t="s">
        <v>7389</v>
      </c>
      <c r="B189" s="7"/>
      <c r="C189" s="11"/>
      <c r="D189" s="1" t="s">
        <v>3368</v>
      </c>
      <c r="E189" s="36"/>
      <c r="F189" s="45">
        <v>0</v>
      </c>
    </row>
    <row r="190" spans="1:6" ht="15" customHeight="1" thickBot="1" thickTop="1">
      <c r="A190" s="144" t="s">
        <v>7686</v>
      </c>
      <c r="B190" s="145"/>
      <c r="C190" s="145"/>
      <c r="D190" s="146"/>
      <c r="E190" s="37">
        <f>SUM(E151:E189)</f>
        <v>562.69</v>
      </c>
      <c r="F190" s="63">
        <f>SUMIF(F151:F189,"&gt;0",E151:E189)</f>
        <v>558.0100000000001</v>
      </c>
    </row>
    <row r="191" ht="15" customHeight="1"/>
  </sheetData>
  <mergeCells count="20">
    <mergeCell ref="A111:F111"/>
    <mergeCell ref="A74:F74"/>
    <mergeCell ref="A75:A76"/>
    <mergeCell ref="D75:D76"/>
    <mergeCell ref="E75:E76"/>
    <mergeCell ref="A104:D104"/>
    <mergeCell ref="A20:F20"/>
    <mergeCell ref="A21:A22"/>
    <mergeCell ref="D21:D22"/>
    <mergeCell ref="E21:E22"/>
    <mergeCell ref="A67:D67"/>
    <mergeCell ref="A112:A113"/>
    <mergeCell ref="D112:D113"/>
    <mergeCell ref="E112:E113"/>
    <mergeCell ref="A190:D190"/>
    <mergeCell ref="A141:D141"/>
    <mergeCell ref="A148:F148"/>
    <mergeCell ref="A149:A150"/>
    <mergeCell ref="D149:D150"/>
    <mergeCell ref="E149:E150"/>
  </mergeCells>
  <conditionalFormatting sqref="E4">
    <cfRule type="cellIs" priority="11" dxfId="116" operator="notEqual">
      <formula>SUM($E$5:$E$15)</formula>
    </cfRule>
  </conditionalFormatting>
  <printOptions horizontalCentered="1"/>
  <pageMargins left="0.1968503937007874" right="0.1968503937007874" top="0.7480314960629921" bottom="0.4724409448818898" header="0.11811023622047245" footer="0.2755905511811024"/>
  <pageSetup horizontalDpi="600" verticalDpi="600" orientation="portrait" paperSize="9" scale="70" r:id="rId1"/>
  <headerFooter scaleWithDoc="0" alignWithMargins="0">
    <oddHeader>&amp;L&amp;9Příloha č.1_UKB_plochy místností</oddHeader>
    <oddFooter>&amp;R&amp;9Strana &amp;P/&amp;N</oddFooter>
  </headerFooter>
  <rowBreaks count="3" manualBreakCount="3">
    <brk id="70" max="16383" man="1"/>
    <brk id="107" max="16383" man="1"/>
    <brk id="144" max="16383" man="1"/>
  </row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1FF99"/>
  </sheetPr>
  <dimension ref="A2:G523"/>
  <sheetViews>
    <sheetView zoomScaleSheetLayoutView="100" workbookViewId="0" topLeftCell="A1">
      <selection activeCell="G1" sqref="G1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4" width="40.7109375" style="0" customWidth="1"/>
    <col min="5" max="5" width="14.7109375" style="35" customWidth="1"/>
    <col min="6" max="6" width="14.7109375" style="44" customWidth="1"/>
  </cols>
  <sheetData>
    <row r="2" ht="13.5" thickBot="1">
      <c r="F2"/>
    </row>
    <row r="3" spans="4:6" ht="15.75" customHeight="1" thickBot="1">
      <c r="D3" s="65" t="s">
        <v>7618</v>
      </c>
      <c r="E3" s="66">
        <f>SUM(E46,E174,E330,E420,E523)</f>
        <v>11094.600000000002</v>
      </c>
      <c r="F3"/>
    </row>
    <row r="4" spans="4:7" ht="15.75" customHeight="1" thickBot="1">
      <c r="D4" s="65" t="s">
        <v>7619</v>
      </c>
      <c r="E4" s="66">
        <f>SUM(F46,F174,F330,F420,F523)</f>
        <v>7702.830000000003</v>
      </c>
      <c r="F4" s="92"/>
      <c r="G4" s="92"/>
    </row>
    <row r="5" spans="4:6" ht="15.75" customHeight="1" thickBot="1">
      <c r="D5" s="65" t="s">
        <v>7620</v>
      </c>
      <c r="E5" s="66">
        <f>SUMIF(F$23:F$553,"1",E$23:E$553)</f>
        <v>2007.1100000000004</v>
      </c>
      <c r="F5"/>
    </row>
    <row r="6" spans="4:6" ht="15.75" customHeight="1" thickBot="1">
      <c r="D6" s="65" t="s">
        <v>7621</v>
      </c>
      <c r="E6" s="66">
        <f>SUMIF(F$23:F$553,"2",E$23:E$553)</f>
        <v>14.34</v>
      </c>
      <c r="F6"/>
    </row>
    <row r="7" spans="4:6" ht="15.75" customHeight="1" thickBot="1">
      <c r="D7" s="65" t="s">
        <v>7622</v>
      </c>
      <c r="E7" s="66">
        <f>SUMIF(F$23:F$553,"3",E$23:E$553)</f>
        <v>352.90999999999997</v>
      </c>
      <c r="F7"/>
    </row>
    <row r="8" spans="4:6" ht="15.75" customHeight="1" thickBot="1">
      <c r="D8" s="65" t="s">
        <v>7617</v>
      </c>
      <c r="E8" s="66">
        <f>SUMIF(F$23:F$553,"4",E$23:E$553)</f>
        <v>105.78</v>
      </c>
      <c r="F8"/>
    </row>
    <row r="9" spans="4:6" ht="15.75" customHeight="1" thickBot="1">
      <c r="D9" s="65" t="s">
        <v>7623</v>
      </c>
      <c r="E9" s="66">
        <f>SUMIF(F$23:F$553,"5",E$23:E$553)</f>
        <v>2956.609999999999</v>
      </c>
      <c r="F9"/>
    </row>
    <row r="10" spans="4:5" ht="15.75" customHeight="1" thickBot="1">
      <c r="D10" s="65" t="s">
        <v>7624</v>
      </c>
      <c r="E10" s="66">
        <f>SUMIF(F$23:F$553,"6",E$23:E$553)</f>
        <v>0</v>
      </c>
    </row>
    <row r="11" spans="4:5" ht="15.75" customHeight="1" thickBot="1">
      <c r="D11" s="65" t="s">
        <v>7625</v>
      </c>
      <c r="E11" s="66">
        <f>SUMIF(F$23:F$553,"7",E$23:E$553)</f>
        <v>0</v>
      </c>
    </row>
    <row r="12" spans="4:5" ht="15.75" customHeight="1" thickBot="1">
      <c r="D12" s="65" t="s">
        <v>7626</v>
      </c>
      <c r="E12" s="66">
        <f>SUMIF(F$23:F$553,"8",E$23:E$553)</f>
        <v>2266.0800000000004</v>
      </c>
    </row>
    <row r="13" spans="4:5" ht="15.75" customHeight="1" thickBot="1">
      <c r="D13" s="65" t="s">
        <v>7687</v>
      </c>
      <c r="E13" s="66">
        <f>SUMIF(F$23:F$553,"9",E$23:E$553)</f>
        <v>0</v>
      </c>
    </row>
    <row r="14" spans="4:5" ht="15.75" customHeight="1" thickBot="1">
      <c r="D14" s="65" t="s">
        <v>7688</v>
      </c>
      <c r="E14" s="66">
        <f>SUMIF(F$23:F$553,"10",E$23:E$553)</f>
        <v>0</v>
      </c>
    </row>
    <row r="15" spans="4:5" ht="15.75" customHeight="1" thickBot="1">
      <c r="D15" s="65" t="s">
        <v>7714</v>
      </c>
      <c r="E15" s="66">
        <f>SUMIF(F$23:F$553,"11",E$23:E$553)</f>
        <v>0</v>
      </c>
    </row>
    <row r="19" ht="13.5" thickBot="1"/>
    <row r="20" spans="1:6" ht="22.5" customHeight="1" thickBot="1">
      <c r="A20" s="141" t="s">
        <v>6461</v>
      </c>
      <c r="B20" s="142"/>
      <c r="C20" s="142"/>
      <c r="D20" s="142"/>
      <c r="E20" s="142"/>
      <c r="F20" s="143"/>
    </row>
    <row r="21" spans="1:6" ht="15" customHeight="1">
      <c r="A21" s="151" t="s">
        <v>1005</v>
      </c>
      <c r="B21" s="68" t="s">
        <v>603</v>
      </c>
      <c r="C21" s="69" t="s">
        <v>1860</v>
      </c>
      <c r="D21" s="147" t="s">
        <v>1859</v>
      </c>
      <c r="E21" s="149" t="s">
        <v>1861</v>
      </c>
      <c r="F21" s="70" t="s">
        <v>7616</v>
      </c>
    </row>
    <row r="22" spans="1:6" ht="15" customHeight="1" thickBot="1">
      <c r="A22" s="152"/>
      <c r="B22" s="71" t="s">
        <v>1858</v>
      </c>
      <c r="C22" s="71" t="s">
        <v>1858</v>
      </c>
      <c r="D22" s="148"/>
      <c r="E22" s="150"/>
      <c r="F22" s="72" t="s">
        <v>7615</v>
      </c>
    </row>
    <row r="23" spans="1:6" ht="15" customHeight="1" thickTop="1">
      <c r="A23" s="14" t="s">
        <v>6670</v>
      </c>
      <c r="B23" s="7" t="s">
        <v>6671</v>
      </c>
      <c r="C23" s="11">
        <v>204</v>
      </c>
      <c r="D23" s="1" t="s">
        <v>642</v>
      </c>
      <c r="E23" s="36">
        <v>4.23</v>
      </c>
      <c r="F23" s="45">
        <v>0</v>
      </c>
    </row>
    <row r="24" spans="1:6" ht="15" customHeight="1">
      <c r="A24" s="14" t="s">
        <v>6672</v>
      </c>
      <c r="B24" s="7" t="s">
        <v>6673</v>
      </c>
      <c r="C24" s="11">
        <v>204</v>
      </c>
      <c r="D24" s="1"/>
      <c r="E24" s="36">
        <v>6.46</v>
      </c>
      <c r="F24" s="45">
        <v>0</v>
      </c>
    </row>
    <row r="25" spans="1:6" ht="15" customHeight="1">
      <c r="A25" s="14" t="s">
        <v>6674</v>
      </c>
      <c r="B25" s="7" t="s">
        <v>6675</v>
      </c>
      <c r="C25" s="11">
        <v>302</v>
      </c>
      <c r="D25" s="1" t="s">
        <v>4112</v>
      </c>
      <c r="E25" s="36">
        <v>220.17</v>
      </c>
      <c r="F25" s="45">
        <v>0</v>
      </c>
    </row>
    <row r="26" spans="1:6" ht="15" customHeight="1">
      <c r="A26" s="14" t="s">
        <v>7435</v>
      </c>
      <c r="B26" s="7" t="s">
        <v>7436</v>
      </c>
      <c r="C26" s="11"/>
      <c r="D26" s="1" t="s">
        <v>1430</v>
      </c>
      <c r="E26" s="36">
        <v>38.48</v>
      </c>
      <c r="F26" s="45">
        <v>0</v>
      </c>
    </row>
    <row r="27" spans="1:6" ht="15" customHeight="1">
      <c r="A27" s="14" t="s">
        <v>7437</v>
      </c>
      <c r="B27" s="7" t="s">
        <v>7438</v>
      </c>
      <c r="C27" s="11"/>
      <c r="D27" s="1" t="s">
        <v>641</v>
      </c>
      <c r="E27" s="36">
        <v>2.88</v>
      </c>
      <c r="F27" s="45">
        <v>0</v>
      </c>
    </row>
    <row r="28" spans="1:6" ht="15" customHeight="1">
      <c r="A28" s="14" t="s">
        <v>6676</v>
      </c>
      <c r="B28" s="7" t="s">
        <v>6677</v>
      </c>
      <c r="C28" s="11"/>
      <c r="D28" s="1" t="s">
        <v>1432</v>
      </c>
      <c r="E28" s="36">
        <v>39.36</v>
      </c>
      <c r="F28" s="45">
        <v>0</v>
      </c>
    </row>
    <row r="29" spans="1:6" ht="15" customHeight="1">
      <c r="A29" s="14" t="s">
        <v>6678</v>
      </c>
      <c r="B29" s="7" t="s">
        <v>6679</v>
      </c>
      <c r="C29" s="11"/>
      <c r="D29" s="1" t="s">
        <v>1432</v>
      </c>
      <c r="E29" s="36">
        <v>20.31</v>
      </c>
      <c r="F29" s="45">
        <v>0</v>
      </c>
    </row>
    <row r="30" spans="1:6" ht="15" customHeight="1">
      <c r="A30" s="14" t="s">
        <v>7485</v>
      </c>
      <c r="B30" s="7"/>
      <c r="C30" s="11"/>
      <c r="D30" s="1" t="s">
        <v>1432</v>
      </c>
      <c r="E30" s="36">
        <v>5.82</v>
      </c>
      <c r="F30" s="45">
        <v>0</v>
      </c>
    </row>
    <row r="31" spans="1:6" ht="15" customHeight="1">
      <c r="A31" s="14" t="s">
        <v>6680</v>
      </c>
      <c r="B31" s="7" t="s">
        <v>6681</v>
      </c>
      <c r="C31" s="11">
        <v>310</v>
      </c>
      <c r="D31" s="1"/>
      <c r="E31" s="36">
        <v>1248.68</v>
      </c>
      <c r="F31" s="45">
        <v>0</v>
      </c>
    </row>
    <row r="32" spans="1:6" ht="15" customHeight="1">
      <c r="A32" s="14" t="s">
        <v>6682</v>
      </c>
      <c r="B32" s="7" t="s">
        <v>6683</v>
      </c>
      <c r="C32" s="11">
        <v>310</v>
      </c>
      <c r="D32" s="1"/>
      <c r="E32" s="36">
        <v>10.56</v>
      </c>
      <c r="F32" s="45">
        <v>0</v>
      </c>
    </row>
    <row r="33" spans="1:6" ht="15" customHeight="1">
      <c r="A33" s="14" t="s">
        <v>6684</v>
      </c>
      <c r="B33" s="7" t="s">
        <v>6685</v>
      </c>
      <c r="C33" s="11">
        <v>310</v>
      </c>
      <c r="D33" s="1"/>
      <c r="E33" s="36">
        <v>10</v>
      </c>
      <c r="F33" s="45">
        <v>0</v>
      </c>
    </row>
    <row r="34" spans="1:6" ht="15" customHeight="1">
      <c r="A34" s="14" t="s">
        <v>6686</v>
      </c>
      <c r="B34" s="7" t="s">
        <v>6687</v>
      </c>
      <c r="C34" s="11"/>
      <c r="D34" s="1" t="s">
        <v>6688</v>
      </c>
      <c r="E34" s="36">
        <v>18.47</v>
      </c>
      <c r="F34" s="45">
        <v>0</v>
      </c>
    </row>
    <row r="35" spans="1:6" ht="15" customHeight="1">
      <c r="A35" s="14" t="s">
        <v>6689</v>
      </c>
      <c r="B35" s="7" t="s">
        <v>6690</v>
      </c>
      <c r="C35" s="11"/>
      <c r="D35" s="1" t="s">
        <v>1432</v>
      </c>
      <c r="E35" s="36">
        <v>90.09</v>
      </c>
      <c r="F35" s="45">
        <v>0</v>
      </c>
    </row>
    <row r="36" spans="1:6" ht="15" customHeight="1">
      <c r="A36" s="14" t="s">
        <v>7439</v>
      </c>
      <c r="B36" s="7" t="s">
        <v>7440</v>
      </c>
      <c r="C36" s="11"/>
      <c r="D36" s="1" t="s">
        <v>300</v>
      </c>
      <c r="E36" s="36">
        <v>5.13</v>
      </c>
      <c r="F36" s="45">
        <v>0</v>
      </c>
    </row>
    <row r="37" spans="1:6" ht="15" customHeight="1">
      <c r="A37" s="14" t="s">
        <v>7441</v>
      </c>
      <c r="B37" s="7" t="s">
        <v>7442</v>
      </c>
      <c r="C37" s="11"/>
      <c r="D37" s="1" t="s">
        <v>641</v>
      </c>
      <c r="E37" s="36">
        <v>1.68</v>
      </c>
      <c r="F37" s="45">
        <v>0</v>
      </c>
    </row>
    <row r="38" spans="1:6" ht="15" customHeight="1">
      <c r="A38" s="14" t="s">
        <v>6691</v>
      </c>
      <c r="B38" s="7" t="s">
        <v>6692</v>
      </c>
      <c r="C38" s="11">
        <v>310</v>
      </c>
      <c r="D38" s="1"/>
      <c r="E38" s="36">
        <v>10.56</v>
      </c>
      <c r="F38" s="45">
        <v>0</v>
      </c>
    </row>
    <row r="39" spans="1:6" ht="15" customHeight="1">
      <c r="A39" s="14" t="s">
        <v>6693</v>
      </c>
      <c r="B39" s="7" t="s">
        <v>6694</v>
      </c>
      <c r="C39" s="11">
        <v>310</v>
      </c>
      <c r="D39" s="1"/>
      <c r="E39" s="36">
        <v>10.09</v>
      </c>
      <c r="F39" s="45">
        <v>0</v>
      </c>
    </row>
    <row r="40" spans="1:6" ht="15" customHeight="1">
      <c r="A40" s="14" t="s">
        <v>6695</v>
      </c>
      <c r="B40" s="7" t="s">
        <v>6696</v>
      </c>
      <c r="C40" s="11"/>
      <c r="D40" s="1" t="s">
        <v>6688</v>
      </c>
      <c r="E40" s="36">
        <v>55.8</v>
      </c>
      <c r="F40" s="45">
        <v>0</v>
      </c>
    </row>
    <row r="41" spans="1:6" ht="15" customHeight="1">
      <c r="A41" s="14" t="s">
        <v>6697</v>
      </c>
      <c r="B41" s="7" t="s">
        <v>6698</v>
      </c>
      <c r="C41" s="11">
        <v>310</v>
      </c>
      <c r="D41" s="1"/>
      <c r="E41" s="36">
        <v>115.29</v>
      </c>
      <c r="F41" s="45">
        <v>0</v>
      </c>
    </row>
    <row r="42" spans="1:6" ht="15" customHeight="1">
      <c r="A42" s="14" t="s">
        <v>6699</v>
      </c>
      <c r="B42" s="7" t="s">
        <v>6700</v>
      </c>
      <c r="C42" s="11"/>
      <c r="D42" s="1" t="s">
        <v>6688</v>
      </c>
      <c r="E42" s="36">
        <v>35.52</v>
      </c>
      <c r="F42" s="45">
        <v>0</v>
      </c>
    </row>
    <row r="43" spans="1:6" ht="15" customHeight="1">
      <c r="A43" s="14" t="s">
        <v>7443</v>
      </c>
      <c r="B43" s="7" t="s">
        <v>7444</v>
      </c>
      <c r="C43" s="11"/>
      <c r="D43" s="1" t="s">
        <v>1430</v>
      </c>
      <c r="E43" s="36">
        <v>87.62</v>
      </c>
      <c r="F43" s="45">
        <v>0</v>
      </c>
    </row>
    <row r="44" spans="1:6" ht="15" customHeight="1">
      <c r="A44" s="14" t="s">
        <v>7445</v>
      </c>
      <c r="B44" s="7" t="s">
        <v>7446</v>
      </c>
      <c r="C44" s="11"/>
      <c r="D44" s="1" t="s">
        <v>747</v>
      </c>
      <c r="E44" s="36">
        <v>13.1</v>
      </c>
      <c r="F44" s="45">
        <v>0</v>
      </c>
    </row>
    <row r="45" spans="1:6" ht="15" customHeight="1" thickBot="1">
      <c r="A45" s="14" t="s">
        <v>7447</v>
      </c>
      <c r="B45" s="7" t="s">
        <v>7448</v>
      </c>
      <c r="C45" s="11"/>
      <c r="D45" s="1" t="s">
        <v>7449</v>
      </c>
      <c r="E45" s="36">
        <v>1.51</v>
      </c>
      <c r="F45" s="46">
        <v>0</v>
      </c>
    </row>
    <row r="46" spans="1:6" ht="15" customHeight="1" thickBot="1" thickTop="1">
      <c r="A46" s="144" t="s">
        <v>7686</v>
      </c>
      <c r="B46" s="145"/>
      <c r="C46" s="145"/>
      <c r="D46" s="146"/>
      <c r="E46" s="37">
        <f>SUM(E23:E45)</f>
        <v>2051.81</v>
      </c>
      <c r="F46" s="63">
        <f>SUMIF(F23:F45,"&gt;0",E23:E45)</f>
        <v>0</v>
      </c>
    </row>
    <row r="47" ht="15" customHeight="1"/>
    <row r="48" ht="15" customHeight="1"/>
    <row r="49" spans="1:6" ht="15" customHeight="1">
      <c r="A49" s="2"/>
      <c r="B49" s="2"/>
      <c r="C49" s="2"/>
      <c r="D49" s="2"/>
      <c r="E49" s="38"/>
      <c r="F49" s="47"/>
    </row>
    <row r="50" ht="15" customHeight="1"/>
    <row r="51" ht="15" customHeight="1"/>
    <row r="52" ht="15" customHeight="1" thickBot="1"/>
    <row r="53" spans="1:6" ht="22.5" customHeight="1" thickBot="1">
      <c r="A53" s="141" t="s">
        <v>6462</v>
      </c>
      <c r="B53" s="142"/>
      <c r="C53" s="142"/>
      <c r="D53" s="142"/>
      <c r="E53" s="142"/>
      <c r="F53" s="143"/>
    </row>
    <row r="54" spans="1:6" ht="15" customHeight="1">
      <c r="A54" s="151" t="s">
        <v>1005</v>
      </c>
      <c r="B54" s="68" t="s">
        <v>603</v>
      </c>
      <c r="C54" s="69" t="s">
        <v>1860</v>
      </c>
      <c r="D54" s="147" t="s">
        <v>1859</v>
      </c>
      <c r="E54" s="149" t="s">
        <v>1861</v>
      </c>
      <c r="F54" s="70" t="s">
        <v>7616</v>
      </c>
    </row>
    <row r="55" spans="1:6" ht="15" customHeight="1" thickBot="1">
      <c r="A55" s="152"/>
      <c r="B55" s="71" t="s">
        <v>1858</v>
      </c>
      <c r="C55" s="71" t="s">
        <v>1858</v>
      </c>
      <c r="D55" s="148"/>
      <c r="E55" s="150"/>
      <c r="F55" s="72" t="s">
        <v>7615</v>
      </c>
    </row>
    <row r="56" spans="1:6" ht="15" customHeight="1" thickTop="1">
      <c r="A56" s="14" t="s">
        <v>6701</v>
      </c>
      <c r="B56" s="7" t="s">
        <v>6702</v>
      </c>
      <c r="C56" s="11">
        <v>204</v>
      </c>
      <c r="D56" s="1" t="s">
        <v>642</v>
      </c>
      <c r="E56" s="36">
        <v>2.19</v>
      </c>
      <c r="F56" s="45">
        <v>5</v>
      </c>
    </row>
    <row r="57" spans="1:6" ht="15" customHeight="1">
      <c r="A57" s="14" t="s">
        <v>6703</v>
      </c>
      <c r="B57" s="7" t="s">
        <v>6704</v>
      </c>
      <c r="C57" s="11">
        <v>201</v>
      </c>
      <c r="D57" s="1" t="s">
        <v>641</v>
      </c>
      <c r="E57" s="36">
        <v>10.35</v>
      </c>
      <c r="F57" s="45">
        <v>5</v>
      </c>
    </row>
    <row r="58" spans="1:6" ht="15" customHeight="1">
      <c r="A58" s="14" t="s">
        <v>6705</v>
      </c>
      <c r="B58" s="7" t="s">
        <v>6706</v>
      </c>
      <c r="C58" s="11">
        <v>204</v>
      </c>
      <c r="D58" s="1" t="s">
        <v>642</v>
      </c>
      <c r="E58" s="36">
        <v>3.84</v>
      </c>
      <c r="F58" s="45">
        <v>5</v>
      </c>
    </row>
    <row r="59" spans="1:6" ht="15" customHeight="1">
      <c r="A59" s="14" t="s">
        <v>6707</v>
      </c>
      <c r="B59" s="7" t="s">
        <v>6708</v>
      </c>
      <c r="C59" s="11">
        <v>201</v>
      </c>
      <c r="D59" s="1" t="s">
        <v>641</v>
      </c>
      <c r="E59" s="36">
        <v>10.36</v>
      </c>
      <c r="F59" s="45">
        <v>5</v>
      </c>
    </row>
    <row r="60" spans="1:6" ht="15" customHeight="1">
      <c r="A60" s="14" t="s">
        <v>6709</v>
      </c>
      <c r="B60" s="7" t="s">
        <v>6710</v>
      </c>
      <c r="C60" s="11">
        <v>203</v>
      </c>
      <c r="D60" s="1" t="s">
        <v>2656</v>
      </c>
      <c r="E60" s="36">
        <v>67.77</v>
      </c>
      <c r="F60" s="45">
        <v>5</v>
      </c>
    </row>
    <row r="61" spans="1:6" ht="15" customHeight="1">
      <c r="A61" s="14" t="s">
        <v>7481</v>
      </c>
      <c r="B61" s="7"/>
      <c r="C61" s="11">
        <v>203</v>
      </c>
      <c r="D61" s="1" t="s">
        <v>300</v>
      </c>
      <c r="E61" s="36">
        <v>27.69</v>
      </c>
      <c r="F61" s="45">
        <v>5</v>
      </c>
    </row>
    <row r="62" spans="1:6" ht="15" customHeight="1">
      <c r="A62" s="14" t="s">
        <v>6711</v>
      </c>
      <c r="B62" s="7" t="s">
        <v>6712</v>
      </c>
      <c r="C62" s="11">
        <v>203</v>
      </c>
      <c r="D62" s="1" t="s">
        <v>2656</v>
      </c>
      <c r="E62" s="36">
        <v>71.26</v>
      </c>
      <c r="F62" s="45">
        <v>5</v>
      </c>
    </row>
    <row r="63" spans="1:6" ht="15" customHeight="1">
      <c r="A63" s="14" t="s">
        <v>7482</v>
      </c>
      <c r="B63" s="7"/>
      <c r="C63" s="11">
        <v>203</v>
      </c>
      <c r="D63" s="1" t="s">
        <v>300</v>
      </c>
      <c r="E63" s="36">
        <v>27.62</v>
      </c>
      <c r="F63" s="45">
        <v>5</v>
      </c>
    </row>
    <row r="64" spans="1:6" ht="15" customHeight="1">
      <c r="A64" s="14" t="s">
        <v>6713</v>
      </c>
      <c r="B64" s="7" t="s">
        <v>6714</v>
      </c>
      <c r="C64" s="11">
        <v>203</v>
      </c>
      <c r="D64" s="1" t="s">
        <v>2656</v>
      </c>
      <c r="E64" s="36">
        <v>121.49</v>
      </c>
      <c r="F64" s="45">
        <v>5</v>
      </c>
    </row>
    <row r="65" spans="1:6" ht="15" customHeight="1">
      <c r="A65" s="14" t="s">
        <v>6715</v>
      </c>
      <c r="B65" s="7" t="s">
        <v>6716</v>
      </c>
      <c r="C65" s="11">
        <v>203</v>
      </c>
      <c r="D65" s="1" t="s">
        <v>2656</v>
      </c>
      <c r="E65" s="36">
        <v>122.63</v>
      </c>
      <c r="F65" s="45">
        <v>5</v>
      </c>
    </row>
    <row r="66" spans="1:6" ht="15" customHeight="1">
      <c r="A66" s="14" t="s">
        <v>6717</v>
      </c>
      <c r="B66" s="7" t="s">
        <v>6718</v>
      </c>
      <c r="C66" s="11">
        <v>201</v>
      </c>
      <c r="D66" s="1" t="s">
        <v>5450</v>
      </c>
      <c r="E66" s="36"/>
      <c r="F66" s="45">
        <v>0</v>
      </c>
    </row>
    <row r="67" spans="1:6" ht="15" customHeight="1">
      <c r="A67" s="14" t="s">
        <v>7400</v>
      </c>
      <c r="B67" s="7" t="s">
        <v>7401</v>
      </c>
      <c r="C67" s="11">
        <v>201</v>
      </c>
      <c r="D67" s="1" t="s">
        <v>300</v>
      </c>
      <c r="E67" s="36"/>
      <c r="F67" s="45">
        <v>0</v>
      </c>
    </row>
    <row r="68" spans="1:7" ht="15" customHeight="1">
      <c r="A68" s="14" t="s">
        <v>6719</v>
      </c>
      <c r="B68" s="7" t="s">
        <v>6720</v>
      </c>
      <c r="C68" s="11">
        <v>103</v>
      </c>
      <c r="D68" s="1" t="s">
        <v>2664</v>
      </c>
      <c r="E68" s="36">
        <v>25.04</v>
      </c>
      <c r="F68" s="45">
        <v>1</v>
      </c>
      <c r="G68" s="24"/>
    </row>
    <row r="69" spans="1:6" ht="15" customHeight="1">
      <c r="A69" s="14" t="s">
        <v>6721</v>
      </c>
      <c r="B69" s="7" t="s">
        <v>6722</v>
      </c>
      <c r="C69" s="11">
        <v>103</v>
      </c>
      <c r="D69" s="1" t="s">
        <v>2664</v>
      </c>
      <c r="E69" s="36">
        <v>24.13</v>
      </c>
      <c r="F69" s="45">
        <v>1</v>
      </c>
    </row>
    <row r="70" spans="1:6" ht="15" customHeight="1">
      <c r="A70" s="14" t="s">
        <v>6723</v>
      </c>
      <c r="B70" s="7" t="s">
        <v>6724</v>
      </c>
      <c r="C70" s="11">
        <v>103</v>
      </c>
      <c r="D70" s="1" t="s">
        <v>2664</v>
      </c>
      <c r="E70" s="36">
        <v>18.8</v>
      </c>
      <c r="F70" s="45">
        <v>1</v>
      </c>
    </row>
    <row r="71" spans="1:6" ht="15" customHeight="1">
      <c r="A71" s="14" t="s">
        <v>6725</v>
      </c>
      <c r="B71" s="7" t="s">
        <v>6726</v>
      </c>
      <c r="C71" s="11">
        <v>103</v>
      </c>
      <c r="D71" s="1" t="s">
        <v>2664</v>
      </c>
      <c r="E71" s="36">
        <v>18.21</v>
      </c>
      <c r="F71" s="45">
        <v>1</v>
      </c>
    </row>
    <row r="72" spans="1:6" ht="15" customHeight="1">
      <c r="A72" s="14" t="s">
        <v>6727</v>
      </c>
      <c r="B72" s="7" t="s">
        <v>6728</v>
      </c>
      <c r="C72" s="11">
        <v>103</v>
      </c>
      <c r="D72" s="1" t="s">
        <v>2664</v>
      </c>
      <c r="E72" s="36">
        <v>18.27</v>
      </c>
      <c r="F72" s="45">
        <v>1</v>
      </c>
    </row>
    <row r="73" spans="1:6" ht="15" customHeight="1">
      <c r="A73" s="14" t="s">
        <v>6729</v>
      </c>
      <c r="B73" s="7" t="s">
        <v>6730</v>
      </c>
      <c r="C73" s="11">
        <v>103</v>
      </c>
      <c r="D73" s="1" t="s">
        <v>2664</v>
      </c>
      <c r="E73" s="36">
        <v>27.54</v>
      </c>
      <c r="F73" s="45">
        <v>1</v>
      </c>
    </row>
    <row r="74" spans="1:6" ht="15" customHeight="1">
      <c r="A74" s="14" t="s">
        <v>6731</v>
      </c>
      <c r="B74" s="7" t="s">
        <v>6732</v>
      </c>
      <c r="C74" s="11"/>
      <c r="D74" s="1" t="s">
        <v>2664</v>
      </c>
      <c r="E74" s="36">
        <v>37.69</v>
      </c>
      <c r="F74" s="45">
        <v>1</v>
      </c>
    </row>
    <row r="75" spans="1:6" ht="15" customHeight="1">
      <c r="A75" s="14" t="s">
        <v>6733</v>
      </c>
      <c r="B75" s="7" t="s">
        <v>6734</v>
      </c>
      <c r="C75" s="11">
        <v>310</v>
      </c>
      <c r="D75" s="27" t="s">
        <v>7305</v>
      </c>
      <c r="E75" s="36">
        <v>10.11</v>
      </c>
      <c r="F75" s="45">
        <v>0</v>
      </c>
    </row>
    <row r="76" spans="1:6" ht="15" customHeight="1">
      <c r="A76" s="14" t="s">
        <v>6735</v>
      </c>
      <c r="B76" s="7" t="s">
        <v>6736</v>
      </c>
      <c r="C76" s="11">
        <v>201</v>
      </c>
      <c r="D76" s="1" t="s">
        <v>5450</v>
      </c>
      <c r="E76" s="36"/>
      <c r="F76" s="45">
        <v>0</v>
      </c>
    </row>
    <row r="77" spans="1:6" ht="15" customHeight="1">
      <c r="A77" s="14" t="s">
        <v>7402</v>
      </c>
      <c r="B77" s="7" t="s">
        <v>7403</v>
      </c>
      <c r="C77" s="11">
        <v>201</v>
      </c>
      <c r="D77" s="1" t="s">
        <v>300</v>
      </c>
      <c r="E77" s="36"/>
      <c r="F77" s="45">
        <v>0</v>
      </c>
    </row>
    <row r="78" spans="1:6" ht="15" customHeight="1">
      <c r="A78" s="14" t="s">
        <v>6737</v>
      </c>
      <c r="B78" s="7" t="s">
        <v>6738</v>
      </c>
      <c r="C78" s="11">
        <v>203</v>
      </c>
      <c r="D78" s="1" t="s">
        <v>2656</v>
      </c>
      <c r="E78" s="36">
        <v>10.93</v>
      </c>
      <c r="F78" s="45">
        <v>5</v>
      </c>
    </row>
    <row r="79" spans="1:6" ht="15" customHeight="1">
      <c r="A79" s="14" t="s">
        <v>6739</v>
      </c>
      <c r="B79" s="7" t="s">
        <v>6740</v>
      </c>
      <c r="C79" s="11">
        <v>302</v>
      </c>
      <c r="D79" s="1" t="s">
        <v>747</v>
      </c>
      <c r="E79" s="36">
        <v>11.82</v>
      </c>
      <c r="F79" s="45">
        <v>0</v>
      </c>
    </row>
    <row r="80" spans="1:6" ht="15" customHeight="1">
      <c r="A80" s="14" t="s">
        <v>6741</v>
      </c>
      <c r="B80" s="7" t="s">
        <v>6742</v>
      </c>
      <c r="C80" s="11">
        <v>103</v>
      </c>
      <c r="D80" s="1" t="s">
        <v>2324</v>
      </c>
      <c r="E80" s="36">
        <v>19.58</v>
      </c>
      <c r="F80" s="45">
        <v>8</v>
      </c>
    </row>
    <row r="81" spans="1:6" ht="15" customHeight="1">
      <c r="A81" s="14" t="s">
        <v>6743</v>
      </c>
      <c r="B81" s="7" t="s">
        <v>6744</v>
      </c>
      <c r="C81" s="11">
        <v>103</v>
      </c>
      <c r="D81" s="1" t="s">
        <v>2324</v>
      </c>
      <c r="E81" s="36">
        <v>45.78</v>
      </c>
      <c r="F81" s="45">
        <v>8</v>
      </c>
    </row>
    <row r="82" spans="1:6" ht="15" customHeight="1">
      <c r="A82" s="14" t="s">
        <v>6745</v>
      </c>
      <c r="B82" s="7" t="s">
        <v>6746</v>
      </c>
      <c r="C82" s="11">
        <v>103</v>
      </c>
      <c r="D82" s="1" t="s">
        <v>2324</v>
      </c>
      <c r="E82" s="36">
        <v>20.34</v>
      </c>
      <c r="F82" s="45">
        <v>8</v>
      </c>
    </row>
    <row r="83" spans="1:6" ht="15" customHeight="1">
      <c r="A83" s="14" t="s">
        <v>6747</v>
      </c>
      <c r="B83" s="7" t="s">
        <v>6748</v>
      </c>
      <c r="C83" s="11">
        <v>103</v>
      </c>
      <c r="D83" s="1" t="s">
        <v>2324</v>
      </c>
      <c r="E83" s="36">
        <v>20.48</v>
      </c>
      <c r="F83" s="45">
        <v>8</v>
      </c>
    </row>
    <row r="84" spans="1:6" ht="15" customHeight="1">
      <c r="A84" s="14" t="s">
        <v>6749</v>
      </c>
      <c r="B84" s="7" t="s">
        <v>6750</v>
      </c>
      <c r="C84" s="11"/>
      <c r="D84" s="1" t="s">
        <v>6751</v>
      </c>
      <c r="E84" s="36">
        <v>39.92</v>
      </c>
      <c r="F84" s="45">
        <v>1</v>
      </c>
    </row>
    <row r="85" spans="1:6" ht="15" customHeight="1">
      <c r="A85" s="14" t="s">
        <v>6752</v>
      </c>
      <c r="B85" s="7" t="s">
        <v>6753</v>
      </c>
      <c r="C85" s="11"/>
      <c r="D85" s="1" t="s">
        <v>6754</v>
      </c>
      <c r="E85" s="36">
        <v>94.43</v>
      </c>
      <c r="F85" s="45">
        <v>0</v>
      </c>
    </row>
    <row r="86" spans="1:6" ht="15" customHeight="1">
      <c r="A86" s="14" t="s">
        <v>6755</v>
      </c>
      <c r="B86" s="7" t="s">
        <v>6756</v>
      </c>
      <c r="C86" s="11">
        <v>203</v>
      </c>
      <c r="D86" s="1" t="s">
        <v>2656</v>
      </c>
      <c r="E86" s="36">
        <v>121.35</v>
      </c>
      <c r="F86" s="45">
        <v>5</v>
      </c>
    </row>
    <row r="87" spans="1:6" ht="15" customHeight="1">
      <c r="A87" s="14" t="s">
        <v>6757</v>
      </c>
      <c r="B87" s="7" t="s">
        <v>6758</v>
      </c>
      <c r="C87" s="11">
        <v>103</v>
      </c>
      <c r="D87" s="1" t="s">
        <v>2324</v>
      </c>
      <c r="E87" s="36">
        <v>31.41</v>
      </c>
      <c r="F87" s="45">
        <v>8</v>
      </c>
    </row>
    <row r="88" spans="1:6" ht="15" customHeight="1">
      <c r="A88" s="14" t="s">
        <v>6759</v>
      </c>
      <c r="B88" s="7" t="s">
        <v>6760</v>
      </c>
      <c r="C88" s="11">
        <v>213</v>
      </c>
      <c r="D88" s="1" t="s">
        <v>7223</v>
      </c>
      <c r="E88" s="36"/>
      <c r="F88" s="45">
        <v>0</v>
      </c>
    </row>
    <row r="89" spans="1:6" ht="15" customHeight="1">
      <c r="A89" s="14" t="s">
        <v>7404</v>
      </c>
      <c r="B89" s="7" t="s">
        <v>7405</v>
      </c>
      <c r="C89" s="11">
        <v>213</v>
      </c>
      <c r="D89" s="1" t="s">
        <v>7406</v>
      </c>
      <c r="E89" s="36"/>
      <c r="F89" s="45">
        <v>0</v>
      </c>
    </row>
    <row r="90" spans="1:6" ht="15" customHeight="1">
      <c r="A90" s="14" t="s">
        <v>6761</v>
      </c>
      <c r="B90" s="7" t="s">
        <v>6762</v>
      </c>
      <c r="C90" s="11">
        <v>103</v>
      </c>
      <c r="D90" s="1" t="s">
        <v>2324</v>
      </c>
      <c r="E90" s="36">
        <v>42.72</v>
      </c>
      <c r="F90" s="45">
        <v>8</v>
      </c>
    </row>
    <row r="91" spans="1:6" ht="15" customHeight="1">
      <c r="A91" s="14" t="s">
        <v>6763</v>
      </c>
      <c r="B91" s="7" t="s">
        <v>6764</v>
      </c>
      <c r="C91" s="11">
        <v>103</v>
      </c>
      <c r="D91" s="1" t="s">
        <v>2324</v>
      </c>
      <c r="E91" s="36">
        <v>57.21</v>
      </c>
      <c r="F91" s="45">
        <v>8</v>
      </c>
    </row>
    <row r="92" spans="1:6" ht="15" customHeight="1">
      <c r="A92" s="14" t="s">
        <v>6765</v>
      </c>
      <c r="B92" s="7" t="s">
        <v>6766</v>
      </c>
      <c r="C92" s="11">
        <v>203</v>
      </c>
      <c r="D92" s="1" t="s">
        <v>2656</v>
      </c>
      <c r="E92" s="36">
        <v>72.64</v>
      </c>
      <c r="F92" s="45">
        <v>5</v>
      </c>
    </row>
    <row r="93" spans="1:6" ht="15" customHeight="1">
      <c r="A93" s="14" t="s">
        <v>6767</v>
      </c>
      <c r="B93" s="7" t="s">
        <v>6768</v>
      </c>
      <c r="C93" s="11">
        <v>303</v>
      </c>
      <c r="D93" s="1" t="s">
        <v>1195</v>
      </c>
      <c r="E93" s="36">
        <v>14.23</v>
      </c>
      <c r="F93" s="45">
        <v>0</v>
      </c>
    </row>
    <row r="94" spans="1:6" ht="15" customHeight="1">
      <c r="A94" s="14" t="s">
        <v>6769</v>
      </c>
      <c r="B94" s="7" t="s">
        <v>6770</v>
      </c>
      <c r="C94" s="11">
        <v>310</v>
      </c>
      <c r="D94" s="27" t="s">
        <v>7305</v>
      </c>
      <c r="E94" s="36">
        <v>10.13</v>
      </c>
      <c r="F94" s="45">
        <v>0</v>
      </c>
    </row>
    <row r="95" spans="1:6" ht="15" customHeight="1">
      <c r="A95" s="14" t="s">
        <v>6771</v>
      </c>
      <c r="B95" s="7" t="s">
        <v>6772</v>
      </c>
      <c r="C95" s="11">
        <v>203</v>
      </c>
      <c r="D95" s="1" t="s">
        <v>2656</v>
      </c>
      <c r="E95" s="36">
        <v>10.92</v>
      </c>
      <c r="F95" s="45">
        <v>5</v>
      </c>
    </row>
    <row r="96" spans="1:6" ht="15" customHeight="1">
      <c r="A96" s="14" t="s">
        <v>6773</v>
      </c>
      <c r="B96" s="7" t="s">
        <v>6774</v>
      </c>
      <c r="C96" s="11">
        <v>104</v>
      </c>
      <c r="D96" s="1" t="s">
        <v>2107</v>
      </c>
      <c r="E96" s="36">
        <v>14.14</v>
      </c>
      <c r="F96" s="45">
        <v>8</v>
      </c>
    </row>
    <row r="97" spans="1:6" ht="15" customHeight="1">
      <c r="A97" s="14" t="s">
        <v>6775</v>
      </c>
      <c r="B97" s="7" t="s">
        <v>6776</v>
      </c>
      <c r="C97" s="11"/>
      <c r="D97" s="1" t="s">
        <v>6777</v>
      </c>
      <c r="E97" s="36">
        <v>14.48</v>
      </c>
      <c r="F97" s="45">
        <v>1</v>
      </c>
    </row>
    <row r="98" spans="1:6" ht="15" customHeight="1">
      <c r="A98" s="14" t="s">
        <v>6778</v>
      </c>
      <c r="B98" s="7" t="s">
        <v>6779</v>
      </c>
      <c r="C98" s="11"/>
      <c r="D98" s="1" t="s">
        <v>6780</v>
      </c>
      <c r="E98" s="36">
        <v>14.75</v>
      </c>
      <c r="F98" s="45">
        <v>8</v>
      </c>
    </row>
    <row r="99" spans="1:6" ht="15" customHeight="1">
      <c r="A99" s="14" t="s">
        <v>6781</v>
      </c>
      <c r="B99" s="7" t="s">
        <v>6782</v>
      </c>
      <c r="C99" s="11">
        <v>103</v>
      </c>
      <c r="D99" s="1" t="s">
        <v>2324</v>
      </c>
      <c r="E99" s="36">
        <v>8.62</v>
      </c>
      <c r="F99" s="45">
        <v>8</v>
      </c>
    </row>
    <row r="100" spans="1:6" ht="15" customHeight="1">
      <c r="A100" s="14" t="s">
        <v>7483</v>
      </c>
      <c r="B100" s="7"/>
      <c r="C100" s="11">
        <v>103</v>
      </c>
      <c r="D100" s="1" t="s">
        <v>7484</v>
      </c>
      <c r="E100" s="36">
        <v>9.13</v>
      </c>
      <c r="F100" s="45">
        <v>8</v>
      </c>
    </row>
    <row r="101" spans="1:6" ht="15" customHeight="1">
      <c r="A101" s="14" t="s">
        <v>6783</v>
      </c>
      <c r="B101" s="7" t="s">
        <v>6784</v>
      </c>
      <c r="C101" s="11"/>
      <c r="D101" s="1" t="s">
        <v>6777</v>
      </c>
      <c r="E101" s="36">
        <v>20.84</v>
      </c>
      <c r="F101" s="45">
        <v>1</v>
      </c>
    </row>
    <row r="102" spans="1:6" ht="15" customHeight="1">
      <c r="A102" s="14" t="s">
        <v>6785</v>
      </c>
      <c r="B102" s="7" t="s">
        <v>6786</v>
      </c>
      <c r="C102" s="11"/>
      <c r="D102" s="1" t="s">
        <v>6780</v>
      </c>
      <c r="E102" s="36">
        <v>15.16</v>
      </c>
      <c r="F102" s="45">
        <v>8</v>
      </c>
    </row>
    <row r="103" spans="1:6" ht="15" customHeight="1">
      <c r="A103" s="14" t="s">
        <v>6787</v>
      </c>
      <c r="B103" s="7" t="s">
        <v>6788</v>
      </c>
      <c r="C103" s="11"/>
      <c r="D103" s="1" t="s">
        <v>6780</v>
      </c>
      <c r="E103" s="36">
        <v>15.25</v>
      </c>
      <c r="F103" s="45">
        <v>8</v>
      </c>
    </row>
    <row r="104" spans="1:6" ht="15" customHeight="1">
      <c r="A104" s="14" t="s">
        <v>6789</v>
      </c>
      <c r="B104" s="7" t="s">
        <v>6790</v>
      </c>
      <c r="C104" s="11"/>
      <c r="D104" s="1" t="s">
        <v>6780</v>
      </c>
      <c r="E104" s="36">
        <v>17.4</v>
      </c>
      <c r="F104" s="45">
        <v>0</v>
      </c>
    </row>
    <row r="105" spans="1:6" ht="15" customHeight="1">
      <c r="A105" s="14" t="s">
        <v>6791</v>
      </c>
      <c r="B105" s="7" t="s">
        <v>6792</v>
      </c>
      <c r="C105" s="11">
        <v>103</v>
      </c>
      <c r="D105" s="1" t="s">
        <v>2324</v>
      </c>
      <c r="E105" s="36">
        <v>15.8</v>
      </c>
      <c r="F105" s="45">
        <v>8</v>
      </c>
    </row>
    <row r="106" spans="1:6" ht="15" customHeight="1">
      <c r="A106" s="14" t="s">
        <v>6793</v>
      </c>
      <c r="B106" s="7" t="s">
        <v>6794</v>
      </c>
      <c r="C106" s="11"/>
      <c r="D106" s="1" t="s">
        <v>6780</v>
      </c>
      <c r="E106" s="36">
        <v>17.3</v>
      </c>
      <c r="F106" s="45">
        <v>0</v>
      </c>
    </row>
    <row r="107" spans="1:6" ht="15" customHeight="1">
      <c r="A107" s="14" t="s">
        <v>6795</v>
      </c>
      <c r="B107" s="7" t="s">
        <v>6796</v>
      </c>
      <c r="C107" s="11"/>
      <c r="D107" s="1" t="s">
        <v>2664</v>
      </c>
      <c r="E107" s="36">
        <v>31.12</v>
      </c>
      <c r="F107" s="45">
        <v>1</v>
      </c>
    </row>
    <row r="108" spans="1:6" ht="15" customHeight="1">
      <c r="A108" s="14" t="s">
        <v>6797</v>
      </c>
      <c r="B108" s="7" t="s">
        <v>6798</v>
      </c>
      <c r="C108" s="11"/>
      <c r="D108" s="1" t="s">
        <v>2664</v>
      </c>
      <c r="E108" s="36">
        <v>35.53</v>
      </c>
      <c r="F108" s="45">
        <v>1</v>
      </c>
    </row>
    <row r="109" spans="1:6" ht="15" customHeight="1">
      <c r="A109" s="14" t="s">
        <v>6799</v>
      </c>
      <c r="B109" s="7" t="s">
        <v>6800</v>
      </c>
      <c r="C109" s="11">
        <v>103</v>
      </c>
      <c r="D109" s="1" t="s">
        <v>2324</v>
      </c>
      <c r="E109" s="36">
        <v>42.56</v>
      </c>
      <c r="F109" s="45">
        <v>8</v>
      </c>
    </row>
    <row r="110" spans="1:6" ht="15" customHeight="1">
      <c r="A110" s="14" t="s">
        <v>6801</v>
      </c>
      <c r="B110" s="7" t="s">
        <v>6802</v>
      </c>
      <c r="C110" s="11">
        <v>164</v>
      </c>
      <c r="D110" s="1" t="s">
        <v>3789</v>
      </c>
      <c r="E110" s="36">
        <v>13.09</v>
      </c>
      <c r="F110" s="45">
        <v>4</v>
      </c>
    </row>
    <row r="111" spans="1:6" ht="15" customHeight="1">
      <c r="A111" s="14" t="s">
        <v>6803</v>
      </c>
      <c r="B111" s="7" t="s">
        <v>6804</v>
      </c>
      <c r="C111" s="11">
        <v>310</v>
      </c>
      <c r="D111" s="27" t="s">
        <v>7305</v>
      </c>
      <c r="E111" s="36">
        <v>10.56</v>
      </c>
      <c r="F111" s="45">
        <v>0</v>
      </c>
    </row>
    <row r="112" spans="1:6" ht="15" customHeight="1">
      <c r="A112" s="14" t="s">
        <v>6805</v>
      </c>
      <c r="B112" s="7" t="s">
        <v>6806</v>
      </c>
      <c r="C112" s="11">
        <v>161</v>
      </c>
      <c r="D112" s="1" t="s">
        <v>3998</v>
      </c>
      <c r="E112" s="36">
        <v>8.25</v>
      </c>
      <c r="F112" s="45">
        <v>3</v>
      </c>
    </row>
    <row r="113" spans="1:6" ht="15" customHeight="1">
      <c r="A113" s="14" t="s">
        <v>6807</v>
      </c>
      <c r="B113" s="7" t="s">
        <v>6808</v>
      </c>
      <c r="C113" s="11">
        <v>163</v>
      </c>
      <c r="D113" s="1" t="s">
        <v>3998</v>
      </c>
      <c r="E113" s="36">
        <v>1.74</v>
      </c>
      <c r="F113" s="45">
        <v>3</v>
      </c>
    </row>
    <row r="114" spans="1:7" ht="15" customHeight="1">
      <c r="A114" s="14" t="s">
        <v>6809</v>
      </c>
      <c r="B114" s="7" t="s">
        <v>6810</v>
      </c>
      <c r="C114" s="11">
        <v>167</v>
      </c>
      <c r="D114" s="1" t="s">
        <v>3998</v>
      </c>
      <c r="E114" s="36">
        <v>2.94</v>
      </c>
      <c r="F114" s="45">
        <v>0</v>
      </c>
      <c r="G114" s="24"/>
    </row>
    <row r="115" spans="1:6" ht="15" customHeight="1">
      <c r="A115" s="14" t="s">
        <v>6811</v>
      </c>
      <c r="B115" s="7" t="s">
        <v>6812</v>
      </c>
      <c r="C115" s="11">
        <v>161</v>
      </c>
      <c r="D115" s="1" t="s">
        <v>3998</v>
      </c>
      <c r="E115" s="36">
        <v>1.7</v>
      </c>
      <c r="F115" s="45">
        <v>3</v>
      </c>
    </row>
    <row r="116" spans="1:6" ht="15" customHeight="1">
      <c r="A116" s="14" t="s">
        <v>6813</v>
      </c>
      <c r="B116" s="7" t="s">
        <v>6814</v>
      </c>
      <c r="C116" s="11">
        <v>161</v>
      </c>
      <c r="D116" s="1" t="s">
        <v>3998</v>
      </c>
      <c r="E116" s="36">
        <v>3.16</v>
      </c>
      <c r="F116" s="45">
        <v>3</v>
      </c>
    </row>
    <row r="117" spans="1:6" ht="15" customHeight="1">
      <c r="A117" s="14" t="s">
        <v>6815</v>
      </c>
      <c r="B117" s="7" t="s">
        <v>6816</v>
      </c>
      <c r="C117" s="11">
        <v>161</v>
      </c>
      <c r="D117" s="1" t="s">
        <v>3998</v>
      </c>
      <c r="E117" s="36">
        <v>5.75</v>
      </c>
      <c r="F117" s="45">
        <v>3</v>
      </c>
    </row>
    <row r="118" spans="1:6" ht="15" customHeight="1">
      <c r="A118" s="14" t="s">
        <v>6817</v>
      </c>
      <c r="B118" s="7" t="s">
        <v>6818</v>
      </c>
      <c r="C118" s="11">
        <v>161</v>
      </c>
      <c r="D118" s="1" t="s">
        <v>3998</v>
      </c>
      <c r="E118" s="36">
        <v>1.63</v>
      </c>
      <c r="F118" s="45">
        <v>3</v>
      </c>
    </row>
    <row r="119" spans="1:6" ht="15" customHeight="1">
      <c r="A119" s="14" t="s">
        <v>6819</v>
      </c>
      <c r="B119" s="7" t="s">
        <v>6820</v>
      </c>
      <c r="C119" s="11">
        <v>161</v>
      </c>
      <c r="D119" s="1" t="s">
        <v>3998</v>
      </c>
      <c r="E119" s="36">
        <v>1.6</v>
      </c>
      <c r="F119" s="45">
        <v>3</v>
      </c>
    </row>
    <row r="120" spans="1:6" ht="15" customHeight="1">
      <c r="A120" s="14" t="s">
        <v>6821</v>
      </c>
      <c r="B120" s="7" t="s">
        <v>6822</v>
      </c>
      <c r="C120" s="11">
        <v>161</v>
      </c>
      <c r="D120" s="1" t="s">
        <v>3998</v>
      </c>
      <c r="E120" s="36">
        <v>9.43</v>
      </c>
      <c r="F120" s="45">
        <v>3</v>
      </c>
    </row>
    <row r="121" spans="1:6" ht="15" customHeight="1">
      <c r="A121" s="14" t="s">
        <v>6823</v>
      </c>
      <c r="B121" s="7" t="s">
        <v>6824</v>
      </c>
      <c r="C121" s="11">
        <v>171</v>
      </c>
      <c r="D121" s="1" t="s">
        <v>7306</v>
      </c>
      <c r="E121" s="36">
        <v>10.53</v>
      </c>
      <c r="F121" s="45">
        <v>0</v>
      </c>
    </row>
    <row r="122" spans="1:6" ht="15" customHeight="1">
      <c r="A122" s="14" t="s">
        <v>6825</v>
      </c>
      <c r="B122" s="7" t="s">
        <v>6826</v>
      </c>
      <c r="C122" s="11">
        <v>304</v>
      </c>
      <c r="D122" s="1" t="s">
        <v>7307</v>
      </c>
      <c r="E122" s="36">
        <v>45.07</v>
      </c>
      <c r="F122" s="45">
        <v>0</v>
      </c>
    </row>
    <row r="123" spans="1:6" ht="15" customHeight="1">
      <c r="A123" s="14" t="s">
        <v>6827</v>
      </c>
      <c r="B123" s="7" t="s">
        <v>6828</v>
      </c>
      <c r="C123" s="11">
        <v>171</v>
      </c>
      <c r="D123" s="1" t="s">
        <v>2441</v>
      </c>
      <c r="E123" s="36">
        <v>9.44</v>
      </c>
      <c r="F123" s="45">
        <v>8</v>
      </c>
    </row>
    <row r="124" spans="1:7" ht="15" customHeight="1">
      <c r="A124" s="14" t="s">
        <v>6829</v>
      </c>
      <c r="B124" s="7" t="s">
        <v>6830</v>
      </c>
      <c r="C124" s="11">
        <v>182</v>
      </c>
      <c r="D124" s="1" t="s">
        <v>7309</v>
      </c>
      <c r="E124" s="36">
        <v>14.18</v>
      </c>
      <c r="F124" s="45">
        <v>8</v>
      </c>
      <c r="G124" s="88"/>
    </row>
    <row r="125" spans="1:6" ht="15" customHeight="1">
      <c r="A125" s="14" t="s">
        <v>6831</v>
      </c>
      <c r="B125" s="7" t="s">
        <v>6832</v>
      </c>
      <c r="C125" s="11">
        <v>182</v>
      </c>
      <c r="D125" s="1" t="s">
        <v>7308</v>
      </c>
      <c r="E125" s="36">
        <v>16.11</v>
      </c>
      <c r="F125" s="45">
        <v>0</v>
      </c>
    </row>
    <row r="126" spans="1:6" ht="15" customHeight="1">
      <c r="A126" s="14" t="s">
        <v>6833</v>
      </c>
      <c r="B126" s="7" t="s">
        <v>6834</v>
      </c>
      <c r="C126" s="11">
        <v>164</v>
      </c>
      <c r="D126" s="1" t="s">
        <v>3789</v>
      </c>
      <c r="E126" s="36">
        <v>12.1</v>
      </c>
      <c r="F126" s="45">
        <v>4</v>
      </c>
    </row>
    <row r="127" spans="1:6" ht="15" customHeight="1">
      <c r="A127" s="14" t="s">
        <v>6835</v>
      </c>
      <c r="B127" s="7" t="s">
        <v>6836</v>
      </c>
      <c r="C127" s="11">
        <v>310</v>
      </c>
      <c r="D127" s="27" t="s">
        <v>7305</v>
      </c>
      <c r="E127" s="36">
        <v>10.7</v>
      </c>
      <c r="F127" s="45">
        <v>0</v>
      </c>
    </row>
    <row r="128" spans="1:6" ht="15" customHeight="1">
      <c r="A128" s="14" t="s">
        <v>6837</v>
      </c>
      <c r="B128" s="7" t="s">
        <v>6838</v>
      </c>
      <c r="C128" s="11">
        <v>171</v>
      </c>
      <c r="D128" s="1" t="s">
        <v>2441</v>
      </c>
      <c r="E128" s="36">
        <v>6.87</v>
      </c>
      <c r="F128" s="45">
        <v>8</v>
      </c>
    </row>
    <row r="129" spans="1:6" ht="15" customHeight="1">
      <c r="A129" s="14" t="s">
        <v>6839</v>
      </c>
      <c r="B129" s="7" t="s">
        <v>6840</v>
      </c>
      <c r="C129" s="11">
        <v>161</v>
      </c>
      <c r="D129" s="1" t="s">
        <v>3998</v>
      </c>
      <c r="E129" s="36">
        <v>8.27</v>
      </c>
      <c r="F129" s="45">
        <v>3</v>
      </c>
    </row>
    <row r="130" spans="1:6" ht="15" customHeight="1">
      <c r="A130" s="14" t="s">
        <v>6841</v>
      </c>
      <c r="B130" s="7" t="s">
        <v>6842</v>
      </c>
      <c r="C130" s="11">
        <v>163</v>
      </c>
      <c r="D130" s="1" t="s">
        <v>3998</v>
      </c>
      <c r="E130" s="36">
        <v>1.75</v>
      </c>
      <c r="F130" s="45">
        <v>3</v>
      </c>
    </row>
    <row r="131" spans="1:7" ht="15" customHeight="1">
      <c r="A131" s="14" t="s">
        <v>6843</v>
      </c>
      <c r="B131" s="7" t="s">
        <v>6844</v>
      </c>
      <c r="C131" s="11">
        <v>167</v>
      </c>
      <c r="D131" s="1" t="s">
        <v>3998</v>
      </c>
      <c r="E131" s="36">
        <v>3.16</v>
      </c>
      <c r="F131" s="45">
        <v>0</v>
      </c>
      <c r="G131" s="24"/>
    </row>
    <row r="132" spans="1:6" ht="15" customHeight="1">
      <c r="A132" s="14" t="s">
        <v>6845</v>
      </c>
      <c r="B132" s="7" t="s">
        <v>6846</v>
      </c>
      <c r="C132" s="11">
        <v>161</v>
      </c>
      <c r="D132" s="1" t="s">
        <v>3998</v>
      </c>
      <c r="E132" s="36">
        <v>1.63</v>
      </c>
      <c r="F132" s="45">
        <v>3</v>
      </c>
    </row>
    <row r="133" spans="1:6" ht="15" customHeight="1">
      <c r="A133" s="14" t="s">
        <v>6847</v>
      </c>
      <c r="B133" s="7" t="s">
        <v>6848</v>
      </c>
      <c r="C133" s="11">
        <v>161</v>
      </c>
      <c r="D133" s="1" t="s">
        <v>3998</v>
      </c>
      <c r="E133" s="36">
        <v>1.98</v>
      </c>
      <c r="F133" s="45">
        <v>3</v>
      </c>
    </row>
    <row r="134" spans="1:6" ht="15" customHeight="1">
      <c r="A134" s="14" t="s">
        <v>6849</v>
      </c>
      <c r="B134" s="7" t="s">
        <v>6850</v>
      </c>
      <c r="C134" s="11">
        <v>161</v>
      </c>
      <c r="D134" s="1" t="s">
        <v>3998</v>
      </c>
      <c r="E134" s="36">
        <v>5.69</v>
      </c>
      <c r="F134" s="45">
        <v>3</v>
      </c>
    </row>
    <row r="135" spans="1:6" ht="15" customHeight="1">
      <c r="A135" s="14" t="s">
        <v>6851</v>
      </c>
      <c r="B135" s="7" t="s">
        <v>6852</v>
      </c>
      <c r="C135" s="11">
        <v>161</v>
      </c>
      <c r="D135" s="1" t="s">
        <v>3998</v>
      </c>
      <c r="E135" s="36">
        <v>3</v>
      </c>
      <c r="F135" s="45">
        <v>3</v>
      </c>
    </row>
    <row r="136" spans="1:6" ht="15" customHeight="1">
      <c r="A136" s="14" t="s">
        <v>6853</v>
      </c>
      <c r="B136" s="7" t="s">
        <v>6854</v>
      </c>
      <c r="C136" s="11">
        <v>161</v>
      </c>
      <c r="D136" s="1" t="s">
        <v>3998</v>
      </c>
      <c r="E136" s="36">
        <v>1.61</v>
      </c>
      <c r="F136" s="45">
        <v>3</v>
      </c>
    </row>
    <row r="137" spans="1:6" ht="15" customHeight="1">
      <c r="A137" s="14" t="s">
        <v>6855</v>
      </c>
      <c r="B137" s="7" t="s">
        <v>6856</v>
      </c>
      <c r="C137" s="11">
        <v>161</v>
      </c>
      <c r="D137" s="1" t="s">
        <v>3998</v>
      </c>
      <c r="E137" s="36">
        <v>9.39</v>
      </c>
      <c r="F137" s="45">
        <v>3</v>
      </c>
    </row>
    <row r="138" spans="1:6" ht="15" customHeight="1">
      <c r="A138" s="14" t="s">
        <v>6857</v>
      </c>
      <c r="B138" s="7" t="s">
        <v>6858</v>
      </c>
      <c r="C138" s="11">
        <v>136</v>
      </c>
      <c r="D138" s="1" t="s">
        <v>7310</v>
      </c>
      <c r="E138" s="36">
        <v>29</v>
      </c>
      <c r="F138" s="45">
        <v>1</v>
      </c>
    </row>
    <row r="139" spans="1:6" ht="15" customHeight="1">
      <c r="A139" s="14" t="s">
        <v>6859</v>
      </c>
      <c r="B139" s="7" t="s">
        <v>6860</v>
      </c>
      <c r="C139" s="11">
        <v>303</v>
      </c>
      <c r="D139" s="1" t="s">
        <v>2459</v>
      </c>
      <c r="E139" s="36">
        <v>39.26</v>
      </c>
      <c r="F139" s="45">
        <v>0</v>
      </c>
    </row>
    <row r="140" spans="1:6" ht="15" customHeight="1">
      <c r="A140" s="14" t="s">
        <v>6861</v>
      </c>
      <c r="B140" s="7" t="s">
        <v>6862</v>
      </c>
      <c r="C140" s="11">
        <v>309</v>
      </c>
      <c r="D140" s="1" t="s">
        <v>5654</v>
      </c>
      <c r="E140" s="36">
        <v>20.45</v>
      </c>
      <c r="F140" s="45">
        <v>0</v>
      </c>
    </row>
    <row r="141" spans="1:6" ht="15" customHeight="1">
      <c r="A141" s="14" t="s">
        <v>7407</v>
      </c>
      <c r="B141" s="7" t="s">
        <v>7408</v>
      </c>
      <c r="C141" s="11">
        <v>309</v>
      </c>
      <c r="D141" s="1" t="s">
        <v>7380</v>
      </c>
      <c r="E141" s="36">
        <v>4.74</v>
      </c>
      <c r="F141" s="45">
        <v>0</v>
      </c>
    </row>
    <row r="142" spans="1:6" ht="15" customHeight="1">
      <c r="A142" s="14" t="s">
        <v>6863</v>
      </c>
      <c r="B142" s="7" t="s">
        <v>6864</v>
      </c>
      <c r="C142" s="11">
        <v>302</v>
      </c>
      <c r="D142" s="1" t="s">
        <v>7311</v>
      </c>
      <c r="E142" s="36">
        <v>276.7</v>
      </c>
      <c r="F142" s="45">
        <v>0</v>
      </c>
    </row>
    <row r="143" spans="1:6" ht="15" customHeight="1">
      <c r="A143" s="14" t="s">
        <v>7409</v>
      </c>
      <c r="B143" s="7" t="s">
        <v>7410</v>
      </c>
      <c r="C143" s="11">
        <v>302</v>
      </c>
      <c r="D143" s="1" t="s">
        <v>7411</v>
      </c>
      <c r="E143" s="36">
        <v>15.73</v>
      </c>
      <c r="F143" s="45">
        <v>0</v>
      </c>
    </row>
    <row r="144" spans="1:6" ht="15" customHeight="1">
      <c r="A144" s="14" t="s">
        <v>6865</v>
      </c>
      <c r="B144" s="7" t="s">
        <v>6866</v>
      </c>
      <c r="C144" s="11">
        <v>302</v>
      </c>
      <c r="D144" s="1" t="s">
        <v>335</v>
      </c>
      <c r="E144" s="36">
        <v>116.7</v>
      </c>
      <c r="F144" s="45">
        <v>0</v>
      </c>
    </row>
    <row r="145" spans="1:6" ht="15" customHeight="1">
      <c r="A145" s="14" t="s">
        <v>6867</v>
      </c>
      <c r="B145" s="7" t="s">
        <v>6868</v>
      </c>
      <c r="C145" s="11"/>
      <c r="D145" s="1" t="s">
        <v>3374</v>
      </c>
      <c r="E145" s="36">
        <v>11.44</v>
      </c>
      <c r="F145" s="45">
        <v>0</v>
      </c>
    </row>
    <row r="146" spans="1:7" ht="15" customHeight="1">
      <c r="A146" s="14" t="s">
        <v>6869</v>
      </c>
      <c r="B146" s="7" t="s">
        <v>6870</v>
      </c>
      <c r="C146" s="11"/>
      <c r="D146" s="1" t="s">
        <v>1314</v>
      </c>
      <c r="E146" s="36">
        <v>7.74</v>
      </c>
      <c r="F146" s="45">
        <v>8</v>
      </c>
      <c r="G146" s="88"/>
    </row>
    <row r="147" spans="1:6" ht="15" customHeight="1">
      <c r="A147" s="14" t="s">
        <v>6871</v>
      </c>
      <c r="B147" s="7" t="s">
        <v>6872</v>
      </c>
      <c r="C147" s="11">
        <v>171</v>
      </c>
      <c r="D147" s="1" t="s">
        <v>2441</v>
      </c>
      <c r="E147" s="36">
        <v>9.35</v>
      </c>
      <c r="F147" s="45">
        <v>0</v>
      </c>
    </row>
    <row r="148" spans="1:6" ht="15" customHeight="1">
      <c r="A148" s="14" t="s">
        <v>6873</v>
      </c>
      <c r="B148" s="7" t="s">
        <v>6874</v>
      </c>
      <c r="C148" s="11">
        <v>302</v>
      </c>
      <c r="D148" s="1" t="s">
        <v>4112</v>
      </c>
      <c r="E148" s="36">
        <v>46.47</v>
      </c>
      <c r="F148" s="45">
        <v>0</v>
      </c>
    </row>
    <row r="149" spans="1:6" ht="15" customHeight="1">
      <c r="A149" s="14" t="s">
        <v>6875</v>
      </c>
      <c r="B149" s="7" t="s">
        <v>6876</v>
      </c>
      <c r="C149" s="11"/>
      <c r="D149" s="1" t="s">
        <v>1691</v>
      </c>
      <c r="E149" s="36">
        <v>40.72</v>
      </c>
      <c r="F149" s="45">
        <v>0</v>
      </c>
    </row>
    <row r="150" spans="1:6" ht="15" customHeight="1">
      <c r="A150" s="14" t="s">
        <v>6877</v>
      </c>
      <c r="B150" s="7" t="s">
        <v>6878</v>
      </c>
      <c r="C150" s="11">
        <v>172</v>
      </c>
      <c r="D150" s="1" t="s">
        <v>475</v>
      </c>
      <c r="E150" s="36">
        <v>14.34</v>
      </c>
      <c r="F150" s="45">
        <v>2</v>
      </c>
    </row>
    <row r="151" spans="1:6" ht="15" customHeight="1">
      <c r="A151" s="14" t="s">
        <v>6879</v>
      </c>
      <c r="B151" s="7" t="s">
        <v>6880</v>
      </c>
      <c r="C151" s="11"/>
      <c r="D151" s="1" t="s">
        <v>1362</v>
      </c>
      <c r="E151" s="36">
        <v>13.84</v>
      </c>
      <c r="F151" s="45">
        <v>1</v>
      </c>
    </row>
    <row r="152" spans="1:6" ht="15" customHeight="1">
      <c r="A152" s="14" t="s">
        <v>6881</v>
      </c>
      <c r="B152" s="7" t="s">
        <v>6882</v>
      </c>
      <c r="C152" s="11">
        <v>171</v>
      </c>
      <c r="D152" s="1" t="s">
        <v>2441</v>
      </c>
      <c r="E152" s="36">
        <v>24.59</v>
      </c>
      <c r="F152" s="45">
        <v>0</v>
      </c>
    </row>
    <row r="153" spans="1:6" ht="15" customHeight="1">
      <c r="A153" s="14" t="s">
        <v>6883</v>
      </c>
      <c r="B153" s="7" t="s">
        <v>6884</v>
      </c>
      <c r="C153" s="11"/>
      <c r="D153" s="1" t="s">
        <v>3374</v>
      </c>
      <c r="E153" s="36">
        <v>34.03</v>
      </c>
      <c r="F153" s="45">
        <v>0</v>
      </c>
    </row>
    <row r="154" spans="1:6" ht="15" customHeight="1">
      <c r="A154" s="14" t="s">
        <v>6885</v>
      </c>
      <c r="B154" s="7" t="s">
        <v>6886</v>
      </c>
      <c r="C154" s="11"/>
      <c r="D154" s="1" t="s">
        <v>6887</v>
      </c>
      <c r="E154" s="36">
        <v>17.97</v>
      </c>
      <c r="F154" s="45">
        <v>1</v>
      </c>
    </row>
    <row r="155" spans="1:6" ht="15" customHeight="1">
      <c r="A155" s="14" t="s">
        <v>6888</v>
      </c>
      <c r="B155" s="7" t="s">
        <v>6889</v>
      </c>
      <c r="C155" s="11"/>
      <c r="D155" s="1" t="s">
        <v>6777</v>
      </c>
      <c r="E155" s="36">
        <v>22.29</v>
      </c>
      <c r="F155" s="45">
        <v>1</v>
      </c>
    </row>
    <row r="156" spans="1:6" ht="15" customHeight="1">
      <c r="A156" s="14" t="s">
        <v>6890</v>
      </c>
      <c r="B156" s="7" t="s">
        <v>6891</v>
      </c>
      <c r="C156" s="11">
        <v>201</v>
      </c>
      <c r="D156" s="1" t="s">
        <v>641</v>
      </c>
      <c r="E156" s="36">
        <v>9.2</v>
      </c>
      <c r="F156" s="45">
        <v>5</v>
      </c>
    </row>
    <row r="157" spans="1:6" ht="15" customHeight="1">
      <c r="A157" s="14" t="s">
        <v>6892</v>
      </c>
      <c r="B157" s="7" t="s">
        <v>6893</v>
      </c>
      <c r="C157" s="11">
        <v>203</v>
      </c>
      <c r="D157" s="1" t="s">
        <v>2656</v>
      </c>
      <c r="E157" s="36">
        <v>32.47</v>
      </c>
      <c r="F157" s="45">
        <v>5</v>
      </c>
    </row>
    <row r="158" spans="1:6" ht="15" customHeight="1">
      <c r="A158" s="14" t="s">
        <v>6894</v>
      </c>
      <c r="B158" s="7" t="s">
        <v>6895</v>
      </c>
      <c r="C158" s="11">
        <v>161</v>
      </c>
      <c r="D158" s="1" t="s">
        <v>3998</v>
      </c>
      <c r="E158" s="36">
        <v>1.91</v>
      </c>
      <c r="F158" s="45">
        <v>3</v>
      </c>
    </row>
    <row r="159" spans="1:6" ht="15" customHeight="1">
      <c r="A159" s="14" t="s">
        <v>6896</v>
      </c>
      <c r="B159" s="7" t="s">
        <v>6897</v>
      </c>
      <c r="C159" s="11">
        <v>161</v>
      </c>
      <c r="D159" s="1" t="s">
        <v>3998</v>
      </c>
      <c r="E159" s="36">
        <v>1.48</v>
      </c>
      <c r="F159" s="45">
        <v>3</v>
      </c>
    </row>
    <row r="160" spans="1:6" ht="15" customHeight="1">
      <c r="A160" s="14" t="s">
        <v>6898</v>
      </c>
      <c r="B160" s="7" t="s">
        <v>6899</v>
      </c>
      <c r="C160" s="11">
        <v>161</v>
      </c>
      <c r="D160" s="1" t="s">
        <v>3998</v>
      </c>
      <c r="E160" s="36">
        <v>5.76</v>
      </c>
      <c r="F160" s="45">
        <v>3</v>
      </c>
    </row>
    <row r="161" spans="1:6" ht="15" customHeight="1">
      <c r="A161" s="14" t="s">
        <v>6900</v>
      </c>
      <c r="B161" s="7" t="s">
        <v>6901</v>
      </c>
      <c r="C161" s="11"/>
      <c r="D161" s="1" t="s">
        <v>6902</v>
      </c>
      <c r="E161" s="36">
        <v>1.69</v>
      </c>
      <c r="F161" s="45">
        <v>3</v>
      </c>
    </row>
    <row r="162" spans="1:6" ht="15" customHeight="1">
      <c r="A162" s="14" t="s">
        <v>6903</v>
      </c>
      <c r="B162" s="7" t="s">
        <v>6904</v>
      </c>
      <c r="C162" s="11"/>
      <c r="D162" s="1" t="s">
        <v>6902</v>
      </c>
      <c r="E162" s="36">
        <v>1.69</v>
      </c>
      <c r="F162" s="45">
        <v>3</v>
      </c>
    </row>
    <row r="163" spans="1:6" ht="15" customHeight="1">
      <c r="A163" s="14" t="s">
        <v>6905</v>
      </c>
      <c r="B163" s="7" t="s">
        <v>6906</v>
      </c>
      <c r="C163" s="11">
        <v>104</v>
      </c>
      <c r="D163" s="1" t="s">
        <v>2107</v>
      </c>
      <c r="E163" s="36">
        <v>23.08</v>
      </c>
      <c r="F163" s="45">
        <v>8</v>
      </c>
    </row>
    <row r="164" spans="1:6" ht="15" customHeight="1">
      <c r="A164" s="14" t="s">
        <v>6907</v>
      </c>
      <c r="B164" s="7" t="s">
        <v>6908</v>
      </c>
      <c r="C164" s="11"/>
      <c r="D164" s="1" t="s">
        <v>6909</v>
      </c>
      <c r="E164" s="36">
        <v>10.7</v>
      </c>
      <c r="F164" s="45">
        <v>8</v>
      </c>
    </row>
    <row r="165" spans="1:6" ht="15" customHeight="1">
      <c r="A165" s="14" t="s">
        <v>6910</v>
      </c>
      <c r="B165" s="7" t="s">
        <v>6911</v>
      </c>
      <c r="C165" s="11"/>
      <c r="D165" s="1" t="s">
        <v>6780</v>
      </c>
      <c r="E165" s="36">
        <v>32.36</v>
      </c>
      <c r="F165" s="45">
        <v>0</v>
      </c>
    </row>
    <row r="166" spans="1:6" ht="15" customHeight="1">
      <c r="A166" s="14" t="s">
        <v>6912</v>
      </c>
      <c r="B166" s="7" t="s">
        <v>6913</v>
      </c>
      <c r="C166" s="11"/>
      <c r="D166" s="1" t="s">
        <v>3374</v>
      </c>
      <c r="E166" s="36">
        <v>24.43</v>
      </c>
      <c r="F166" s="45">
        <v>0</v>
      </c>
    </row>
    <row r="167" spans="1:6" ht="15" customHeight="1">
      <c r="A167" s="14" t="s">
        <v>6914</v>
      </c>
      <c r="B167" s="7" t="s">
        <v>6915</v>
      </c>
      <c r="C167" s="11"/>
      <c r="D167" s="1" t="s">
        <v>6902</v>
      </c>
      <c r="E167" s="36">
        <v>1.69</v>
      </c>
      <c r="F167" s="45">
        <v>3</v>
      </c>
    </row>
    <row r="168" spans="1:6" ht="15" customHeight="1">
      <c r="A168" s="14" t="s">
        <v>6916</v>
      </c>
      <c r="B168" s="7" t="s">
        <v>6917</v>
      </c>
      <c r="C168" s="11"/>
      <c r="D168" s="1" t="s">
        <v>6902</v>
      </c>
      <c r="E168" s="36">
        <v>1.77</v>
      </c>
      <c r="F168" s="45">
        <v>3</v>
      </c>
    </row>
    <row r="169" spans="1:6" ht="15" customHeight="1">
      <c r="A169" s="14" t="s">
        <v>6918</v>
      </c>
      <c r="B169" s="7" t="s">
        <v>6919</v>
      </c>
      <c r="C169" s="11">
        <v>104</v>
      </c>
      <c r="D169" s="1" t="s">
        <v>2107</v>
      </c>
      <c r="E169" s="36">
        <v>18.64</v>
      </c>
      <c r="F169" s="45">
        <v>8</v>
      </c>
    </row>
    <row r="170" spans="1:6" ht="15" customHeight="1">
      <c r="A170" s="14" t="s">
        <v>6920</v>
      </c>
      <c r="B170" s="7" t="s">
        <v>6921</v>
      </c>
      <c r="C170" s="11"/>
      <c r="D170" s="1" t="s">
        <v>6909</v>
      </c>
      <c r="E170" s="36">
        <v>23.65</v>
      </c>
      <c r="F170" s="45">
        <v>8</v>
      </c>
    </row>
    <row r="171" spans="1:6" ht="15" customHeight="1">
      <c r="A171" s="14" t="s">
        <v>6922</v>
      </c>
      <c r="B171" s="7" t="s">
        <v>6923</v>
      </c>
      <c r="C171" s="11"/>
      <c r="D171" s="1" t="s">
        <v>6780</v>
      </c>
      <c r="E171" s="36">
        <v>40.3</v>
      </c>
      <c r="F171" s="45">
        <v>0</v>
      </c>
    </row>
    <row r="172" spans="1:6" ht="15" customHeight="1">
      <c r="A172" s="14" t="s">
        <v>6924</v>
      </c>
      <c r="B172" s="7" t="s">
        <v>6925</v>
      </c>
      <c r="C172" s="11">
        <v>103</v>
      </c>
      <c r="D172" s="1" t="s">
        <v>2324</v>
      </c>
      <c r="E172" s="36">
        <v>18.49</v>
      </c>
      <c r="F172" s="45">
        <v>8</v>
      </c>
    </row>
    <row r="173" spans="1:6" ht="15" customHeight="1" thickBot="1">
      <c r="A173" s="14" t="s">
        <v>6926</v>
      </c>
      <c r="B173" s="7" t="s">
        <v>6927</v>
      </c>
      <c r="C173" s="11"/>
      <c r="D173" s="1" t="s">
        <v>3374</v>
      </c>
      <c r="E173" s="36">
        <v>12.9</v>
      </c>
      <c r="F173" s="46">
        <v>0</v>
      </c>
    </row>
    <row r="174" spans="1:6" ht="15" customHeight="1" thickBot="1" thickTop="1">
      <c r="A174" s="144" t="s">
        <v>7686</v>
      </c>
      <c r="B174" s="145"/>
      <c r="C174" s="145"/>
      <c r="D174" s="146"/>
      <c r="E174" s="37">
        <f>SUM(E56:E173)</f>
        <v>2769.8599999999997</v>
      </c>
      <c r="F174" s="63">
        <f>SUMIF(F56:F173,"&gt;0",E56:E173)</f>
        <v>1745.2000000000005</v>
      </c>
    </row>
    <row r="175" ht="15" customHeight="1"/>
    <row r="176" ht="15" customHeight="1"/>
    <row r="177" spans="1:6" ht="15" customHeight="1">
      <c r="A177" s="2"/>
      <c r="B177" s="2"/>
      <c r="C177" s="2"/>
      <c r="D177" s="2"/>
      <c r="E177" s="38"/>
      <c r="F177" s="47"/>
    </row>
    <row r="178" ht="15" customHeight="1"/>
    <row r="179" ht="15" customHeight="1"/>
    <row r="180" ht="15" customHeight="1" thickBot="1"/>
    <row r="181" spans="1:6" ht="22.5" customHeight="1" thickBot="1">
      <c r="A181" s="141" t="s">
        <v>6463</v>
      </c>
      <c r="B181" s="142"/>
      <c r="C181" s="142"/>
      <c r="D181" s="142"/>
      <c r="E181" s="142"/>
      <c r="F181" s="143"/>
    </row>
    <row r="182" spans="1:6" ht="15" customHeight="1">
      <c r="A182" s="151" t="s">
        <v>1005</v>
      </c>
      <c r="B182" s="68" t="s">
        <v>603</v>
      </c>
      <c r="C182" s="69" t="s">
        <v>1860</v>
      </c>
      <c r="D182" s="147" t="s">
        <v>1859</v>
      </c>
      <c r="E182" s="149" t="s">
        <v>1861</v>
      </c>
      <c r="F182" s="70" t="s">
        <v>7616</v>
      </c>
    </row>
    <row r="183" spans="1:6" ht="15" customHeight="1" thickBot="1">
      <c r="A183" s="152"/>
      <c r="B183" s="71" t="s">
        <v>1858</v>
      </c>
      <c r="C183" s="71" t="s">
        <v>1858</v>
      </c>
      <c r="D183" s="148"/>
      <c r="E183" s="150"/>
      <c r="F183" s="72" t="s">
        <v>7615</v>
      </c>
    </row>
    <row r="184" spans="1:6" ht="15" customHeight="1" thickTop="1">
      <c r="A184" s="14" t="s">
        <v>6928</v>
      </c>
      <c r="B184" s="7" t="s">
        <v>6929</v>
      </c>
      <c r="C184" s="11">
        <v>204</v>
      </c>
      <c r="D184" s="1" t="s">
        <v>642</v>
      </c>
      <c r="E184" s="36">
        <v>2.19</v>
      </c>
      <c r="F184" s="137">
        <v>0</v>
      </c>
    </row>
    <row r="185" spans="1:6" ht="15" customHeight="1">
      <c r="A185" s="14" t="s">
        <v>6930</v>
      </c>
      <c r="B185" s="7" t="s">
        <v>6931</v>
      </c>
      <c r="C185" s="11">
        <v>201</v>
      </c>
      <c r="D185" s="1" t="s">
        <v>641</v>
      </c>
      <c r="E185" s="36">
        <v>10.38</v>
      </c>
      <c r="F185" s="137">
        <v>5</v>
      </c>
    </row>
    <row r="186" spans="1:6" ht="15" customHeight="1">
      <c r="A186" s="14" t="s">
        <v>6932</v>
      </c>
      <c r="B186" s="7" t="s">
        <v>6933</v>
      </c>
      <c r="C186" s="11">
        <v>204</v>
      </c>
      <c r="D186" s="1" t="s">
        <v>642</v>
      </c>
      <c r="E186" s="36">
        <v>3.84</v>
      </c>
      <c r="F186" s="137">
        <v>0</v>
      </c>
    </row>
    <row r="187" spans="1:6" ht="15" customHeight="1">
      <c r="A187" s="14" t="s">
        <v>6934</v>
      </c>
      <c r="B187" s="7" t="s">
        <v>6935</v>
      </c>
      <c r="C187" s="11">
        <v>201</v>
      </c>
      <c r="D187" s="1" t="s">
        <v>641</v>
      </c>
      <c r="E187" s="36">
        <v>10.36</v>
      </c>
      <c r="F187" s="137">
        <v>5</v>
      </c>
    </row>
    <row r="188" spans="1:6" ht="15" customHeight="1">
      <c r="A188" s="14" t="s">
        <v>6936</v>
      </c>
      <c r="B188" s="7" t="s">
        <v>6937</v>
      </c>
      <c r="C188" s="11">
        <v>207</v>
      </c>
      <c r="D188" s="1" t="s">
        <v>2656</v>
      </c>
      <c r="E188" s="36">
        <v>452.18</v>
      </c>
      <c r="F188" s="137">
        <v>5</v>
      </c>
    </row>
    <row r="189" spans="1:6" ht="15" customHeight="1">
      <c r="A189" s="14" t="s">
        <v>6938</v>
      </c>
      <c r="B189" s="7" t="s">
        <v>6939</v>
      </c>
      <c r="C189" s="11">
        <v>203</v>
      </c>
      <c r="D189" s="1" t="s">
        <v>2656</v>
      </c>
      <c r="E189" s="36">
        <v>72.73</v>
      </c>
      <c r="F189" s="137">
        <v>5</v>
      </c>
    </row>
    <row r="190" spans="1:6" ht="15" customHeight="1">
      <c r="A190" s="14" t="s">
        <v>6940</v>
      </c>
      <c r="B190" s="7" t="s">
        <v>6941</v>
      </c>
      <c r="C190" s="11">
        <v>203</v>
      </c>
      <c r="D190" s="1" t="s">
        <v>2656</v>
      </c>
      <c r="E190" s="36">
        <v>68.72</v>
      </c>
      <c r="F190" s="137">
        <v>5</v>
      </c>
    </row>
    <row r="191" spans="1:6" ht="15" customHeight="1">
      <c r="A191" s="14" t="s">
        <v>6942</v>
      </c>
      <c r="B191" s="7" t="s">
        <v>6943</v>
      </c>
      <c r="C191" s="11">
        <v>203</v>
      </c>
      <c r="D191" s="1" t="s">
        <v>2656</v>
      </c>
      <c r="E191" s="36">
        <v>121.57</v>
      </c>
      <c r="F191" s="137">
        <v>5</v>
      </c>
    </row>
    <row r="192" spans="1:6" ht="15" customHeight="1">
      <c r="A192" s="14" t="s">
        <v>6944</v>
      </c>
      <c r="B192" s="7" t="s">
        <v>6945</v>
      </c>
      <c r="C192" s="11">
        <v>203</v>
      </c>
      <c r="D192" s="1" t="s">
        <v>2656</v>
      </c>
      <c r="E192" s="36">
        <v>121.51</v>
      </c>
      <c r="F192" s="137">
        <v>5</v>
      </c>
    </row>
    <row r="193" spans="1:6" ht="15" customHeight="1">
      <c r="A193" s="14" t="s">
        <v>6946</v>
      </c>
      <c r="B193" s="7" t="s">
        <v>6947</v>
      </c>
      <c r="C193" s="11">
        <v>201</v>
      </c>
      <c r="D193" s="1" t="s">
        <v>5450</v>
      </c>
      <c r="E193" s="36"/>
      <c r="F193" s="137">
        <v>0</v>
      </c>
    </row>
    <row r="194" spans="1:6" ht="15" customHeight="1">
      <c r="A194" s="14" t="s">
        <v>6948</v>
      </c>
      <c r="B194" s="7" t="s">
        <v>6949</v>
      </c>
      <c r="C194" s="11">
        <v>203</v>
      </c>
      <c r="D194" s="1" t="s">
        <v>3480</v>
      </c>
      <c r="E194" s="36">
        <v>9.53</v>
      </c>
      <c r="F194" s="137">
        <v>5</v>
      </c>
    </row>
    <row r="195" spans="1:6" ht="15" customHeight="1">
      <c r="A195" s="14" t="s">
        <v>6950</v>
      </c>
      <c r="B195" s="7" t="s">
        <v>6951</v>
      </c>
      <c r="C195" s="11">
        <v>207</v>
      </c>
      <c r="D195" s="1" t="s">
        <v>7312</v>
      </c>
      <c r="E195" s="36">
        <v>73.27</v>
      </c>
      <c r="F195" s="137">
        <v>5</v>
      </c>
    </row>
    <row r="196" spans="1:6" ht="15" customHeight="1">
      <c r="A196" s="14" t="s">
        <v>6952</v>
      </c>
      <c r="B196" s="7" t="s">
        <v>6953</v>
      </c>
      <c r="C196" s="11"/>
      <c r="D196" s="1" t="s">
        <v>6954</v>
      </c>
      <c r="E196" s="36">
        <v>3.58</v>
      </c>
      <c r="F196" s="137">
        <v>1</v>
      </c>
    </row>
    <row r="197" spans="1:6" ht="15" customHeight="1">
      <c r="A197" s="14" t="s">
        <v>6955</v>
      </c>
      <c r="B197" s="7" t="s">
        <v>6956</v>
      </c>
      <c r="C197" s="11"/>
      <c r="D197" s="1" t="s">
        <v>526</v>
      </c>
      <c r="E197" s="36">
        <v>10.48</v>
      </c>
      <c r="F197" s="137">
        <v>1</v>
      </c>
    </row>
    <row r="198" spans="1:6" ht="15" customHeight="1">
      <c r="A198" s="14" t="s">
        <v>6957</v>
      </c>
      <c r="B198" s="7" t="s">
        <v>6958</v>
      </c>
      <c r="C198" s="11"/>
      <c r="D198" s="1" t="s">
        <v>6959</v>
      </c>
      <c r="E198" s="36">
        <v>24.58</v>
      </c>
      <c r="F198" s="137">
        <v>1</v>
      </c>
    </row>
    <row r="199" spans="1:6" ht="15" customHeight="1">
      <c r="A199" s="14" t="s">
        <v>6960</v>
      </c>
      <c r="B199" s="7" t="s">
        <v>6961</v>
      </c>
      <c r="C199" s="11"/>
      <c r="D199" s="1" t="s">
        <v>2664</v>
      </c>
      <c r="E199" s="36">
        <v>13.94</v>
      </c>
      <c r="F199" s="137">
        <v>1</v>
      </c>
    </row>
    <row r="200" spans="1:6" ht="15" customHeight="1">
      <c r="A200" s="14" t="s">
        <v>6962</v>
      </c>
      <c r="B200" s="7" t="s">
        <v>6963</v>
      </c>
      <c r="C200" s="11"/>
      <c r="D200" s="1" t="s">
        <v>2664</v>
      </c>
      <c r="E200" s="36">
        <v>13.96</v>
      </c>
      <c r="F200" s="137">
        <v>1</v>
      </c>
    </row>
    <row r="201" spans="1:6" ht="15" customHeight="1">
      <c r="A201" s="14" t="s">
        <v>6964</v>
      </c>
      <c r="B201" s="7" t="s">
        <v>6965</v>
      </c>
      <c r="C201" s="11"/>
      <c r="D201" s="1" t="s">
        <v>2664</v>
      </c>
      <c r="E201" s="36">
        <v>13.59</v>
      </c>
      <c r="F201" s="137">
        <v>1</v>
      </c>
    </row>
    <row r="202" spans="1:6" ht="15" customHeight="1">
      <c r="A202" s="14" t="s">
        <v>6966</v>
      </c>
      <c r="B202" s="7" t="s">
        <v>6967</v>
      </c>
      <c r="C202" s="11"/>
      <c r="D202" s="1" t="s">
        <v>2664</v>
      </c>
      <c r="E202" s="36">
        <v>13.59</v>
      </c>
      <c r="F202" s="137">
        <v>1</v>
      </c>
    </row>
    <row r="203" spans="1:6" ht="15" customHeight="1">
      <c r="A203" s="14" t="s">
        <v>6968</v>
      </c>
      <c r="B203" s="7" t="s">
        <v>6969</v>
      </c>
      <c r="C203" s="11">
        <v>201</v>
      </c>
      <c r="D203" s="1" t="s">
        <v>5450</v>
      </c>
      <c r="E203" s="36"/>
      <c r="F203" s="137">
        <v>0</v>
      </c>
    </row>
    <row r="204" spans="1:6" ht="15" customHeight="1">
      <c r="A204" s="14" t="s">
        <v>6970</v>
      </c>
      <c r="B204" s="7" t="s">
        <v>6971</v>
      </c>
      <c r="C204" s="11"/>
      <c r="D204" s="1" t="s">
        <v>2664</v>
      </c>
      <c r="E204" s="36">
        <v>22.94</v>
      </c>
      <c r="F204" s="137">
        <v>1</v>
      </c>
    </row>
    <row r="205" spans="1:6" ht="15" customHeight="1">
      <c r="A205" s="14" t="s">
        <v>6972</v>
      </c>
      <c r="B205" s="7" t="s">
        <v>6973</v>
      </c>
      <c r="C205" s="11"/>
      <c r="D205" s="1" t="s">
        <v>2664</v>
      </c>
      <c r="E205" s="36">
        <v>22.98</v>
      </c>
      <c r="F205" s="137">
        <v>1</v>
      </c>
    </row>
    <row r="206" spans="1:6" ht="15" customHeight="1">
      <c r="A206" s="14" t="s">
        <v>6974</v>
      </c>
      <c r="B206" s="7" t="s">
        <v>6975</v>
      </c>
      <c r="C206" s="11"/>
      <c r="D206" s="1" t="s">
        <v>457</v>
      </c>
      <c r="E206" s="36">
        <v>13.59</v>
      </c>
      <c r="F206" s="137">
        <v>1</v>
      </c>
    </row>
    <row r="207" spans="1:6" ht="15" customHeight="1">
      <c r="A207" s="14" t="s">
        <v>6976</v>
      </c>
      <c r="B207" s="7" t="s">
        <v>6977</v>
      </c>
      <c r="C207" s="11"/>
      <c r="D207" s="1" t="s">
        <v>457</v>
      </c>
      <c r="E207" s="36">
        <v>13.57</v>
      </c>
      <c r="F207" s="137">
        <v>1</v>
      </c>
    </row>
    <row r="208" spans="1:6" ht="15" customHeight="1">
      <c r="A208" s="14" t="s">
        <v>6978</v>
      </c>
      <c r="B208" s="7" t="s">
        <v>6979</v>
      </c>
      <c r="C208" s="11">
        <v>310</v>
      </c>
      <c r="D208" s="1" t="s">
        <v>7305</v>
      </c>
      <c r="E208" s="36">
        <v>10.11</v>
      </c>
      <c r="F208" s="137">
        <v>0</v>
      </c>
    </row>
    <row r="209" spans="1:6" ht="15" customHeight="1">
      <c r="A209" s="14" t="s">
        <v>6980</v>
      </c>
      <c r="B209" s="7" t="s">
        <v>6981</v>
      </c>
      <c r="C209" s="11">
        <v>203</v>
      </c>
      <c r="D209" s="1" t="s">
        <v>2656</v>
      </c>
      <c r="E209" s="36">
        <v>10.93</v>
      </c>
      <c r="F209" s="137">
        <v>5</v>
      </c>
    </row>
    <row r="210" spans="1:6" ht="15" customHeight="1">
      <c r="A210" s="14" t="s">
        <v>6982</v>
      </c>
      <c r="B210" s="7" t="s">
        <v>6983</v>
      </c>
      <c r="C210" s="11"/>
      <c r="D210" s="1" t="s">
        <v>2664</v>
      </c>
      <c r="E210" s="36">
        <v>19.14</v>
      </c>
      <c r="F210" s="137">
        <v>1</v>
      </c>
    </row>
    <row r="211" spans="1:6" ht="15" customHeight="1">
      <c r="A211" s="14" t="s">
        <v>6984</v>
      </c>
      <c r="B211" s="7" t="s">
        <v>6985</v>
      </c>
      <c r="C211" s="11"/>
      <c r="D211" s="1" t="s">
        <v>2664</v>
      </c>
      <c r="E211" s="36">
        <v>19.62</v>
      </c>
      <c r="F211" s="137">
        <v>1</v>
      </c>
    </row>
    <row r="212" spans="1:6" ht="15" customHeight="1">
      <c r="A212" s="14" t="s">
        <v>6986</v>
      </c>
      <c r="B212" s="7" t="s">
        <v>6987</v>
      </c>
      <c r="C212" s="11"/>
      <c r="D212" s="1" t="s">
        <v>2664</v>
      </c>
      <c r="E212" s="36">
        <v>14.66</v>
      </c>
      <c r="F212" s="137">
        <v>1</v>
      </c>
    </row>
    <row r="213" spans="1:6" ht="15" customHeight="1">
      <c r="A213" s="14" t="s">
        <v>6988</v>
      </c>
      <c r="B213" s="7" t="s">
        <v>6989</v>
      </c>
      <c r="C213" s="11"/>
      <c r="D213" s="1" t="s">
        <v>2664</v>
      </c>
      <c r="E213" s="36">
        <v>25.3</v>
      </c>
      <c r="F213" s="137">
        <v>1</v>
      </c>
    </row>
    <row r="214" spans="1:6" ht="15" customHeight="1">
      <c r="A214" s="14" t="s">
        <v>6990</v>
      </c>
      <c r="B214" s="7" t="s">
        <v>6991</v>
      </c>
      <c r="C214" s="11"/>
      <c r="D214" s="1" t="s">
        <v>457</v>
      </c>
      <c r="E214" s="36">
        <v>15.03</v>
      </c>
      <c r="F214" s="137">
        <v>1</v>
      </c>
    </row>
    <row r="215" spans="1:6" ht="15" customHeight="1">
      <c r="A215" s="14" t="s">
        <v>6992</v>
      </c>
      <c r="B215" s="7" t="s">
        <v>6993</v>
      </c>
      <c r="C215" s="11"/>
      <c r="D215" s="1" t="s">
        <v>2664</v>
      </c>
      <c r="E215" s="36">
        <v>25.75</v>
      </c>
      <c r="F215" s="137">
        <v>1</v>
      </c>
    </row>
    <row r="216" spans="1:6" ht="15" customHeight="1">
      <c r="A216" s="14" t="s">
        <v>6994</v>
      </c>
      <c r="B216" s="7" t="s">
        <v>6995</v>
      </c>
      <c r="C216" s="11"/>
      <c r="D216" s="1" t="s">
        <v>6996</v>
      </c>
      <c r="E216" s="36">
        <v>25.84</v>
      </c>
      <c r="F216" s="137">
        <v>1</v>
      </c>
    </row>
    <row r="217" spans="1:6" ht="15" customHeight="1">
      <c r="A217" s="14" t="s">
        <v>6997</v>
      </c>
      <c r="B217" s="7" t="s">
        <v>6998</v>
      </c>
      <c r="C217" s="11"/>
      <c r="D217" s="1" t="s">
        <v>457</v>
      </c>
      <c r="E217" s="36">
        <v>14.88</v>
      </c>
      <c r="F217" s="137">
        <v>1</v>
      </c>
    </row>
    <row r="218" spans="1:6" ht="15" customHeight="1">
      <c r="A218" s="14" t="s">
        <v>6999</v>
      </c>
      <c r="B218" s="7" t="s">
        <v>7000</v>
      </c>
      <c r="C218" s="11">
        <v>163</v>
      </c>
      <c r="D218" s="1" t="s">
        <v>2656</v>
      </c>
      <c r="E218" s="36">
        <v>2.44</v>
      </c>
      <c r="F218" s="137">
        <v>5</v>
      </c>
    </row>
    <row r="219" spans="1:6" ht="15" customHeight="1">
      <c r="A219" s="14" t="s">
        <v>7001</v>
      </c>
      <c r="B219" s="7" t="s">
        <v>7002</v>
      </c>
      <c r="C219" s="11">
        <v>160</v>
      </c>
      <c r="D219" s="1" t="s">
        <v>1161</v>
      </c>
      <c r="E219" s="36">
        <v>4.94</v>
      </c>
      <c r="F219" s="137">
        <v>0</v>
      </c>
    </row>
    <row r="220" spans="1:6" ht="15" customHeight="1">
      <c r="A220" s="14" t="s">
        <v>7003</v>
      </c>
      <c r="B220" s="7" t="s">
        <v>7004</v>
      </c>
      <c r="C220" s="11">
        <v>160</v>
      </c>
      <c r="D220" s="1" t="s">
        <v>2656</v>
      </c>
      <c r="E220" s="36">
        <v>5.64</v>
      </c>
      <c r="F220" s="137">
        <v>0</v>
      </c>
    </row>
    <row r="221" spans="1:6" ht="15" customHeight="1">
      <c r="A221" s="14" t="s">
        <v>7005</v>
      </c>
      <c r="B221" s="7" t="s">
        <v>7006</v>
      </c>
      <c r="C221" s="11">
        <v>103</v>
      </c>
      <c r="D221" s="1" t="s">
        <v>2324</v>
      </c>
      <c r="E221" s="36">
        <v>23.9</v>
      </c>
      <c r="F221" s="137">
        <v>0</v>
      </c>
    </row>
    <row r="222" spans="1:6" ht="15" customHeight="1">
      <c r="A222" s="14" t="s">
        <v>7007</v>
      </c>
      <c r="B222" s="7" t="s">
        <v>7008</v>
      </c>
      <c r="C222" s="11">
        <v>103</v>
      </c>
      <c r="D222" s="1" t="s">
        <v>2324</v>
      </c>
      <c r="E222" s="36">
        <v>21.5</v>
      </c>
      <c r="F222" s="137">
        <v>0</v>
      </c>
    </row>
    <row r="223" spans="1:6" ht="15" customHeight="1">
      <c r="A223" s="14" t="s">
        <v>7009</v>
      </c>
      <c r="B223" s="7" t="s">
        <v>7010</v>
      </c>
      <c r="C223" s="11"/>
      <c r="D223" s="1" t="s">
        <v>6477</v>
      </c>
      <c r="E223" s="36">
        <v>8.59</v>
      </c>
      <c r="F223" s="137">
        <v>5</v>
      </c>
    </row>
    <row r="224" spans="1:6" ht="15" customHeight="1">
      <c r="A224" s="14" t="s">
        <v>7011</v>
      </c>
      <c r="B224" s="7" t="s">
        <v>7012</v>
      </c>
      <c r="C224" s="11">
        <v>203</v>
      </c>
      <c r="D224" s="1" t="s">
        <v>2656</v>
      </c>
      <c r="E224" s="36">
        <v>57.6</v>
      </c>
      <c r="F224" s="137">
        <v>5</v>
      </c>
    </row>
    <row r="225" spans="1:6" ht="15" customHeight="1">
      <c r="A225" s="14" t="s">
        <v>7013</v>
      </c>
      <c r="B225" s="7" t="s">
        <v>7014</v>
      </c>
      <c r="C225" s="11">
        <v>103</v>
      </c>
      <c r="D225" s="1" t="s">
        <v>2324</v>
      </c>
      <c r="E225" s="36">
        <v>24.6</v>
      </c>
      <c r="F225" s="137">
        <v>8</v>
      </c>
    </row>
    <row r="226" spans="1:6" ht="15" customHeight="1">
      <c r="A226" s="14" t="s">
        <v>7015</v>
      </c>
      <c r="B226" s="7" t="s">
        <v>7016</v>
      </c>
      <c r="C226" s="11">
        <v>103</v>
      </c>
      <c r="D226" s="1" t="s">
        <v>2324</v>
      </c>
      <c r="E226" s="36">
        <v>26.07</v>
      </c>
      <c r="F226" s="137">
        <v>8</v>
      </c>
    </row>
    <row r="227" spans="1:6" ht="15" customHeight="1">
      <c r="A227" s="14" t="s">
        <v>7017</v>
      </c>
      <c r="B227" s="7" t="s">
        <v>7018</v>
      </c>
      <c r="C227" s="11">
        <v>160</v>
      </c>
      <c r="D227" s="1" t="s">
        <v>3890</v>
      </c>
      <c r="E227" s="36">
        <v>25.28</v>
      </c>
      <c r="F227" s="137">
        <v>3</v>
      </c>
    </row>
    <row r="228" spans="1:6" ht="15" customHeight="1">
      <c r="A228" s="14" t="s">
        <v>7019</v>
      </c>
      <c r="B228" s="7" t="s">
        <v>7020</v>
      </c>
      <c r="C228" s="11">
        <v>160</v>
      </c>
      <c r="D228" s="1" t="s">
        <v>1409</v>
      </c>
      <c r="E228" s="36">
        <v>21.53</v>
      </c>
      <c r="F228" s="137">
        <v>3</v>
      </c>
    </row>
    <row r="229" spans="1:6" ht="15" customHeight="1">
      <c r="A229" s="14" t="s">
        <v>7021</v>
      </c>
      <c r="B229" s="7" t="s">
        <v>7022</v>
      </c>
      <c r="C229" s="11">
        <v>184</v>
      </c>
      <c r="D229" s="1" t="s">
        <v>3843</v>
      </c>
      <c r="E229" s="36">
        <v>12.62</v>
      </c>
      <c r="F229" s="137">
        <v>1</v>
      </c>
    </row>
    <row r="230" spans="1:6" ht="15" customHeight="1">
      <c r="A230" s="14" t="s">
        <v>7023</v>
      </c>
      <c r="B230" s="7" t="s">
        <v>7024</v>
      </c>
      <c r="C230" s="11">
        <v>203</v>
      </c>
      <c r="D230" s="1" t="s">
        <v>2656</v>
      </c>
      <c r="E230" s="36">
        <v>50.97</v>
      </c>
      <c r="F230" s="137">
        <v>5</v>
      </c>
    </row>
    <row r="231" spans="1:6" ht="15" customHeight="1">
      <c r="A231" s="14" t="s">
        <v>7025</v>
      </c>
      <c r="B231" s="7" t="s">
        <v>7026</v>
      </c>
      <c r="C231" s="11"/>
      <c r="D231" s="1" t="s">
        <v>2664</v>
      </c>
      <c r="E231" s="36">
        <v>13.52</v>
      </c>
      <c r="F231" s="137">
        <v>1</v>
      </c>
    </row>
    <row r="232" spans="1:6" ht="15" customHeight="1">
      <c r="A232" s="14" t="s">
        <v>7027</v>
      </c>
      <c r="B232" s="7" t="s">
        <v>7028</v>
      </c>
      <c r="C232" s="11">
        <v>310</v>
      </c>
      <c r="D232" s="1" t="s">
        <v>7305</v>
      </c>
      <c r="E232" s="36">
        <v>10.13</v>
      </c>
      <c r="F232" s="137">
        <v>0</v>
      </c>
    </row>
    <row r="233" spans="1:6" ht="15" customHeight="1">
      <c r="A233" s="14" t="s">
        <v>7029</v>
      </c>
      <c r="B233" s="7" t="s">
        <v>7030</v>
      </c>
      <c r="C233" s="11">
        <v>203</v>
      </c>
      <c r="D233" s="1" t="s">
        <v>2656</v>
      </c>
      <c r="E233" s="36">
        <v>10.92</v>
      </c>
      <c r="F233" s="137">
        <v>5</v>
      </c>
    </row>
    <row r="234" spans="1:6" ht="15" customHeight="1">
      <c r="A234" s="14" t="s">
        <v>7031</v>
      </c>
      <c r="B234" s="7" t="s">
        <v>7032</v>
      </c>
      <c r="C234" s="11"/>
      <c r="D234" s="1" t="s">
        <v>2664</v>
      </c>
      <c r="E234" s="36">
        <v>14.14</v>
      </c>
      <c r="F234" s="137">
        <v>1</v>
      </c>
    </row>
    <row r="235" spans="1:6" ht="15" customHeight="1">
      <c r="A235" s="14" t="s">
        <v>7033</v>
      </c>
      <c r="B235" s="7" t="s">
        <v>7034</v>
      </c>
      <c r="C235" s="11"/>
      <c r="D235" s="1" t="s">
        <v>2664</v>
      </c>
      <c r="E235" s="36">
        <v>14.48</v>
      </c>
      <c r="F235" s="137">
        <v>1</v>
      </c>
    </row>
    <row r="236" spans="1:6" ht="15" customHeight="1">
      <c r="A236" s="14" t="s">
        <v>7035</v>
      </c>
      <c r="B236" s="7" t="s">
        <v>7036</v>
      </c>
      <c r="C236" s="11"/>
      <c r="D236" s="1" t="s">
        <v>2664</v>
      </c>
      <c r="E236" s="36">
        <v>14.44</v>
      </c>
      <c r="F236" s="137">
        <v>1</v>
      </c>
    </row>
    <row r="237" spans="1:6" ht="15" customHeight="1">
      <c r="A237" s="14" t="s">
        <v>7037</v>
      </c>
      <c r="B237" s="7" t="s">
        <v>7038</v>
      </c>
      <c r="C237" s="11"/>
      <c r="D237" s="1" t="s">
        <v>2664</v>
      </c>
      <c r="E237" s="36">
        <v>14.79</v>
      </c>
      <c r="F237" s="137">
        <v>1</v>
      </c>
    </row>
    <row r="238" spans="1:6" ht="15" customHeight="1">
      <c r="A238" s="14" t="s">
        <v>7039</v>
      </c>
      <c r="B238" s="7" t="s">
        <v>7040</v>
      </c>
      <c r="C238" s="11"/>
      <c r="D238" s="1" t="s">
        <v>2664</v>
      </c>
      <c r="E238" s="36">
        <v>14.98</v>
      </c>
      <c r="F238" s="137">
        <v>1</v>
      </c>
    </row>
    <row r="239" spans="1:6" ht="15" customHeight="1">
      <c r="A239" s="14" t="s">
        <v>7041</v>
      </c>
      <c r="B239" s="7" t="s">
        <v>7042</v>
      </c>
      <c r="C239" s="11"/>
      <c r="D239" s="1" t="s">
        <v>2664</v>
      </c>
      <c r="E239" s="36">
        <v>14.88</v>
      </c>
      <c r="F239" s="137">
        <v>1</v>
      </c>
    </row>
    <row r="240" spans="1:6" ht="15" customHeight="1">
      <c r="A240" s="14" t="s">
        <v>7043</v>
      </c>
      <c r="B240" s="7" t="s">
        <v>7044</v>
      </c>
      <c r="C240" s="11"/>
      <c r="D240" s="1" t="s">
        <v>2664</v>
      </c>
      <c r="E240" s="36">
        <v>15.17</v>
      </c>
      <c r="F240" s="137">
        <v>1</v>
      </c>
    </row>
    <row r="241" spans="1:6" ht="15" customHeight="1">
      <c r="A241" s="14" t="s">
        <v>7045</v>
      </c>
      <c r="B241" s="7" t="s">
        <v>7046</v>
      </c>
      <c r="C241" s="11"/>
      <c r="D241" s="1" t="s">
        <v>7047</v>
      </c>
      <c r="E241" s="36">
        <v>15.17</v>
      </c>
      <c r="F241" s="137">
        <v>1</v>
      </c>
    </row>
    <row r="242" spans="1:6" ht="15" customHeight="1">
      <c r="A242" s="14" t="s">
        <v>7048</v>
      </c>
      <c r="B242" s="7" t="s">
        <v>7049</v>
      </c>
      <c r="C242" s="11"/>
      <c r="D242" s="1" t="s">
        <v>2664</v>
      </c>
      <c r="E242" s="36">
        <v>15.17</v>
      </c>
      <c r="F242" s="137">
        <v>1</v>
      </c>
    </row>
    <row r="243" spans="1:6" ht="15" customHeight="1">
      <c r="A243" s="14" t="s">
        <v>7050</v>
      </c>
      <c r="B243" s="7" t="s">
        <v>7051</v>
      </c>
      <c r="C243" s="11"/>
      <c r="D243" s="1" t="s">
        <v>2664</v>
      </c>
      <c r="E243" s="36">
        <v>15.32</v>
      </c>
      <c r="F243" s="137">
        <v>1</v>
      </c>
    </row>
    <row r="244" spans="1:6" ht="15" customHeight="1">
      <c r="A244" s="14" t="s">
        <v>7052</v>
      </c>
      <c r="B244" s="7" t="s">
        <v>7053</v>
      </c>
      <c r="C244" s="11"/>
      <c r="D244" s="1" t="s">
        <v>2664</v>
      </c>
      <c r="E244" s="36">
        <v>15.3</v>
      </c>
      <c r="F244" s="137">
        <v>1</v>
      </c>
    </row>
    <row r="245" spans="1:6" ht="15" customHeight="1">
      <c r="A245" s="14" t="s">
        <v>7054</v>
      </c>
      <c r="B245" s="7" t="s">
        <v>7055</v>
      </c>
      <c r="C245" s="11">
        <v>136</v>
      </c>
      <c r="D245" s="1" t="s">
        <v>7310</v>
      </c>
      <c r="E245" s="36">
        <v>15.99</v>
      </c>
      <c r="F245" s="137">
        <v>1</v>
      </c>
    </row>
    <row r="246" spans="1:6" ht="15" customHeight="1">
      <c r="A246" s="14" t="s">
        <v>7056</v>
      </c>
      <c r="B246" s="7" t="s">
        <v>7057</v>
      </c>
      <c r="C246" s="11"/>
      <c r="D246" s="1" t="s">
        <v>6959</v>
      </c>
      <c r="E246" s="36">
        <v>19.54</v>
      </c>
      <c r="F246" s="137">
        <v>1</v>
      </c>
    </row>
    <row r="247" spans="1:6" ht="15" customHeight="1">
      <c r="A247" s="14" t="s">
        <v>7058</v>
      </c>
      <c r="B247" s="7" t="s">
        <v>7059</v>
      </c>
      <c r="C247" s="11">
        <v>164</v>
      </c>
      <c r="D247" s="1" t="s">
        <v>3789</v>
      </c>
      <c r="E247" s="36">
        <v>19.33</v>
      </c>
      <c r="F247" s="137">
        <v>4</v>
      </c>
    </row>
    <row r="248" spans="1:6" ht="15" customHeight="1">
      <c r="A248" s="14" t="s">
        <v>7060</v>
      </c>
      <c r="B248" s="7" t="s">
        <v>7061</v>
      </c>
      <c r="C248" s="11">
        <v>310</v>
      </c>
      <c r="D248" s="1" t="s">
        <v>7305</v>
      </c>
      <c r="E248" s="36">
        <v>10.58</v>
      </c>
      <c r="F248" s="137">
        <v>0</v>
      </c>
    </row>
    <row r="249" spans="1:6" ht="15" customHeight="1">
      <c r="A249" s="14" t="s">
        <v>7062</v>
      </c>
      <c r="B249" s="7" t="s">
        <v>7063</v>
      </c>
      <c r="C249" s="11">
        <v>161</v>
      </c>
      <c r="D249" s="1" t="s">
        <v>3998</v>
      </c>
      <c r="E249" s="36">
        <v>8.07</v>
      </c>
      <c r="F249" s="137">
        <v>3</v>
      </c>
    </row>
    <row r="250" spans="1:6" ht="15" customHeight="1">
      <c r="A250" s="14" t="s">
        <v>7064</v>
      </c>
      <c r="B250" s="7" t="s">
        <v>7065</v>
      </c>
      <c r="C250" s="11">
        <v>163</v>
      </c>
      <c r="D250" s="1" t="s">
        <v>3998</v>
      </c>
      <c r="E250" s="36">
        <v>1.74</v>
      </c>
      <c r="F250" s="137">
        <v>3</v>
      </c>
    </row>
    <row r="251" spans="1:6" ht="15" customHeight="1">
      <c r="A251" s="14" t="s">
        <v>7066</v>
      </c>
      <c r="B251" s="7" t="s">
        <v>7067</v>
      </c>
      <c r="C251" s="11">
        <v>167</v>
      </c>
      <c r="D251" s="1" t="s">
        <v>3998</v>
      </c>
      <c r="E251" s="36">
        <v>2.94</v>
      </c>
      <c r="F251" s="137">
        <v>0</v>
      </c>
    </row>
    <row r="252" spans="1:6" ht="15" customHeight="1">
      <c r="A252" s="14" t="s">
        <v>7068</v>
      </c>
      <c r="B252" s="7" t="s">
        <v>7069</v>
      </c>
      <c r="C252" s="11">
        <v>161</v>
      </c>
      <c r="D252" s="1" t="s">
        <v>3998</v>
      </c>
      <c r="E252" s="36">
        <v>1.7</v>
      </c>
      <c r="F252" s="137">
        <v>3</v>
      </c>
    </row>
    <row r="253" spans="1:6" ht="15" customHeight="1">
      <c r="A253" s="14" t="s">
        <v>7070</v>
      </c>
      <c r="B253" s="7" t="s">
        <v>7071</v>
      </c>
      <c r="C253" s="11">
        <v>161</v>
      </c>
      <c r="D253" s="1" t="s">
        <v>3998</v>
      </c>
      <c r="E253" s="36">
        <v>3.16</v>
      </c>
      <c r="F253" s="137">
        <v>3</v>
      </c>
    </row>
    <row r="254" spans="1:6" ht="15" customHeight="1">
      <c r="A254" s="14" t="s">
        <v>7072</v>
      </c>
      <c r="B254" s="7" t="s">
        <v>7073</v>
      </c>
      <c r="C254" s="11">
        <v>161</v>
      </c>
      <c r="D254" s="1" t="s">
        <v>3998</v>
      </c>
      <c r="E254" s="36">
        <v>6.05</v>
      </c>
      <c r="F254" s="137">
        <v>3</v>
      </c>
    </row>
    <row r="255" spans="1:6" ht="15" customHeight="1">
      <c r="A255" s="14" t="s">
        <v>7074</v>
      </c>
      <c r="B255" s="7" t="s">
        <v>7075</v>
      </c>
      <c r="C255" s="11">
        <v>161</v>
      </c>
      <c r="D255" s="1" t="s">
        <v>3998</v>
      </c>
      <c r="E255" s="36">
        <v>1.63</v>
      </c>
      <c r="F255" s="137">
        <v>3</v>
      </c>
    </row>
    <row r="256" spans="1:6" ht="15" customHeight="1">
      <c r="A256" s="14" t="s">
        <v>7076</v>
      </c>
      <c r="B256" s="7" t="s">
        <v>7077</v>
      </c>
      <c r="C256" s="11">
        <v>161</v>
      </c>
      <c r="D256" s="1" t="s">
        <v>3998</v>
      </c>
      <c r="E256" s="36">
        <v>1.6</v>
      </c>
      <c r="F256" s="137">
        <v>3</v>
      </c>
    </row>
    <row r="257" spans="1:6" ht="15" customHeight="1">
      <c r="A257" s="14" t="s">
        <v>7078</v>
      </c>
      <c r="B257" s="7" t="s">
        <v>7079</v>
      </c>
      <c r="C257" s="11">
        <v>161</v>
      </c>
      <c r="D257" s="1" t="s">
        <v>3998</v>
      </c>
      <c r="E257" s="36">
        <v>9.43</v>
      </c>
      <c r="F257" s="137">
        <v>3</v>
      </c>
    </row>
    <row r="258" spans="1:6" ht="15" customHeight="1">
      <c r="A258" s="14" t="s">
        <v>7080</v>
      </c>
      <c r="B258" s="7" t="s">
        <v>7081</v>
      </c>
      <c r="C258" s="11"/>
      <c r="D258" s="1" t="s">
        <v>2664</v>
      </c>
      <c r="E258" s="36">
        <v>12.41</v>
      </c>
      <c r="F258" s="137">
        <v>1</v>
      </c>
    </row>
    <row r="259" spans="1:6" ht="15" customHeight="1">
      <c r="A259" s="14" t="s">
        <v>7082</v>
      </c>
      <c r="B259" s="7" t="s">
        <v>7083</v>
      </c>
      <c r="C259" s="11"/>
      <c r="D259" s="1" t="s">
        <v>2664</v>
      </c>
      <c r="E259" s="36">
        <v>11.71</v>
      </c>
      <c r="F259" s="137">
        <v>1</v>
      </c>
    </row>
    <row r="260" spans="1:6" ht="15" customHeight="1">
      <c r="A260" s="14" t="s">
        <v>7084</v>
      </c>
      <c r="B260" s="7" t="s">
        <v>7085</v>
      </c>
      <c r="C260" s="11"/>
      <c r="D260" s="1" t="s">
        <v>2664</v>
      </c>
      <c r="E260" s="36">
        <v>15.92</v>
      </c>
      <c r="F260" s="137">
        <v>1</v>
      </c>
    </row>
    <row r="261" spans="1:6" ht="15" customHeight="1">
      <c r="A261" s="14" t="s">
        <v>7086</v>
      </c>
      <c r="B261" s="7" t="s">
        <v>7087</v>
      </c>
      <c r="C261" s="11"/>
      <c r="D261" s="1" t="s">
        <v>2664</v>
      </c>
      <c r="E261" s="36">
        <v>13.84</v>
      </c>
      <c r="F261" s="137">
        <v>1</v>
      </c>
    </row>
    <row r="262" spans="1:6" ht="15" customHeight="1">
      <c r="A262" s="14" t="s">
        <v>7088</v>
      </c>
      <c r="B262" s="7" t="s">
        <v>7089</v>
      </c>
      <c r="C262" s="11">
        <v>164</v>
      </c>
      <c r="D262" s="1" t="s">
        <v>3789</v>
      </c>
      <c r="E262" s="36">
        <v>11.94</v>
      </c>
      <c r="F262" s="137">
        <v>1</v>
      </c>
    </row>
    <row r="263" spans="1:6" ht="15" customHeight="1">
      <c r="A263" s="14" t="s">
        <v>7090</v>
      </c>
      <c r="B263" s="7" t="s">
        <v>7091</v>
      </c>
      <c r="C263" s="11"/>
      <c r="D263" s="1" t="s">
        <v>2664</v>
      </c>
      <c r="E263" s="36">
        <v>13.51</v>
      </c>
      <c r="F263" s="137">
        <v>4</v>
      </c>
    </row>
    <row r="264" spans="1:6" ht="15" customHeight="1">
      <c r="A264" s="14" t="s">
        <v>7092</v>
      </c>
      <c r="B264" s="7" t="s">
        <v>7093</v>
      </c>
      <c r="C264" s="11"/>
      <c r="D264" s="1" t="s">
        <v>2664</v>
      </c>
      <c r="E264" s="36">
        <v>15.94</v>
      </c>
      <c r="F264" s="137">
        <v>1</v>
      </c>
    </row>
    <row r="265" spans="1:6" ht="15" customHeight="1">
      <c r="A265" s="14" t="s">
        <v>7094</v>
      </c>
      <c r="B265" s="7" t="s">
        <v>7095</v>
      </c>
      <c r="C265" s="11"/>
      <c r="D265" s="1" t="s">
        <v>2664</v>
      </c>
      <c r="E265" s="36">
        <v>13.5</v>
      </c>
      <c r="F265" s="137">
        <v>1</v>
      </c>
    </row>
    <row r="266" spans="1:6" ht="15" customHeight="1">
      <c r="A266" s="14" t="s">
        <v>7096</v>
      </c>
      <c r="B266" s="7" t="s">
        <v>7097</v>
      </c>
      <c r="C266" s="11">
        <v>310</v>
      </c>
      <c r="D266" s="1" t="s">
        <v>7305</v>
      </c>
      <c r="E266" s="36">
        <v>10.4</v>
      </c>
      <c r="F266" s="137">
        <v>0</v>
      </c>
    </row>
    <row r="267" spans="1:6" ht="15" customHeight="1">
      <c r="A267" s="14" t="s">
        <v>7098</v>
      </c>
      <c r="B267" s="7" t="s">
        <v>7099</v>
      </c>
      <c r="C267" s="11">
        <v>171</v>
      </c>
      <c r="D267" s="1" t="s">
        <v>7313</v>
      </c>
      <c r="E267" s="36">
        <v>6.87</v>
      </c>
      <c r="F267" s="137">
        <v>0</v>
      </c>
    </row>
    <row r="268" spans="1:6" ht="15" customHeight="1">
      <c r="A268" s="14" t="s">
        <v>7100</v>
      </c>
      <c r="B268" s="7" t="s">
        <v>7101</v>
      </c>
      <c r="C268" s="11">
        <v>161</v>
      </c>
      <c r="D268" s="1" t="s">
        <v>3998</v>
      </c>
      <c r="E268" s="36">
        <v>8.27</v>
      </c>
      <c r="F268" s="137">
        <v>3</v>
      </c>
    </row>
    <row r="269" spans="1:6" ht="15" customHeight="1">
      <c r="A269" s="14" t="s">
        <v>7102</v>
      </c>
      <c r="B269" s="7" t="s">
        <v>7103</v>
      </c>
      <c r="C269" s="11">
        <v>163</v>
      </c>
      <c r="D269" s="1" t="s">
        <v>653</v>
      </c>
      <c r="E269" s="36">
        <v>1.75</v>
      </c>
      <c r="F269" s="137">
        <v>3</v>
      </c>
    </row>
    <row r="270" spans="1:6" ht="15" customHeight="1">
      <c r="A270" s="14" t="s">
        <v>7104</v>
      </c>
      <c r="B270" s="7" t="s">
        <v>7105</v>
      </c>
      <c r="C270" s="11">
        <v>167</v>
      </c>
      <c r="D270" s="1" t="s">
        <v>2449</v>
      </c>
      <c r="E270" s="36">
        <v>3.16</v>
      </c>
      <c r="F270" s="137">
        <v>0</v>
      </c>
    </row>
    <row r="271" spans="1:6" ht="15" customHeight="1">
      <c r="A271" s="14" t="s">
        <v>7106</v>
      </c>
      <c r="B271" s="7" t="s">
        <v>7107</v>
      </c>
      <c r="C271" s="11">
        <v>161</v>
      </c>
      <c r="D271" s="1" t="s">
        <v>3998</v>
      </c>
      <c r="E271" s="36">
        <v>1.63</v>
      </c>
      <c r="F271" s="137">
        <v>3</v>
      </c>
    </row>
    <row r="272" spans="1:6" ht="15" customHeight="1">
      <c r="A272" s="14" t="s">
        <v>7108</v>
      </c>
      <c r="B272" s="7" t="s">
        <v>7109</v>
      </c>
      <c r="C272" s="11">
        <v>161</v>
      </c>
      <c r="D272" s="1" t="s">
        <v>3998</v>
      </c>
      <c r="E272" s="36">
        <v>1.98</v>
      </c>
      <c r="F272" s="137">
        <v>3</v>
      </c>
    </row>
    <row r="273" spans="1:6" ht="15" customHeight="1">
      <c r="A273" s="14" t="s">
        <v>7110</v>
      </c>
      <c r="B273" s="7" t="s">
        <v>7111</v>
      </c>
      <c r="C273" s="11">
        <v>161</v>
      </c>
      <c r="D273" s="1" t="s">
        <v>7314</v>
      </c>
      <c r="E273" s="36">
        <v>5.69</v>
      </c>
      <c r="F273" s="137">
        <v>3</v>
      </c>
    </row>
    <row r="274" spans="1:6" ht="15" customHeight="1">
      <c r="A274" s="14" t="s">
        <v>7112</v>
      </c>
      <c r="B274" s="7" t="s">
        <v>7113</v>
      </c>
      <c r="C274" s="11">
        <v>161</v>
      </c>
      <c r="D274" s="1" t="s">
        <v>3998</v>
      </c>
      <c r="E274" s="36">
        <v>3</v>
      </c>
      <c r="F274" s="137">
        <v>3</v>
      </c>
    </row>
    <row r="275" spans="1:6" ht="15" customHeight="1">
      <c r="A275" s="14" t="s">
        <v>7114</v>
      </c>
      <c r="B275" s="7" t="s">
        <v>7115</v>
      </c>
      <c r="C275" s="11">
        <v>161</v>
      </c>
      <c r="D275" s="1" t="s">
        <v>3998</v>
      </c>
      <c r="E275" s="36">
        <v>1.61</v>
      </c>
      <c r="F275" s="137">
        <v>3</v>
      </c>
    </row>
    <row r="276" spans="1:6" ht="15" customHeight="1">
      <c r="A276" s="14" t="s">
        <v>7116</v>
      </c>
      <c r="B276" s="7" t="s">
        <v>7117</v>
      </c>
      <c r="C276" s="11">
        <v>161</v>
      </c>
      <c r="D276" s="1" t="s">
        <v>3998</v>
      </c>
      <c r="E276" s="36">
        <v>9.39</v>
      </c>
      <c r="F276" s="137">
        <v>3</v>
      </c>
    </row>
    <row r="277" spans="1:6" ht="15" customHeight="1">
      <c r="A277" s="14" t="s">
        <v>7118</v>
      </c>
      <c r="B277" s="7" t="s">
        <v>5453</v>
      </c>
      <c r="C277" s="11"/>
      <c r="D277" s="1" t="s">
        <v>2664</v>
      </c>
      <c r="E277" s="36">
        <v>15.5</v>
      </c>
      <c r="F277" s="137">
        <v>1</v>
      </c>
    </row>
    <row r="278" spans="1:6" ht="15" customHeight="1">
      <c r="A278" s="14" t="s">
        <v>7119</v>
      </c>
      <c r="B278" s="7" t="s">
        <v>5455</v>
      </c>
      <c r="C278" s="11">
        <v>136</v>
      </c>
      <c r="D278" s="1" t="s">
        <v>7310</v>
      </c>
      <c r="E278" s="36">
        <v>30.4</v>
      </c>
      <c r="F278" s="137">
        <v>1</v>
      </c>
    </row>
    <row r="279" spans="1:6" ht="15" customHeight="1">
      <c r="A279" s="14" t="s">
        <v>7120</v>
      </c>
      <c r="B279" s="7" t="s">
        <v>5457</v>
      </c>
      <c r="C279" s="11">
        <v>203</v>
      </c>
      <c r="D279" s="1" t="s">
        <v>2656</v>
      </c>
      <c r="E279" s="36">
        <v>70.8</v>
      </c>
      <c r="F279" s="137">
        <v>5</v>
      </c>
    </row>
    <row r="280" spans="1:6" ht="15" customHeight="1">
      <c r="A280" s="14" t="s">
        <v>7121</v>
      </c>
      <c r="B280" s="7" t="s">
        <v>7122</v>
      </c>
      <c r="C280" s="11">
        <v>203</v>
      </c>
      <c r="D280" s="1" t="s">
        <v>2656</v>
      </c>
      <c r="E280" s="36">
        <v>49.83</v>
      </c>
      <c r="F280" s="137">
        <v>5</v>
      </c>
    </row>
    <row r="281" spans="1:6" ht="15" customHeight="1">
      <c r="A281" s="14" t="s">
        <v>7393</v>
      </c>
      <c r="B281" s="7" t="s">
        <v>7394</v>
      </c>
      <c r="C281" s="11">
        <v>171</v>
      </c>
      <c r="D281" s="1" t="s">
        <v>7395</v>
      </c>
      <c r="E281" s="36">
        <v>9.43</v>
      </c>
      <c r="F281" s="137">
        <v>0</v>
      </c>
    </row>
    <row r="282" spans="1:6" ht="15" customHeight="1">
      <c r="A282" s="14" t="s">
        <v>7396</v>
      </c>
      <c r="B282" s="7" t="s">
        <v>7397</v>
      </c>
      <c r="C282" s="11">
        <v>171</v>
      </c>
      <c r="D282" s="1" t="s">
        <v>7395</v>
      </c>
      <c r="E282" s="36">
        <v>5.04</v>
      </c>
      <c r="F282" s="137">
        <v>0</v>
      </c>
    </row>
    <row r="283" spans="1:6" ht="15" customHeight="1">
      <c r="A283" s="14" t="s">
        <v>7398</v>
      </c>
      <c r="B283" s="7" t="s">
        <v>7399</v>
      </c>
      <c r="C283" s="11">
        <v>171</v>
      </c>
      <c r="D283" s="1" t="s">
        <v>7395</v>
      </c>
      <c r="E283" s="36">
        <v>5.03</v>
      </c>
      <c r="F283" s="137">
        <v>0</v>
      </c>
    </row>
    <row r="284" spans="1:6" ht="15" customHeight="1">
      <c r="A284" s="14" t="s">
        <v>7123</v>
      </c>
      <c r="B284" s="7" t="s">
        <v>5462</v>
      </c>
      <c r="C284" s="11"/>
      <c r="D284" s="1" t="s">
        <v>7124</v>
      </c>
      <c r="E284" s="36">
        <v>5.49</v>
      </c>
      <c r="F284" s="137">
        <v>0</v>
      </c>
    </row>
    <row r="285" spans="1:6" ht="15" customHeight="1">
      <c r="A285" s="14" t="s">
        <v>7125</v>
      </c>
      <c r="B285" s="7" t="s">
        <v>5467</v>
      </c>
      <c r="C285" s="11"/>
      <c r="D285" s="1" t="s">
        <v>3374</v>
      </c>
      <c r="E285" s="36">
        <v>15.69</v>
      </c>
      <c r="F285" s="137">
        <v>0</v>
      </c>
    </row>
    <row r="286" spans="1:6" ht="15" customHeight="1">
      <c r="A286" s="14" t="s">
        <v>7126</v>
      </c>
      <c r="B286" s="7" t="s">
        <v>7127</v>
      </c>
      <c r="C286" s="11">
        <v>161</v>
      </c>
      <c r="D286" s="1" t="s">
        <v>7314</v>
      </c>
      <c r="E286" s="36">
        <v>3.94</v>
      </c>
      <c r="F286" s="137">
        <v>3</v>
      </c>
    </row>
    <row r="287" spans="1:7" ht="15" customHeight="1">
      <c r="A287" s="14" t="s">
        <v>7128</v>
      </c>
      <c r="B287" s="7" t="s">
        <v>7129</v>
      </c>
      <c r="C287" s="11">
        <v>161</v>
      </c>
      <c r="D287" s="1" t="s">
        <v>3998</v>
      </c>
      <c r="E287" s="36">
        <v>1.26</v>
      </c>
      <c r="F287" s="138">
        <v>3</v>
      </c>
      <c r="G287" s="24"/>
    </row>
    <row r="288" spans="1:7" ht="15" customHeight="1">
      <c r="A288" s="14" t="s">
        <v>7130</v>
      </c>
      <c r="B288" s="7" t="s">
        <v>7131</v>
      </c>
      <c r="C288" s="11">
        <v>161</v>
      </c>
      <c r="D288" s="1" t="s">
        <v>3998</v>
      </c>
      <c r="E288" s="36">
        <v>1.26</v>
      </c>
      <c r="F288" s="138">
        <v>3</v>
      </c>
      <c r="G288" s="24"/>
    </row>
    <row r="289" spans="1:7" ht="15" customHeight="1">
      <c r="A289" s="14" t="s">
        <v>7132</v>
      </c>
      <c r="B289" s="7" t="s">
        <v>7133</v>
      </c>
      <c r="C289" s="11">
        <v>161</v>
      </c>
      <c r="D289" s="1" t="s">
        <v>7314</v>
      </c>
      <c r="E289" s="36">
        <v>2.28</v>
      </c>
      <c r="F289" s="138">
        <v>3</v>
      </c>
      <c r="G289" s="24"/>
    </row>
    <row r="290" spans="1:7" ht="15" customHeight="1">
      <c r="A290" s="14" t="s">
        <v>7134</v>
      </c>
      <c r="B290" s="7" t="s">
        <v>7135</v>
      </c>
      <c r="C290" s="11">
        <v>161</v>
      </c>
      <c r="D290" s="1" t="s">
        <v>3998</v>
      </c>
      <c r="E290" s="36">
        <v>1.54</v>
      </c>
      <c r="F290" s="138">
        <v>3</v>
      </c>
      <c r="G290" s="93"/>
    </row>
    <row r="291" spans="1:7" ht="15" customHeight="1">
      <c r="A291" s="14" t="s">
        <v>7136</v>
      </c>
      <c r="B291" s="7" t="s">
        <v>7137</v>
      </c>
      <c r="C291" s="11"/>
      <c r="D291" s="1" t="s">
        <v>7315</v>
      </c>
      <c r="E291" s="36">
        <v>9</v>
      </c>
      <c r="F291" s="138">
        <v>0</v>
      </c>
      <c r="G291" s="93"/>
    </row>
    <row r="292" spans="1:6" ht="15" customHeight="1">
      <c r="A292" s="14" t="s">
        <v>7138</v>
      </c>
      <c r="B292" s="7" t="s">
        <v>7139</v>
      </c>
      <c r="C292" s="11"/>
      <c r="D292" s="1" t="s">
        <v>7140</v>
      </c>
      <c r="E292" s="36">
        <v>21.21</v>
      </c>
      <c r="F292" s="137">
        <v>8</v>
      </c>
    </row>
    <row r="293" spans="1:6" ht="15" customHeight="1">
      <c r="A293" s="14" t="s">
        <v>7141</v>
      </c>
      <c r="B293" s="7" t="s">
        <v>7142</v>
      </c>
      <c r="C293" s="11">
        <v>103</v>
      </c>
      <c r="D293" s="1" t="s">
        <v>2324</v>
      </c>
      <c r="E293" s="36">
        <v>42.93</v>
      </c>
      <c r="F293" s="137">
        <v>8</v>
      </c>
    </row>
    <row r="294" spans="1:6" ht="15" customHeight="1">
      <c r="A294" s="14" t="s">
        <v>7143</v>
      </c>
      <c r="B294" s="7" t="s">
        <v>7144</v>
      </c>
      <c r="C294" s="11">
        <v>103</v>
      </c>
      <c r="D294" s="1" t="s">
        <v>2324</v>
      </c>
      <c r="E294" s="36">
        <v>28.99</v>
      </c>
      <c r="F294" s="137">
        <v>8</v>
      </c>
    </row>
    <row r="295" spans="1:6" ht="15" customHeight="1">
      <c r="A295" s="14" t="s">
        <v>7145</v>
      </c>
      <c r="B295" s="7" t="s">
        <v>7146</v>
      </c>
      <c r="C295" s="11">
        <v>103</v>
      </c>
      <c r="D295" s="1" t="s">
        <v>2324</v>
      </c>
      <c r="E295" s="36">
        <v>24.75</v>
      </c>
      <c r="F295" s="137">
        <v>8</v>
      </c>
    </row>
    <row r="296" spans="1:6" ht="15" customHeight="1">
      <c r="A296" s="14" t="s">
        <v>7147</v>
      </c>
      <c r="B296" s="7" t="s">
        <v>7148</v>
      </c>
      <c r="C296" s="11">
        <v>103</v>
      </c>
      <c r="D296" s="1" t="s">
        <v>2324</v>
      </c>
      <c r="E296" s="36">
        <v>29.81</v>
      </c>
      <c r="F296" s="137">
        <v>8</v>
      </c>
    </row>
    <row r="297" spans="1:6" ht="15" customHeight="1">
      <c r="A297" s="14" t="s">
        <v>7149</v>
      </c>
      <c r="B297" s="7" t="s">
        <v>7150</v>
      </c>
      <c r="C297" s="11">
        <v>103</v>
      </c>
      <c r="D297" s="1" t="s">
        <v>2324</v>
      </c>
      <c r="E297" s="36">
        <v>66.37</v>
      </c>
      <c r="F297" s="137">
        <v>8</v>
      </c>
    </row>
    <row r="298" spans="1:6" ht="15" customHeight="1">
      <c r="A298" s="14" t="s">
        <v>7151</v>
      </c>
      <c r="B298" s="7" t="s">
        <v>7152</v>
      </c>
      <c r="C298" s="11">
        <v>103</v>
      </c>
      <c r="D298" s="1" t="s">
        <v>2324</v>
      </c>
      <c r="E298" s="36">
        <v>66.7</v>
      </c>
      <c r="F298" s="137">
        <v>8</v>
      </c>
    </row>
    <row r="299" spans="1:7" ht="15" customHeight="1">
      <c r="A299" s="14" t="s">
        <v>7153</v>
      </c>
      <c r="B299" s="7" t="s">
        <v>7154</v>
      </c>
      <c r="C299" s="11">
        <v>182</v>
      </c>
      <c r="D299" s="1" t="s">
        <v>7712</v>
      </c>
      <c r="E299" s="36">
        <v>17.27</v>
      </c>
      <c r="F299" s="137">
        <v>8</v>
      </c>
      <c r="G299" s="88"/>
    </row>
    <row r="300" spans="1:7" ht="15" customHeight="1">
      <c r="A300" s="14" t="s">
        <v>7155</v>
      </c>
      <c r="B300" s="7" t="s">
        <v>7156</v>
      </c>
      <c r="C300" s="11">
        <v>182</v>
      </c>
      <c r="D300" s="1" t="s">
        <v>7712</v>
      </c>
      <c r="E300" s="36">
        <v>17.17</v>
      </c>
      <c r="F300" s="137">
        <v>8</v>
      </c>
      <c r="G300" s="88"/>
    </row>
    <row r="301" spans="1:7" ht="15" customHeight="1">
      <c r="A301" s="14" t="s">
        <v>7157</v>
      </c>
      <c r="B301" s="7" t="s">
        <v>7158</v>
      </c>
      <c r="C301" s="11">
        <v>182</v>
      </c>
      <c r="D301" s="1" t="s">
        <v>7316</v>
      </c>
      <c r="E301" s="36">
        <v>40.52</v>
      </c>
      <c r="F301" s="137">
        <v>8</v>
      </c>
      <c r="G301" s="88"/>
    </row>
    <row r="302" spans="1:6" ht="15" customHeight="1">
      <c r="A302" s="14" t="s">
        <v>7159</v>
      </c>
      <c r="B302" s="7" t="s">
        <v>7160</v>
      </c>
      <c r="C302" s="11">
        <v>183</v>
      </c>
      <c r="D302" s="1" t="s">
        <v>7317</v>
      </c>
      <c r="E302" s="36">
        <v>76.93</v>
      </c>
      <c r="F302" s="137">
        <v>8</v>
      </c>
    </row>
    <row r="303" spans="1:6" ht="15" customHeight="1">
      <c r="A303" s="14" t="s">
        <v>7161</v>
      </c>
      <c r="B303" s="7" t="s">
        <v>7162</v>
      </c>
      <c r="C303" s="11">
        <v>161</v>
      </c>
      <c r="D303" s="1" t="s">
        <v>7314</v>
      </c>
      <c r="E303" s="36">
        <v>4.18</v>
      </c>
      <c r="F303" s="137">
        <v>3</v>
      </c>
    </row>
    <row r="304" spans="1:6" ht="15" customHeight="1">
      <c r="A304" s="14" t="s">
        <v>7163</v>
      </c>
      <c r="B304" s="7" t="s">
        <v>7164</v>
      </c>
      <c r="C304" s="11">
        <v>161</v>
      </c>
      <c r="D304" s="1" t="s">
        <v>3998</v>
      </c>
      <c r="E304" s="36">
        <v>1.51</v>
      </c>
      <c r="F304" s="137">
        <v>3</v>
      </c>
    </row>
    <row r="305" spans="1:6" ht="15" customHeight="1">
      <c r="A305" s="14" t="s">
        <v>7165</v>
      </c>
      <c r="B305" s="7" t="s">
        <v>7166</v>
      </c>
      <c r="C305" s="11">
        <v>167</v>
      </c>
      <c r="D305" s="1" t="s">
        <v>2449</v>
      </c>
      <c r="E305" s="36">
        <v>2.69</v>
      </c>
      <c r="F305" s="137">
        <v>0</v>
      </c>
    </row>
    <row r="306" spans="1:6" ht="15" customHeight="1">
      <c r="A306" s="14" t="s">
        <v>7167</v>
      </c>
      <c r="B306" s="7" t="s">
        <v>7168</v>
      </c>
      <c r="C306" s="11">
        <v>167</v>
      </c>
      <c r="D306" s="1" t="s">
        <v>2449</v>
      </c>
      <c r="E306" s="36">
        <v>2.34</v>
      </c>
      <c r="F306" s="137">
        <v>0</v>
      </c>
    </row>
    <row r="307" spans="1:6" ht="15" customHeight="1">
      <c r="A307" s="14" t="s">
        <v>7169</v>
      </c>
      <c r="B307" s="7" t="s">
        <v>7170</v>
      </c>
      <c r="C307" s="11">
        <v>203</v>
      </c>
      <c r="D307" s="1" t="s">
        <v>2656</v>
      </c>
      <c r="E307" s="36">
        <v>38.41</v>
      </c>
      <c r="F307" s="137">
        <v>5</v>
      </c>
    </row>
    <row r="308" spans="1:6" ht="15" customHeight="1">
      <c r="A308" s="14" t="s">
        <v>7171</v>
      </c>
      <c r="B308" s="7" t="s">
        <v>7172</v>
      </c>
      <c r="C308" s="11"/>
      <c r="D308" s="1" t="s">
        <v>7173</v>
      </c>
      <c r="E308" s="36">
        <v>29.8</v>
      </c>
      <c r="F308" s="137">
        <v>8</v>
      </c>
    </row>
    <row r="309" spans="1:6" ht="15" customHeight="1">
      <c r="A309" s="14" t="s">
        <v>7174</v>
      </c>
      <c r="B309" s="7" t="s">
        <v>7175</v>
      </c>
      <c r="C309" s="11">
        <v>171</v>
      </c>
      <c r="D309" s="1" t="s">
        <v>7318</v>
      </c>
      <c r="E309" s="36">
        <v>6.38</v>
      </c>
      <c r="F309" s="137">
        <v>8</v>
      </c>
    </row>
    <row r="310" spans="1:6" ht="15" customHeight="1">
      <c r="A310" s="14" t="s">
        <v>7176</v>
      </c>
      <c r="B310" s="7" t="s">
        <v>7177</v>
      </c>
      <c r="C310" s="11">
        <v>171</v>
      </c>
      <c r="D310" s="1" t="s">
        <v>2666</v>
      </c>
      <c r="E310" s="36">
        <v>3.93</v>
      </c>
      <c r="F310" s="137">
        <v>8</v>
      </c>
    </row>
    <row r="311" spans="1:6" ht="15" customHeight="1">
      <c r="A311" s="14" t="s">
        <v>7178</v>
      </c>
      <c r="B311" s="7" t="s">
        <v>7179</v>
      </c>
      <c r="C311" s="11"/>
      <c r="D311" s="1" t="s">
        <v>7319</v>
      </c>
      <c r="E311" s="36">
        <v>9.88</v>
      </c>
      <c r="F311" s="137">
        <v>1</v>
      </c>
    </row>
    <row r="312" spans="1:6" ht="15" customHeight="1">
      <c r="A312" s="14" t="s">
        <v>7180</v>
      </c>
      <c r="B312" s="7" t="s">
        <v>7181</v>
      </c>
      <c r="C312" s="11">
        <v>161</v>
      </c>
      <c r="D312" s="1" t="s">
        <v>7314</v>
      </c>
      <c r="E312" s="36">
        <v>2.04</v>
      </c>
      <c r="F312" s="137">
        <v>3</v>
      </c>
    </row>
    <row r="313" spans="1:6" ht="15" customHeight="1">
      <c r="A313" s="14" t="s">
        <v>7182</v>
      </c>
      <c r="B313" s="7" t="s">
        <v>7183</v>
      </c>
      <c r="C313" s="11">
        <v>161</v>
      </c>
      <c r="D313" s="1" t="s">
        <v>3998</v>
      </c>
      <c r="E313" s="36">
        <v>1.48</v>
      </c>
      <c r="F313" s="137">
        <v>3</v>
      </c>
    </row>
    <row r="314" spans="1:6" ht="15" customHeight="1">
      <c r="A314" s="14" t="s">
        <v>7184</v>
      </c>
      <c r="B314" s="7" t="s">
        <v>7185</v>
      </c>
      <c r="C314" s="11">
        <v>161</v>
      </c>
      <c r="D314" s="1" t="s">
        <v>3998</v>
      </c>
      <c r="E314" s="36">
        <v>3.96</v>
      </c>
      <c r="F314" s="137">
        <v>3</v>
      </c>
    </row>
    <row r="315" spans="1:6" ht="15" customHeight="1">
      <c r="A315" s="14" t="s">
        <v>7186</v>
      </c>
      <c r="B315" s="7" t="s">
        <v>7187</v>
      </c>
      <c r="C315" s="11"/>
      <c r="D315" s="1" t="s">
        <v>6780</v>
      </c>
      <c r="E315" s="36">
        <v>23.23</v>
      </c>
      <c r="F315" s="137">
        <v>8</v>
      </c>
    </row>
    <row r="316" spans="1:6" ht="15" customHeight="1">
      <c r="A316" s="14" t="s">
        <v>7188</v>
      </c>
      <c r="B316" s="7" t="s">
        <v>7189</v>
      </c>
      <c r="C316" s="11"/>
      <c r="D316" s="1" t="s">
        <v>6780</v>
      </c>
      <c r="E316" s="36">
        <v>23.15</v>
      </c>
      <c r="F316" s="137">
        <v>8</v>
      </c>
    </row>
    <row r="317" spans="1:6" ht="15" customHeight="1">
      <c r="A317" s="14" t="s">
        <v>7190</v>
      </c>
      <c r="B317" s="7" t="s">
        <v>7191</v>
      </c>
      <c r="C317" s="11">
        <v>203</v>
      </c>
      <c r="D317" s="1" t="s">
        <v>2656</v>
      </c>
      <c r="E317" s="36">
        <v>54.09</v>
      </c>
      <c r="F317" s="137">
        <v>5</v>
      </c>
    </row>
    <row r="318" spans="1:6" ht="15" customHeight="1">
      <c r="A318" s="14" t="s">
        <v>7192</v>
      </c>
      <c r="B318" s="7" t="s">
        <v>7193</v>
      </c>
      <c r="C318" s="11">
        <v>103</v>
      </c>
      <c r="D318" s="1" t="s">
        <v>2324</v>
      </c>
      <c r="E318" s="36">
        <v>27.64</v>
      </c>
      <c r="F318" s="137">
        <v>8</v>
      </c>
    </row>
    <row r="319" spans="1:6" ht="15" customHeight="1">
      <c r="A319" s="14" t="s">
        <v>7194</v>
      </c>
      <c r="B319" s="7" t="s">
        <v>7195</v>
      </c>
      <c r="C319" s="11">
        <v>171</v>
      </c>
      <c r="D319" s="1" t="s">
        <v>2441</v>
      </c>
      <c r="E319" s="36">
        <v>15.02</v>
      </c>
      <c r="F319" s="137">
        <v>8</v>
      </c>
    </row>
    <row r="320" spans="1:6" ht="15" customHeight="1">
      <c r="A320" s="14" t="s">
        <v>7196</v>
      </c>
      <c r="B320" s="7" t="s">
        <v>7197</v>
      </c>
      <c r="C320" s="11">
        <v>103</v>
      </c>
      <c r="D320" s="1" t="s">
        <v>2324</v>
      </c>
      <c r="E320" s="36">
        <v>18.08</v>
      </c>
      <c r="F320" s="137">
        <v>8</v>
      </c>
    </row>
    <row r="321" spans="1:6" ht="15" customHeight="1">
      <c r="A321" s="14" t="s">
        <v>7198</v>
      </c>
      <c r="B321" s="7" t="s">
        <v>7199</v>
      </c>
      <c r="C321" s="11">
        <v>103</v>
      </c>
      <c r="D321" s="1" t="s">
        <v>2324</v>
      </c>
      <c r="E321" s="36">
        <v>26.15</v>
      </c>
      <c r="F321" s="137">
        <v>8</v>
      </c>
    </row>
    <row r="322" spans="1:6" ht="15" customHeight="1">
      <c r="A322" s="14" t="s">
        <v>7200</v>
      </c>
      <c r="B322" s="7" t="s">
        <v>7201</v>
      </c>
      <c r="C322" s="11">
        <v>103</v>
      </c>
      <c r="D322" s="1" t="s">
        <v>2324</v>
      </c>
      <c r="E322" s="36">
        <v>38.25</v>
      </c>
      <c r="F322" s="137">
        <v>8</v>
      </c>
    </row>
    <row r="323" spans="1:6" ht="15" customHeight="1">
      <c r="A323" s="14" t="s">
        <v>7202</v>
      </c>
      <c r="B323" s="7" t="s">
        <v>7203</v>
      </c>
      <c r="C323" s="11">
        <v>171</v>
      </c>
      <c r="D323" s="1" t="s">
        <v>1190</v>
      </c>
      <c r="E323" s="36">
        <v>11.68</v>
      </c>
      <c r="F323" s="137">
        <v>8</v>
      </c>
    </row>
    <row r="324" spans="1:6" ht="15" customHeight="1">
      <c r="A324" s="14" t="s">
        <v>7204</v>
      </c>
      <c r="B324" s="7" t="s">
        <v>7205</v>
      </c>
      <c r="C324" s="11">
        <v>104</v>
      </c>
      <c r="D324" s="1" t="s">
        <v>7320</v>
      </c>
      <c r="E324" s="36">
        <v>10.3</v>
      </c>
      <c r="F324" s="137">
        <v>8</v>
      </c>
    </row>
    <row r="325" spans="1:6" ht="15" customHeight="1">
      <c r="A325" s="14" t="s">
        <v>7206</v>
      </c>
      <c r="B325" s="7" t="s">
        <v>7207</v>
      </c>
      <c r="C325" s="11">
        <v>103</v>
      </c>
      <c r="D325" s="1" t="s">
        <v>2324</v>
      </c>
      <c r="E325" s="36">
        <v>18.23</v>
      </c>
      <c r="F325" s="137">
        <v>8</v>
      </c>
    </row>
    <row r="326" spans="1:6" ht="15" customHeight="1">
      <c r="A326" s="14" t="s">
        <v>7208</v>
      </c>
      <c r="B326" s="7" t="s">
        <v>7209</v>
      </c>
      <c r="C326" s="11">
        <v>182</v>
      </c>
      <c r="D326" s="1" t="s">
        <v>4379</v>
      </c>
      <c r="E326" s="36">
        <v>15.54</v>
      </c>
      <c r="F326" s="137">
        <v>8</v>
      </c>
    </row>
    <row r="327" spans="1:6" ht="15" customHeight="1">
      <c r="A327" s="14" t="s">
        <v>7210</v>
      </c>
      <c r="B327" s="7" t="s">
        <v>7211</v>
      </c>
      <c r="C327" s="11"/>
      <c r="D327" s="1" t="s">
        <v>2664</v>
      </c>
      <c r="E327" s="36">
        <v>13.8</v>
      </c>
      <c r="F327" s="137">
        <v>1</v>
      </c>
    </row>
    <row r="328" spans="1:6" ht="15" customHeight="1">
      <c r="A328" s="14" t="s">
        <v>7212</v>
      </c>
      <c r="B328" s="7" t="s">
        <v>7213</v>
      </c>
      <c r="C328" s="11"/>
      <c r="D328" s="1" t="s">
        <v>2664</v>
      </c>
      <c r="E328" s="36">
        <v>18.53</v>
      </c>
      <c r="F328" s="137">
        <v>1</v>
      </c>
    </row>
    <row r="329" spans="1:6" ht="15" customHeight="1" thickBot="1">
      <c r="A329" s="14" t="s">
        <v>7214</v>
      </c>
      <c r="B329" s="7" t="s">
        <v>7215</v>
      </c>
      <c r="C329" s="11"/>
      <c r="D329" s="1" t="s">
        <v>2664</v>
      </c>
      <c r="E329" s="36">
        <v>20.01</v>
      </c>
      <c r="F329" s="139">
        <v>1</v>
      </c>
    </row>
    <row r="330" spans="1:6" ht="15" customHeight="1" thickBot="1" thickTop="1">
      <c r="A330" s="144" t="s">
        <v>7686</v>
      </c>
      <c r="B330" s="145"/>
      <c r="C330" s="145"/>
      <c r="D330" s="146"/>
      <c r="E330" s="37">
        <f>SUM(E184:E329)</f>
        <v>3142.150000000002</v>
      </c>
      <c r="F330" s="140">
        <f>SUMIF(F184:F329,"&gt;0",E184:E329)</f>
        <v>2971.2400000000016</v>
      </c>
    </row>
    <row r="331" ht="15" customHeight="1"/>
    <row r="332" ht="15" customHeight="1"/>
    <row r="333" spans="1:6" ht="15" customHeight="1">
      <c r="A333" s="2"/>
      <c r="B333" s="2"/>
      <c r="C333" s="2"/>
      <c r="D333" s="2"/>
      <c r="E333" s="38"/>
      <c r="F333" s="47"/>
    </row>
    <row r="334" ht="15" customHeight="1"/>
    <row r="335" ht="15" customHeight="1"/>
    <row r="336" ht="15" customHeight="1" thickBot="1"/>
    <row r="337" spans="1:6" ht="22.5" customHeight="1" thickBot="1">
      <c r="A337" s="141" t="s">
        <v>6464</v>
      </c>
      <c r="B337" s="142"/>
      <c r="C337" s="142"/>
      <c r="D337" s="142"/>
      <c r="E337" s="142"/>
      <c r="F337" s="143"/>
    </row>
    <row r="338" spans="1:6" ht="15" customHeight="1">
      <c r="A338" s="151" t="s">
        <v>1005</v>
      </c>
      <c r="B338" s="68" t="s">
        <v>603</v>
      </c>
      <c r="C338" s="69" t="s">
        <v>1860</v>
      </c>
      <c r="D338" s="147" t="s">
        <v>1859</v>
      </c>
      <c r="E338" s="149" t="s">
        <v>1861</v>
      </c>
      <c r="F338" s="70" t="s">
        <v>7616</v>
      </c>
    </row>
    <row r="339" spans="1:6" ht="15" customHeight="1" thickBot="1">
      <c r="A339" s="152"/>
      <c r="B339" s="71" t="s">
        <v>1858</v>
      </c>
      <c r="C339" s="71" t="s">
        <v>1858</v>
      </c>
      <c r="D339" s="148"/>
      <c r="E339" s="150"/>
      <c r="F339" s="72" t="s">
        <v>7615</v>
      </c>
    </row>
    <row r="340" spans="1:6" ht="15" customHeight="1" thickTop="1">
      <c r="A340" s="14" t="s">
        <v>6465</v>
      </c>
      <c r="B340" s="7">
        <v>101</v>
      </c>
      <c r="C340" s="11">
        <v>204</v>
      </c>
      <c r="D340" s="1" t="s">
        <v>642</v>
      </c>
      <c r="E340" s="36">
        <v>2.2</v>
      </c>
      <c r="F340" s="45">
        <v>0</v>
      </c>
    </row>
    <row r="341" spans="1:6" ht="15" customHeight="1">
      <c r="A341" s="14" t="s">
        <v>6466</v>
      </c>
      <c r="B341" s="7">
        <v>102</v>
      </c>
      <c r="C341" s="11">
        <v>201</v>
      </c>
      <c r="D341" s="1" t="s">
        <v>641</v>
      </c>
      <c r="E341" s="36">
        <v>10.36</v>
      </c>
      <c r="F341" s="45">
        <v>5</v>
      </c>
    </row>
    <row r="342" spans="1:6" ht="15" customHeight="1">
      <c r="A342" s="14" t="s">
        <v>6467</v>
      </c>
      <c r="B342" s="7">
        <v>103</v>
      </c>
      <c r="C342" s="11">
        <v>204</v>
      </c>
      <c r="D342" s="1" t="s">
        <v>642</v>
      </c>
      <c r="E342" s="36">
        <v>3.85</v>
      </c>
      <c r="F342" s="45">
        <v>0</v>
      </c>
    </row>
    <row r="343" spans="1:6" ht="15" customHeight="1">
      <c r="A343" s="14" t="s">
        <v>6468</v>
      </c>
      <c r="B343" s="7">
        <v>104</v>
      </c>
      <c r="C343" s="11">
        <v>201</v>
      </c>
      <c r="D343" s="1" t="s">
        <v>641</v>
      </c>
      <c r="E343" s="36">
        <v>10.36</v>
      </c>
      <c r="F343" s="45">
        <v>5</v>
      </c>
    </row>
    <row r="344" spans="1:6" ht="15" customHeight="1">
      <c r="A344" s="14" t="s">
        <v>6469</v>
      </c>
      <c r="B344" s="7">
        <v>105</v>
      </c>
      <c r="C344" s="11">
        <v>210</v>
      </c>
      <c r="D344" s="1" t="s">
        <v>7321</v>
      </c>
      <c r="E344" s="36">
        <v>72.7</v>
      </c>
      <c r="F344" s="45">
        <v>5</v>
      </c>
    </row>
    <row r="345" spans="1:6" ht="15" customHeight="1">
      <c r="A345" s="14" t="s">
        <v>6470</v>
      </c>
      <c r="B345" s="7">
        <v>106</v>
      </c>
      <c r="C345" s="11">
        <v>203</v>
      </c>
      <c r="D345" s="1" t="s">
        <v>2656</v>
      </c>
      <c r="E345" s="36">
        <v>68.75</v>
      </c>
      <c r="F345" s="45">
        <v>5</v>
      </c>
    </row>
    <row r="346" spans="1:6" ht="15" customHeight="1">
      <c r="A346" s="14" t="s">
        <v>6471</v>
      </c>
      <c r="B346" s="7">
        <v>107</v>
      </c>
      <c r="C346" s="11">
        <v>203</v>
      </c>
      <c r="D346" s="1" t="s">
        <v>2656</v>
      </c>
      <c r="E346" s="36">
        <v>121.37</v>
      </c>
      <c r="F346" s="45">
        <v>5</v>
      </c>
    </row>
    <row r="347" spans="1:6" ht="15" customHeight="1">
      <c r="A347" s="14" t="s">
        <v>6472</v>
      </c>
      <c r="B347" s="7">
        <v>108</v>
      </c>
      <c r="C347" s="11">
        <v>203</v>
      </c>
      <c r="D347" s="1" t="s">
        <v>2656</v>
      </c>
      <c r="E347" s="36">
        <v>121.4</v>
      </c>
      <c r="F347" s="45">
        <v>5</v>
      </c>
    </row>
    <row r="348" spans="1:6" ht="15" customHeight="1">
      <c r="A348" s="14" t="s">
        <v>6473</v>
      </c>
      <c r="B348" s="7">
        <v>109</v>
      </c>
      <c r="C348" s="11"/>
      <c r="D348" s="1" t="s">
        <v>2664</v>
      </c>
      <c r="E348" s="36">
        <v>19.33</v>
      </c>
      <c r="F348" s="45">
        <v>1</v>
      </c>
    </row>
    <row r="349" spans="1:6" ht="15" customHeight="1">
      <c r="A349" s="14" t="s">
        <v>6474</v>
      </c>
      <c r="B349" s="7">
        <v>110</v>
      </c>
      <c r="C349" s="11">
        <v>201</v>
      </c>
      <c r="D349" s="1" t="s">
        <v>5450</v>
      </c>
      <c r="E349" s="36"/>
      <c r="F349" s="45">
        <v>0</v>
      </c>
    </row>
    <row r="350" spans="1:6" ht="15" customHeight="1">
      <c r="A350" s="14" t="s">
        <v>6475</v>
      </c>
      <c r="B350" s="7">
        <v>111</v>
      </c>
      <c r="C350" s="11">
        <v>103</v>
      </c>
      <c r="D350" s="1" t="s">
        <v>2324</v>
      </c>
      <c r="E350" s="36">
        <v>48.94</v>
      </c>
      <c r="F350" s="45">
        <v>8</v>
      </c>
    </row>
    <row r="351" spans="1:6" ht="15" customHeight="1">
      <c r="A351" s="14" t="s">
        <v>6476</v>
      </c>
      <c r="B351" s="7">
        <v>112</v>
      </c>
      <c r="C351" s="11"/>
      <c r="D351" s="1" t="s">
        <v>6477</v>
      </c>
      <c r="E351" s="36">
        <v>5.38</v>
      </c>
      <c r="F351" s="45">
        <v>8</v>
      </c>
    </row>
    <row r="352" spans="1:6" ht="15" customHeight="1">
      <c r="A352" s="14" t="s">
        <v>6478</v>
      </c>
      <c r="B352" s="7">
        <v>113</v>
      </c>
      <c r="C352" s="11">
        <v>103</v>
      </c>
      <c r="D352" s="1" t="s">
        <v>2324</v>
      </c>
      <c r="E352" s="36">
        <v>30.57</v>
      </c>
      <c r="F352" s="45">
        <v>8</v>
      </c>
    </row>
    <row r="353" spans="1:6" ht="15" customHeight="1">
      <c r="A353" s="14" t="s">
        <v>6479</v>
      </c>
      <c r="B353" s="7">
        <v>114</v>
      </c>
      <c r="C353" s="11">
        <v>160</v>
      </c>
      <c r="D353" s="1" t="s">
        <v>1161</v>
      </c>
      <c r="E353" s="36">
        <v>3.55</v>
      </c>
      <c r="F353" s="45">
        <v>8</v>
      </c>
    </row>
    <row r="354" spans="1:6" ht="15" customHeight="1">
      <c r="A354" s="14" t="s">
        <v>6480</v>
      </c>
      <c r="B354" s="7">
        <v>115</v>
      </c>
      <c r="C354" s="11">
        <v>163</v>
      </c>
      <c r="D354" s="1" t="s">
        <v>3747</v>
      </c>
      <c r="E354" s="36">
        <v>2.06</v>
      </c>
      <c r="F354" s="45">
        <v>8</v>
      </c>
    </row>
    <row r="355" spans="1:6" ht="15" customHeight="1">
      <c r="A355" s="14" t="s">
        <v>6481</v>
      </c>
      <c r="B355" s="7">
        <v>116</v>
      </c>
      <c r="C355" s="11">
        <v>160</v>
      </c>
      <c r="D355" s="1" t="s">
        <v>2656</v>
      </c>
      <c r="E355" s="36">
        <v>3.59</v>
      </c>
      <c r="F355" s="45">
        <v>8</v>
      </c>
    </row>
    <row r="356" spans="1:6" ht="15" customHeight="1">
      <c r="A356" s="14" t="s">
        <v>6482</v>
      </c>
      <c r="B356" s="7">
        <v>117</v>
      </c>
      <c r="C356" s="11">
        <v>103</v>
      </c>
      <c r="D356" s="1" t="s">
        <v>2324</v>
      </c>
      <c r="E356" s="36">
        <v>18.04</v>
      </c>
      <c r="F356" s="45">
        <v>8</v>
      </c>
    </row>
    <row r="357" spans="1:7" ht="15" customHeight="1">
      <c r="A357" s="14" t="s">
        <v>6483</v>
      </c>
      <c r="B357" s="7">
        <v>118</v>
      </c>
      <c r="C357" s="11">
        <v>182</v>
      </c>
      <c r="D357" s="1" t="s">
        <v>7713</v>
      </c>
      <c r="E357" s="36">
        <v>17.05</v>
      </c>
      <c r="F357" s="45">
        <v>8</v>
      </c>
      <c r="G357" s="88"/>
    </row>
    <row r="358" spans="1:6" ht="15" customHeight="1">
      <c r="A358" s="14" t="s">
        <v>6484</v>
      </c>
      <c r="B358" s="7">
        <v>119</v>
      </c>
      <c r="C358" s="11">
        <v>103</v>
      </c>
      <c r="D358" s="1" t="s">
        <v>2324</v>
      </c>
      <c r="E358" s="36">
        <v>18.34</v>
      </c>
      <c r="F358" s="45">
        <v>8</v>
      </c>
    </row>
    <row r="359" spans="1:6" ht="15" customHeight="1">
      <c r="A359" s="14" t="s">
        <v>6485</v>
      </c>
      <c r="B359" s="7">
        <v>120</v>
      </c>
      <c r="C359" s="11">
        <v>201</v>
      </c>
      <c r="D359" s="1" t="s">
        <v>5450</v>
      </c>
      <c r="E359" s="36"/>
      <c r="F359" s="45">
        <v>0</v>
      </c>
    </row>
    <row r="360" spans="1:6" ht="15" customHeight="1">
      <c r="A360" s="14" t="s">
        <v>6486</v>
      </c>
      <c r="B360" s="7">
        <v>121</v>
      </c>
      <c r="C360" s="11">
        <v>310</v>
      </c>
      <c r="D360" s="1" t="s">
        <v>7305</v>
      </c>
      <c r="E360" s="36">
        <v>10.06</v>
      </c>
      <c r="F360" s="45">
        <v>0</v>
      </c>
    </row>
    <row r="361" spans="1:6" ht="15" customHeight="1">
      <c r="A361" s="14" t="s">
        <v>6487</v>
      </c>
      <c r="B361" s="7">
        <v>122</v>
      </c>
      <c r="C361" s="11">
        <v>203</v>
      </c>
      <c r="D361" s="1" t="s">
        <v>2656</v>
      </c>
      <c r="E361" s="36">
        <v>10.93</v>
      </c>
      <c r="F361" s="45">
        <v>5</v>
      </c>
    </row>
    <row r="362" spans="1:6" ht="15" customHeight="1">
      <c r="A362" s="14" t="s">
        <v>6488</v>
      </c>
      <c r="B362" s="7">
        <v>123</v>
      </c>
      <c r="C362" s="11">
        <v>303</v>
      </c>
      <c r="D362" s="1" t="s">
        <v>1195</v>
      </c>
      <c r="E362" s="36">
        <v>14.31</v>
      </c>
      <c r="F362" s="45">
        <v>0</v>
      </c>
    </row>
    <row r="363" spans="1:6" ht="15" customHeight="1">
      <c r="A363" s="14" t="s">
        <v>6489</v>
      </c>
      <c r="B363" s="7">
        <v>124</v>
      </c>
      <c r="C363" s="11">
        <v>103</v>
      </c>
      <c r="D363" s="1" t="s">
        <v>2324</v>
      </c>
      <c r="E363" s="36">
        <v>87.28</v>
      </c>
      <c r="F363" s="45">
        <v>8</v>
      </c>
    </row>
    <row r="364" spans="1:6" ht="15" customHeight="1">
      <c r="A364" s="14" t="s">
        <v>6490</v>
      </c>
      <c r="B364" s="7">
        <v>125</v>
      </c>
      <c r="C364" s="11">
        <v>103</v>
      </c>
      <c r="D364" s="1" t="s">
        <v>2324</v>
      </c>
      <c r="E364" s="36">
        <v>84.59</v>
      </c>
      <c r="F364" s="45">
        <v>8</v>
      </c>
    </row>
    <row r="365" spans="1:6" ht="15" customHeight="1">
      <c r="A365" s="14" t="s">
        <v>6491</v>
      </c>
      <c r="B365" s="7">
        <v>126</v>
      </c>
      <c r="C365" s="11"/>
      <c r="D365" s="1" t="s">
        <v>6492</v>
      </c>
      <c r="E365" s="36">
        <v>30.08</v>
      </c>
      <c r="F365" s="45">
        <v>1</v>
      </c>
    </row>
    <row r="366" spans="1:6" ht="15" customHeight="1">
      <c r="A366" s="14" t="s">
        <v>6493</v>
      </c>
      <c r="B366" s="7">
        <v>127</v>
      </c>
      <c r="C366" s="11"/>
      <c r="D366" s="1" t="s">
        <v>6494</v>
      </c>
      <c r="E366" s="36">
        <v>20.13</v>
      </c>
      <c r="F366" s="45">
        <v>1</v>
      </c>
    </row>
    <row r="367" spans="1:6" ht="15" customHeight="1">
      <c r="A367" s="14" t="s">
        <v>6495</v>
      </c>
      <c r="B367" s="7">
        <v>128</v>
      </c>
      <c r="C367" s="11"/>
      <c r="D367" s="1" t="s">
        <v>6496</v>
      </c>
      <c r="E367" s="36">
        <v>20.15</v>
      </c>
      <c r="F367" s="45">
        <v>1</v>
      </c>
    </row>
    <row r="368" spans="1:6" ht="15" customHeight="1">
      <c r="A368" s="14" t="s">
        <v>6497</v>
      </c>
      <c r="B368" s="7">
        <v>129</v>
      </c>
      <c r="C368" s="11">
        <v>136</v>
      </c>
      <c r="D368" s="1" t="s">
        <v>7310</v>
      </c>
      <c r="E368" s="36">
        <v>19.46</v>
      </c>
      <c r="F368" s="45">
        <v>1</v>
      </c>
    </row>
    <row r="369" spans="1:6" ht="15" customHeight="1">
      <c r="A369" s="14" t="s">
        <v>6498</v>
      </c>
      <c r="B369" s="7">
        <v>131</v>
      </c>
      <c r="C369" s="11">
        <v>176</v>
      </c>
      <c r="D369" s="1" t="s">
        <v>850</v>
      </c>
      <c r="E369" s="36">
        <v>6.57</v>
      </c>
      <c r="F369" s="45">
        <v>1</v>
      </c>
    </row>
    <row r="370" spans="1:6" ht="15" customHeight="1">
      <c r="A370" s="14" t="s">
        <v>6499</v>
      </c>
      <c r="B370" s="7">
        <v>132</v>
      </c>
      <c r="C370" s="11">
        <v>184</v>
      </c>
      <c r="D370" s="1" t="s">
        <v>3843</v>
      </c>
      <c r="E370" s="36">
        <v>7.03</v>
      </c>
      <c r="F370" s="45">
        <v>1</v>
      </c>
    </row>
    <row r="371" spans="1:6" ht="15" customHeight="1">
      <c r="A371" s="14" t="s">
        <v>6500</v>
      </c>
      <c r="B371" s="7">
        <v>133</v>
      </c>
      <c r="C371" s="11"/>
      <c r="D371" s="1" t="s">
        <v>2664</v>
      </c>
      <c r="E371" s="36">
        <v>47.84</v>
      </c>
      <c r="F371" s="45">
        <v>1</v>
      </c>
    </row>
    <row r="372" spans="1:6" ht="15" customHeight="1">
      <c r="A372" s="14" t="s">
        <v>6501</v>
      </c>
      <c r="B372" s="7">
        <v>134</v>
      </c>
      <c r="C372" s="11"/>
      <c r="D372" s="1" t="s">
        <v>2664</v>
      </c>
      <c r="E372" s="36">
        <v>46.67</v>
      </c>
      <c r="F372" s="45">
        <v>1</v>
      </c>
    </row>
    <row r="373" spans="1:6" ht="15" customHeight="1">
      <c r="A373" s="14" t="s">
        <v>6502</v>
      </c>
      <c r="B373" s="7">
        <v>135</v>
      </c>
      <c r="C373" s="11"/>
      <c r="D373" s="1" t="s">
        <v>2664</v>
      </c>
      <c r="E373" s="36">
        <v>27.92</v>
      </c>
      <c r="F373" s="45">
        <v>1</v>
      </c>
    </row>
    <row r="374" spans="1:6" ht="15" customHeight="1">
      <c r="A374" s="14" t="s">
        <v>6503</v>
      </c>
      <c r="B374" s="7">
        <v>136</v>
      </c>
      <c r="C374" s="11">
        <v>310</v>
      </c>
      <c r="D374" s="1" t="s">
        <v>7305</v>
      </c>
      <c r="E374" s="36">
        <v>10.14</v>
      </c>
      <c r="F374" s="45">
        <v>0</v>
      </c>
    </row>
    <row r="375" spans="1:6" ht="15" customHeight="1">
      <c r="A375" s="14" t="s">
        <v>6504</v>
      </c>
      <c r="B375" s="7">
        <v>137</v>
      </c>
      <c r="C375" s="11">
        <v>203</v>
      </c>
      <c r="D375" s="1" t="s">
        <v>2656</v>
      </c>
      <c r="E375" s="36">
        <v>10.92</v>
      </c>
      <c r="F375" s="45">
        <v>5</v>
      </c>
    </row>
    <row r="376" spans="1:6" ht="15" customHeight="1">
      <c r="A376" s="14" t="s">
        <v>6505</v>
      </c>
      <c r="B376" s="7">
        <v>138</v>
      </c>
      <c r="C376" s="11"/>
      <c r="D376" s="1" t="s">
        <v>6506</v>
      </c>
      <c r="E376" s="36">
        <v>14.14</v>
      </c>
      <c r="F376" s="45">
        <v>8</v>
      </c>
    </row>
    <row r="377" spans="1:6" ht="15" customHeight="1">
      <c r="A377" s="14" t="s">
        <v>6507</v>
      </c>
      <c r="B377" s="7">
        <v>139</v>
      </c>
      <c r="C377" s="11">
        <v>103</v>
      </c>
      <c r="D377" s="1" t="s">
        <v>2324</v>
      </c>
      <c r="E377" s="36">
        <v>19.59</v>
      </c>
      <c r="F377" s="45">
        <v>8</v>
      </c>
    </row>
    <row r="378" spans="1:6" ht="15" customHeight="1">
      <c r="A378" s="14" t="s">
        <v>6508</v>
      </c>
      <c r="B378" s="7">
        <v>141</v>
      </c>
      <c r="C378" s="11">
        <v>103</v>
      </c>
      <c r="D378" s="1" t="s">
        <v>2324</v>
      </c>
      <c r="E378" s="36">
        <v>19.65</v>
      </c>
      <c r="F378" s="45">
        <v>8</v>
      </c>
    </row>
    <row r="379" spans="1:6" ht="15" customHeight="1">
      <c r="A379" s="14" t="s">
        <v>6509</v>
      </c>
      <c r="B379" s="7">
        <v>142</v>
      </c>
      <c r="C379" s="11">
        <v>103</v>
      </c>
      <c r="D379" s="1" t="s">
        <v>2324</v>
      </c>
      <c r="E379" s="36">
        <v>20.24</v>
      </c>
      <c r="F379" s="45">
        <v>8</v>
      </c>
    </row>
    <row r="380" spans="1:6" ht="15" customHeight="1">
      <c r="A380" s="14" t="s">
        <v>6510</v>
      </c>
      <c r="B380" s="7">
        <v>143</v>
      </c>
      <c r="C380" s="11"/>
      <c r="D380" s="1" t="s">
        <v>2664</v>
      </c>
      <c r="E380" s="36">
        <v>14.85</v>
      </c>
      <c r="F380" s="45">
        <v>1</v>
      </c>
    </row>
    <row r="381" spans="1:6" ht="15" customHeight="1">
      <c r="A381" s="14" t="s">
        <v>6511</v>
      </c>
      <c r="B381" s="7">
        <v>144</v>
      </c>
      <c r="C381" s="11"/>
      <c r="D381" s="1" t="s">
        <v>2664</v>
      </c>
      <c r="E381" s="36">
        <v>15.17</v>
      </c>
      <c r="F381" s="45">
        <v>1</v>
      </c>
    </row>
    <row r="382" spans="1:6" ht="15" customHeight="1">
      <c r="A382" s="14" t="s">
        <v>7390</v>
      </c>
      <c r="B382" s="7" t="s">
        <v>7391</v>
      </c>
      <c r="C382" s="11">
        <v>136</v>
      </c>
      <c r="D382" s="1" t="s">
        <v>3792</v>
      </c>
      <c r="E382" s="36">
        <v>31.36</v>
      </c>
      <c r="F382" s="45">
        <v>1</v>
      </c>
    </row>
    <row r="383" spans="1:6" ht="15" customHeight="1">
      <c r="A383" s="14" t="s">
        <v>7392</v>
      </c>
      <c r="B383" s="7" t="s">
        <v>7391</v>
      </c>
      <c r="C383" s="11">
        <v>136</v>
      </c>
      <c r="D383" s="1" t="s">
        <v>3792</v>
      </c>
      <c r="E383" s="36">
        <v>31.71</v>
      </c>
      <c r="F383" s="45">
        <v>1</v>
      </c>
    </row>
    <row r="384" spans="1:6" ht="15" customHeight="1">
      <c r="A384" s="14" t="s">
        <v>6512</v>
      </c>
      <c r="B384" s="7">
        <v>146</v>
      </c>
      <c r="C384" s="11">
        <v>166</v>
      </c>
      <c r="D384" s="1" t="s">
        <v>3789</v>
      </c>
      <c r="E384" s="36">
        <v>11.92</v>
      </c>
      <c r="F384" s="45">
        <v>4</v>
      </c>
    </row>
    <row r="385" spans="1:6" ht="15" customHeight="1">
      <c r="A385" s="14" t="s">
        <v>6513</v>
      </c>
      <c r="B385" s="7">
        <v>147</v>
      </c>
      <c r="C385" s="11"/>
      <c r="D385" s="1" t="s">
        <v>2664</v>
      </c>
      <c r="E385" s="36">
        <v>13.51</v>
      </c>
      <c r="F385" s="45">
        <v>1</v>
      </c>
    </row>
    <row r="386" spans="1:6" ht="15" customHeight="1">
      <c r="A386" s="14" t="s">
        <v>6514</v>
      </c>
      <c r="B386" s="7">
        <v>148</v>
      </c>
      <c r="C386" s="11">
        <v>103</v>
      </c>
      <c r="D386" s="1" t="s">
        <v>2324</v>
      </c>
      <c r="E386" s="36">
        <v>29.23</v>
      </c>
      <c r="F386" s="45">
        <v>8</v>
      </c>
    </row>
    <row r="387" spans="1:6" ht="15" customHeight="1">
      <c r="A387" s="14" t="s">
        <v>6515</v>
      </c>
      <c r="B387" s="7">
        <v>149</v>
      </c>
      <c r="C387" s="11">
        <v>310</v>
      </c>
      <c r="D387" s="1" t="s">
        <v>7305</v>
      </c>
      <c r="E387" s="36">
        <v>10.57</v>
      </c>
      <c r="F387" s="45">
        <v>0</v>
      </c>
    </row>
    <row r="388" spans="1:6" ht="15" customHeight="1">
      <c r="A388" s="14" t="s">
        <v>6516</v>
      </c>
      <c r="B388" s="7">
        <v>151</v>
      </c>
      <c r="C388" s="11">
        <v>161</v>
      </c>
      <c r="D388" s="1" t="s">
        <v>7314</v>
      </c>
      <c r="E388" s="36">
        <v>8.35</v>
      </c>
      <c r="F388" s="45">
        <v>3</v>
      </c>
    </row>
    <row r="389" spans="1:6" ht="15" customHeight="1">
      <c r="A389" s="14" t="s">
        <v>6517</v>
      </c>
      <c r="B389" s="7">
        <v>152</v>
      </c>
      <c r="C389" s="11">
        <v>163</v>
      </c>
      <c r="D389" s="1" t="s">
        <v>3998</v>
      </c>
      <c r="E389" s="36">
        <v>1.74</v>
      </c>
      <c r="F389" s="45">
        <v>3</v>
      </c>
    </row>
    <row r="390" spans="1:6" ht="15" customHeight="1">
      <c r="A390" s="14" t="s">
        <v>6518</v>
      </c>
      <c r="B390" s="7">
        <v>153</v>
      </c>
      <c r="C390" s="11">
        <v>167</v>
      </c>
      <c r="D390" s="1" t="s">
        <v>2449</v>
      </c>
      <c r="E390" s="36">
        <v>2.94</v>
      </c>
      <c r="F390" s="45">
        <v>0</v>
      </c>
    </row>
    <row r="391" spans="1:6" ht="15" customHeight="1">
      <c r="A391" s="14" t="s">
        <v>6519</v>
      </c>
      <c r="B391" s="7">
        <v>154</v>
      </c>
      <c r="C391" s="11">
        <v>161</v>
      </c>
      <c r="D391" s="1" t="s">
        <v>3998</v>
      </c>
      <c r="E391" s="36">
        <v>1.7</v>
      </c>
      <c r="F391" s="45">
        <v>3</v>
      </c>
    </row>
    <row r="392" spans="1:6" ht="15" customHeight="1">
      <c r="A392" s="14" t="s">
        <v>6520</v>
      </c>
      <c r="B392" s="7">
        <v>155</v>
      </c>
      <c r="C392" s="11">
        <v>161</v>
      </c>
      <c r="D392" s="1" t="s">
        <v>3998</v>
      </c>
      <c r="E392" s="36">
        <v>3.16</v>
      </c>
      <c r="F392" s="45">
        <v>3</v>
      </c>
    </row>
    <row r="393" spans="1:6" ht="15" customHeight="1">
      <c r="A393" s="14" t="s">
        <v>6521</v>
      </c>
      <c r="B393" s="7">
        <v>156</v>
      </c>
      <c r="C393" s="11">
        <v>161</v>
      </c>
      <c r="D393" s="1" t="s">
        <v>7314</v>
      </c>
      <c r="E393" s="36">
        <v>5.73</v>
      </c>
      <c r="F393" s="45">
        <v>3</v>
      </c>
    </row>
    <row r="394" spans="1:6" ht="15" customHeight="1">
      <c r="A394" s="14" t="s">
        <v>6522</v>
      </c>
      <c r="B394" s="7">
        <v>157</v>
      </c>
      <c r="C394" s="11">
        <v>161</v>
      </c>
      <c r="D394" s="1" t="s">
        <v>3998</v>
      </c>
      <c r="E394" s="36">
        <v>1.63</v>
      </c>
      <c r="F394" s="45">
        <v>3</v>
      </c>
    </row>
    <row r="395" spans="1:6" ht="15" customHeight="1">
      <c r="A395" s="14" t="s">
        <v>6523</v>
      </c>
      <c r="B395" s="7">
        <v>158</v>
      </c>
      <c r="C395" s="11">
        <v>161</v>
      </c>
      <c r="D395" s="1" t="s">
        <v>3998</v>
      </c>
      <c r="E395" s="36">
        <v>1.6</v>
      </c>
      <c r="F395" s="45">
        <v>3</v>
      </c>
    </row>
    <row r="396" spans="1:6" ht="15" customHeight="1">
      <c r="A396" s="14" t="s">
        <v>6524</v>
      </c>
      <c r="B396" s="7">
        <v>159</v>
      </c>
      <c r="C396" s="11">
        <v>161</v>
      </c>
      <c r="D396" s="1" t="s">
        <v>3998</v>
      </c>
      <c r="E396" s="36">
        <v>9.43</v>
      </c>
      <c r="F396" s="45">
        <v>3</v>
      </c>
    </row>
    <row r="397" spans="1:6" ht="15" customHeight="1">
      <c r="A397" s="14" t="s">
        <v>6525</v>
      </c>
      <c r="B397" s="7">
        <v>162</v>
      </c>
      <c r="C397" s="11"/>
      <c r="D397" s="1" t="s">
        <v>2664</v>
      </c>
      <c r="E397" s="36">
        <v>28.86</v>
      </c>
      <c r="F397" s="45">
        <v>1</v>
      </c>
    </row>
    <row r="398" spans="1:6" ht="15" customHeight="1">
      <c r="A398" s="14" t="s">
        <v>6526</v>
      </c>
      <c r="B398" s="7">
        <v>163</v>
      </c>
      <c r="C398" s="11"/>
      <c r="D398" s="1" t="s">
        <v>2664</v>
      </c>
      <c r="E398" s="36">
        <v>11.77</v>
      </c>
      <c r="F398" s="45">
        <v>1</v>
      </c>
    </row>
    <row r="399" spans="1:6" ht="15" customHeight="1">
      <c r="A399" s="14" t="s">
        <v>6527</v>
      </c>
      <c r="B399" s="7">
        <v>164</v>
      </c>
      <c r="C399" s="11"/>
      <c r="D399" s="1" t="s">
        <v>2664</v>
      </c>
      <c r="E399" s="36">
        <v>13.93</v>
      </c>
      <c r="F399" s="45">
        <v>1</v>
      </c>
    </row>
    <row r="400" spans="1:6" ht="15" customHeight="1">
      <c r="A400" s="14" t="s">
        <v>6528</v>
      </c>
      <c r="B400" s="7">
        <v>165</v>
      </c>
      <c r="C400" s="11">
        <v>166</v>
      </c>
      <c r="D400" s="1" t="s">
        <v>3789</v>
      </c>
      <c r="E400" s="36">
        <v>11.94</v>
      </c>
      <c r="F400" s="45">
        <v>4</v>
      </c>
    </row>
    <row r="401" spans="1:6" ht="15" customHeight="1">
      <c r="A401" s="14" t="s">
        <v>6529</v>
      </c>
      <c r="B401" s="7">
        <v>166</v>
      </c>
      <c r="C401" s="11"/>
      <c r="D401" s="1" t="s">
        <v>6530</v>
      </c>
      <c r="E401" s="36">
        <v>13.51</v>
      </c>
      <c r="F401" s="45">
        <v>1</v>
      </c>
    </row>
    <row r="402" spans="1:6" ht="15" customHeight="1">
      <c r="A402" s="14" t="s">
        <v>6531</v>
      </c>
      <c r="B402" s="7">
        <v>167</v>
      </c>
      <c r="C402" s="11"/>
      <c r="D402" s="1" t="s">
        <v>362</v>
      </c>
      <c r="E402" s="36">
        <v>10.1</v>
      </c>
      <c r="F402" s="45">
        <v>1</v>
      </c>
    </row>
    <row r="403" spans="1:6" ht="15" customHeight="1">
      <c r="A403" s="14" t="s">
        <v>6532</v>
      </c>
      <c r="B403" s="7">
        <v>168</v>
      </c>
      <c r="C403" s="11"/>
      <c r="D403" s="1" t="s">
        <v>6530</v>
      </c>
      <c r="E403" s="36">
        <v>19.29</v>
      </c>
      <c r="F403" s="45">
        <v>1</v>
      </c>
    </row>
    <row r="404" spans="1:6" ht="15" customHeight="1">
      <c r="A404" s="14" t="s">
        <v>6533</v>
      </c>
      <c r="B404" s="7">
        <v>169</v>
      </c>
      <c r="C404" s="11">
        <v>310</v>
      </c>
      <c r="D404" s="1" t="s">
        <v>7305</v>
      </c>
      <c r="E404" s="36">
        <v>10.57</v>
      </c>
      <c r="F404" s="45">
        <v>0</v>
      </c>
    </row>
    <row r="405" spans="1:6" ht="15" customHeight="1">
      <c r="A405" s="14" t="s">
        <v>6534</v>
      </c>
      <c r="B405" s="7">
        <v>171</v>
      </c>
      <c r="C405" s="11">
        <v>167</v>
      </c>
      <c r="D405" s="1" t="s">
        <v>7313</v>
      </c>
      <c r="E405" s="36">
        <v>6.87</v>
      </c>
      <c r="F405" s="45">
        <v>0</v>
      </c>
    </row>
    <row r="406" spans="1:6" ht="15" customHeight="1">
      <c r="A406" s="14" t="s">
        <v>6535</v>
      </c>
      <c r="B406" s="7">
        <v>172</v>
      </c>
      <c r="C406" s="11">
        <v>161</v>
      </c>
      <c r="D406" s="1" t="s">
        <v>7314</v>
      </c>
      <c r="E406" s="36">
        <v>8.27</v>
      </c>
      <c r="F406" s="45">
        <v>3</v>
      </c>
    </row>
    <row r="407" spans="1:6" ht="15" customHeight="1">
      <c r="A407" s="14" t="s">
        <v>6536</v>
      </c>
      <c r="B407" s="7">
        <v>173</v>
      </c>
      <c r="C407" s="11">
        <v>163</v>
      </c>
      <c r="D407" s="1" t="s">
        <v>653</v>
      </c>
      <c r="E407" s="36">
        <v>1.75</v>
      </c>
      <c r="F407" s="45">
        <v>3</v>
      </c>
    </row>
    <row r="408" spans="1:6" ht="15" customHeight="1">
      <c r="A408" s="14" t="s">
        <v>6537</v>
      </c>
      <c r="B408" s="7">
        <v>174</v>
      </c>
      <c r="C408" s="11">
        <v>167</v>
      </c>
      <c r="D408" s="1" t="s">
        <v>2449</v>
      </c>
      <c r="E408" s="36">
        <v>3.16</v>
      </c>
      <c r="F408" s="45">
        <v>0</v>
      </c>
    </row>
    <row r="409" spans="1:6" ht="15" customHeight="1">
      <c r="A409" s="14" t="s">
        <v>6538</v>
      </c>
      <c r="B409" s="7">
        <v>175</v>
      </c>
      <c r="C409" s="11">
        <v>161</v>
      </c>
      <c r="D409" s="1" t="s">
        <v>3998</v>
      </c>
      <c r="E409" s="36">
        <v>1.63</v>
      </c>
      <c r="F409" s="45">
        <v>3</v>
      </c>
    </row>
    <row r="410" spans="1:6" ht="15" customHeight="1">
      <c r="A410" s="14" t="s">
        <v>6539</v>
      </c>
      <c r="B410" s="7">
        <v>176</v>
      </c>
      <c r="C410" s="11">
        <v>161</v>
      </c>
      <c r="D410" s="1" t="s">
        <v>3998</v>
      </c>
      <c r="E410" s="36">
        <v>1.98</v>
      </c>
      <c r="F410" s="45">
        <v>3</v>
      </c>
    </row>
    <row r="411" spans="1:6" ht="15" customHeight="1">
      <c r="A411" s="14" t="s">
        <v>6540</v>
      </c>
      <c r="B411" s="7">
        <v>177</v>
      </c>
      <c r="C411" s="11">
        <v>161</v>
      </c>
      <c r="D411" s="1" t="s">
        <v>7314</v>
      </c>
      <c r="E411" s="36">
        <v>5.69</v>
      </c>
      <c r="F411" s="45">
        <v>3</v>
      </c>
    </row>
    <row r="412" spans="1:6" ht="15" customHeight="1">
      <c r="A412" s="14" t="s">
        <v>6541</v>
      </c>
      <c r="B412" s="7">
        <v>178</v>
      </c>
      <c r="C412" s="11">
        <v>161</v>
      </c>
      <c r="D412" s="1" t="s">
        <v>3998</v>
      </c>
      <c r="E412" s="36">
        <v>3</v>
      </c>
      <c r="F412" s="45">
        <v>3</v>
      </c>
    </row>
    <row r="413" spans="1:6" ht="15" customHeight="1">
      <c r="A413" s="14" t="s">
        <v>6542</v>
      </c>
      <c r="B413" s="7">
        <v>179</v>
      </c>
      <c r="C413" s="11">
        <v>161</v>
      </c>
      <c r="D413" s="1" t="s">
        <v>3998</v>
      </c>
      <c r="E413" s="36">
        <v>1.61</v>
      </c>
      <c r="F413" s="45">
        <v>3</v>
      </c>
    </row>
    <row r="414" spans="1:6" ht="15" customHeight="1">
      <c r="A414" s="14" t="s">
        <v>6543</v>
      </c>
      <c r="B414" s="7">
        <v>181</v>
      </c>
      <c r="C414" s="11">
        <v>161</v>
      </c>
      <c r="D414" s="1" t="s">
        <v>3998</v>
      </c>
      <c r="E414" s="36">
        <v>9.39</v>
      </c>
      <c r="F414" s="45">
        <v>3</v>
      </c>
    </row>
    <row r="415" spans="1:6" ht="15" customHeight="1">
      <c r="A415" s="14" t="s">
        <v>6544</v>
      </c>
      <c r="B415" s="7">
        <v>182</v>
      </c>
      <c r="C415" s="11">
        <v>103</v>
      </c>
      <c r="D415" s="1" t="s">
        <v>2324</v>
      </c>
      <c r="E415" s="36">
        <v>19.66</v>
      </c>
      <c r="F415" s="45">
        <v>8</v>
      </c>
    </row>
    <row r="416" spans="1:6" ht="15" customHeight="1">
      <c r="A416" s="14" t="s">
        <v>6545</v>
      </c>
      <c r="B416" s="7">
        <v>183</v>
      </c>
      <c r="C416" s="11">
        <v>160</v>
      </c>
      <c r="D416" s="1" t="s">
        <v>1161</v>
      </c>
      <c r="E416" s="36">
        <v>4.13</v>
      </c>
      <c r="F416" s="45">
        <v>8</v>
      </c>
    </row>
    <row r="417" spans="1:6" ht="15" customHeight="1">
      <c r="A417" s="14" t="s">
        <v>6546</v>
      </c>
      <c r="B417" s="7">
        <v>184</v>
      </c>
      <c r="C417" s="11">
        <v>163</v>
      </c>
      <c r="D417" s="1" t="s">
        <v>3747</v>
      </c>
      <c r="E417" s="36">
        <v>2.34</v>
      </c>
      <c r="F417" s="45">
        <v>8</v>
      </c>
    </row>
    <row r="418" spans="1:6" ht="15" customHeight="1">
      <c r="A418" s="14" t="s">
        <v>6547</v>
      </c>
      <c r="B418" s="7">
        <v>185</v>
      </c>
      <c r="C418" s="11">
        <v>160</v>
      </c>
      <c r="D418" s="1" t="s">
        <v>2656</v>
      </c>
      <c r="E418" s="36">
        <v>4.61</v>
      </c>
      <c r="F418" s="45">
        <v>8</v>
      </c>
    </row>
    <row r="419" spans="1:6" ht="15" customHeight="1" thickBot="1">
      <c r="A419" s="14" t="s">
        <v>6548</v>
      </c>
      <c r="B419" s="7">
        <v>186</v>
      </c>
      <c r="C419" s="11"/>
      <c r="D419" s="1" t="s">
        <v>457</v>
      </c>
      <c r="E419" s="36">
        <v>13.82</v>
      </c>
      <c r="F419" s="45">
        <v>1</v>
      </c>
    </row>
    <row r="420" spans="1:6" ht="15" customHeight="1" thickBot="1" thickTop="1">
      <c r="A420" s="144" t="s">
        <v>7686</v>
      </c>
      <c r="B420" s="145"/>
      <c r="C420" s="145"/>
      <c r="D420" s="146"/>
      <c r="E420" s="37">
        <f>SUM(E340:E419)</f>
        <v>1508.02</v>
      </c>
      <c r="F420" s="63">
        <f>SUMIF(F340:F419,"&gt;0",E340:E419)</f>
        <v>1433.3500000000001</v>
      </c>
    </row>
    <row r="421" spans="2:6" ht="15" customHeight="1">
      <c r="B421" s="73"/>
      <c r="C421" s="73"/>
      <c r="D421" s="73"/>
      <c r="E421" s="74"/>
      <c r="F421" s="48"/>
    </row>
    <row r="422" ht="15" customHeight="1"/>
    <row r="423" ht="15" customHeight="1"/>
    <row r="424" ht="15" customHeight="1"/>
    <row r="425" ht="15" customHeight="1"/>
    <row r="426" ht="15" customHeight="1" thickBot="1"/>
    <row r="427" spans="1:6" ht="22.5" customHeight="1" thickBot="1">
      <c r="A427" s="141" t="s">
        <v>6549</v>
      </c>
      <c r="B427" s="142"/>
      <c r="C427" s="142"/>
      <c r="D427" s="142"/>
      <c r="E427" s="142"/>
      <c r="F427" s="143"/>
    </row>
    <row r="428" spans="1:6" ht="15" customHeight="1">
      <c r="A428" s="151" t="s">
        <v>1005</v>
      </c>
      <c r="B428" s="68" t="s">
        <v>603</v>
      </c>
      <c r="C428" s="69" t="s">
        <v>1860</v>
      </c>
      <c r="D428" s="147" t="s">
        <v>1859</v>
      </c>
      <c r="E428" s="149" t="s">
        <v>1861</v>
      </c>
      <c r="F428" s="70" t="s">
        <v>7616</v>
      </c>
    </row>
    <row r="429" spans="1:6" ht="15" customHeight="1" thickBot="1">
      <c r="A429" s="152"/>
      <c r="B429" s="71" t="s">
        <v>1858</v>
      </c>
      <c r="C429" s="71" t="s">
        <v>1858</v>
      </c>
      <c r="D429" s="148"/>
      <c r="E429" s="150"/>
      <c r="F429" s="72" t="s">
        <v>7615</v>
      </c>
    </row>
    <row r="430" spans="1:6" ht="15" customHeight="1" thickTop="1">
      <c r="A430" s="14" t="s">
        <v>6550</v>
      </c>
      <c r="B430" s="7">
        <v>201</v>
      </c>
      <c r="C430" s="11">
        <v>204</v>
      </c>
      <c r="D430" s="1" t="s">
        <v>642</v>
      </c>
      <c r="E430" s="36">
        <v>1.86</v>
      </c>
      <c r="F430" s="45">
        <v>0</v>
      </c>
    </row>
    <row r="431" spans="1:6" ht="15" customHeight="1">
      <c r="A431" s="14" t="s">
        <v>6551</v>
      </c>
      <c r="B431" s="7">
        <v>203</v>
      </c>
      <c r="C431" s="11">
        <v>204</v>
      </c>
      <c r="D431" s="1" t="s">
        <v>642</v>
      </c>
      <c r="E431" s="36">
        <v>3.42</v>
      </c>
      <c r="F431" s="45">
        <v>0</v>
      </c>
    </row>
    <row r="432" spans="1:6" ht="15" customHeight="1">
      <c r="A432" s="14" t="s">
        <v>6552</v>
      </c>
      <c r="B432" s="7">
        <v>205</v>
      </c>
      <c r="C432" s="11"/>
      <c r="D432" s="1" t="s">
        <v>6553</v>
      </c>
      <c r="E432" s="36">
        <v>37.06</v>
      </c>
      <c r="F432" s="45">
        <v>5</v>
      </c>
    </row>
    <row r="433" spans="1:6" ht="15" customHeight="1">
      <c r="A433" s="14" t="s">
        <v>6554</v>
      </c>
      <c r="B433" s="7">
        <v>206</v>
      </c>
      <c r="C433" s="11">
        <v>203</v>
      </c>
      <c r="D433" s="1" t="s">
        <v>2656</v>
      </c>
      <c r="E433" s="36">
        <v>69.48</v>
      </c>
      <c r="F433" s="45">
        <v>5</v>
      </c>
    </row>
    <row r="434" spans="1:6" ht="15" customHeight="1">
      <c r="A434" s="14" t="s">
        <v>6555</v>
      </c>
      <c r="B434" s="7">
        <v>207</v>
      </c>
      <c r="C434" s="11">
        <v>203</v>
      </c>
      <c r="D434" s="1" t="s">
        <v>2656</v>
      </c>
      <c r="E434" s="36">
        <v>122.03</v>
      </c>
      <c r="F434" s="45">
        <v>5</v>
      </c>
    </row>
    <row r="435" spans="1:6" ht="15" customHeight="1">
      <c r="A435" s="14" t="s">
        <v>6556</v>
      </c>
      <c r="B435" s="7">
        <v>208</v>
      </c>
      <c r="C435" s="11">
        <v>203</v>
      </c>
      <c r="D435" s="1" t="s">
        <v>2656</v>
      </c>
      <c r="E435" s="36">
        <v>129.14</v>
      </c>
      <c r="F435" s="45">
        <v>5</v>
      </c>
    </row>
    <row r="436" spans="1:6" ht="15" customHeight="1">
      <c r="A436" s="14" t="s">
        <v>6557</v>
      </c>
      <c r="B436" s="7">
        <v>209</v>
      </c>
      <c r="C436" s="11">
        <v>207</v>
      </c>
      <c r="D436" s="1" t="s">
        <v>785</v>
      </c>
      <c r="E436" s="36">
        <v>109.83</v>
      </c>
      <c r="F436" s="45">
        <v>5</v>
      </c>
    </row>
    <row r="437" spans="1:6" ht="15" customHeight="1">
      <c r="A437" s="14" t="s">
        <v>6558</v>
      </c>
      <c r="B437" s="7">
        <v>210</v>
      </c>
      <c r="C437" s="11">
        <v>201</v>
      </c>
      <c r="D437" s="1" t="s">
        <v>5450</v>
      </c>
      <c r="E437" s="36"/>
      <c r="F437" s="45">
        <v>0</v>
      </c>
    </row>
    <row r="438" spans="1:6" ht="15" customHeight="1">
      <c r="A438" s="14" t="s">
        <v>6559</v>
      </c>
      <c r="B438" s="7">
        <v>211</v>
      </c>
      <c r="C438" s="11">
        <v>136</v>
      </c>
      <c r="D438" s="1" t="s">
        <v>7310</v>
      </c>
      <c r="E438" s="36">
        <v>77.87</v>
      </c>
      <c r="F438" s="45">
        <v>1</v>
      </c>
    </row>
    <row r="439" spans="1:6" ht="15" customHeight="1">
      <c r="A439" s="14" t="s">
        <v>6560</v>
      </c>
      <c r="B439" s="7">
        <v>212</v>
      </c>
      <c r="C439" s="11">
        <v>103</v>
      </c>
      <c r="D439" s="1" t="s">
        <v>2324</v>
      </c>
      <c r="E439" s="36">
        <v>18.93</v>
      </c>
      <c r="F439" s="45">
        <v>8</v>
      </c>
    </row>
    <row r="440" spans="1:6" ht="15" customHeight="1">
      <c r="A440" s="14" t="s">
        <v>6561</v>
      </c>
      <c r="B440" s="7">
        <v>213</v>
      </c>
      <c r="C440" s="11">
        <v>103</v>
      </c>
      <c r="D440" s="1" t="s">
        <v>2324</v>
      </c>
      <c r="E440" s="36">
        <v>19.45</v>
      </c>
      <c r="F440" s="45">
        <v>8</v>
      </c>
    </row>
    <row r="441" spans="1:6" ht="15" customHeight="1">
      <c r="A441" s="14" t="s">
        <v>6562</v>
      </c>
      <c r="B441" s="7">
        <v>214</v>
      </c>
      <c r="C441" s="11">
        <v>103</v>
      </c>
      <c r="D441" s="1" t="s">
        <v>2324</v>
      </c>
      <c r="E441" s="36">
        <v>18.95</v>
      </c>
      <c r="F441" s="45">
        <v>8</v>
      </c>
    </row>
    <row r="442" spans="1:6" ht="15" customHeight="1">
      <c r="A442" s="14" t="s">
        <v>6563</v>
      </c>
      <c r="B442" s="7">
        <v>215</v>
      </c>
      <c r="C442" s="11"/>
      <c r="D442" s="1" t="s">
        <v>2664</v>
      </c>
      <c r="E442" s="36">
        <v>13.7</v>
      </c>
      <c r="F442" s="45">
        <v>1</v>
      </c>
    </row>
    <row r="443" spans="1:6" ht="15" customHeight="1">
      <c r="A443" s="14" t="s">
        <v>6564</v>
      </c>
      <c r="B443" s="7">
        <v>216</v>
      </c>
      <c r="C443" s="29"/>
      <c r="D443" s="1" t="s">
        <v>2664</v>
      </c>
      <c r="E443" s="36">
        <v>13.64</v>
      </c>
      <c r="F443" s="45">
        <v>1</v>
      </c>
    </row>
    <row r="444" spans="1:6" ht="15" customHeight="1">
      <c r="A444" s="14" t="s">
        <v>6565</v>
      </c>
      <c r="B444" s="7">
        <v>217</v>
      </c>
      <c r="C444" s="11"/>
      <c r="D444" s="1" t="s">
        <v>2664</v>
      </c>
      <c r="E444" s="36">
        <v>13.67</v>
      </c>
      <c r="F444" s="45">
        <v>1</v>
      </c>
    </row>
    <row r="445" spans="1:6" ht="15" customHeight="1">
      <c r="A445" s="14" t="s">
        <v>6566</v>
      </c>
      <c r="B445" s="7">
        <v>218</v>
      </c>
      <c r="C445" s="11"/>
      <c r="D445" s="1" t="s">
        <v>2664</v>
      </c>
      <c r="E445" s="36">
        <v>13.53</v>
      </c>
      <c r="F445" s="45">
        <v>1</v>
      </c>
    </row>
    <row r="446" spans="1:6" ht="15" customHeight="1">
      <c r="A446" s="14" t="s">
        <v>6567</v>
      </c>
      <c r="B446" s="7">
        <v>219</v>
      </c>
      <c r="C446" s="11">
        <v>103</v>
      </c>
      <c r="D446" s="1" t="s">
        <v>2324</v>
      </c>
      <c r="E446" s="36">
        <v>22.85</v>
      </c>
      <c r="F446" s="45">
        <v>8</v>
      </c>
    </row>
    <row r="447" spans="1:6" ht="15" customHeight="1">
      <c r="A447" s="14" t="s">
        <v>6568</v>
      </c>
      <c r="B447" s="7">
        <v>220</v>
      </c>
      <c r="C447" s="11">
        <v>201</v>
      </c>
      <c r="D447" s="1" t="s">
        <v>5450</v>
      </c>
      <c r="E447" s="36"/>
      <c r="F447" s="45">
        <v>0</v>
      </c>
    </row>
    <row r="448" spans="1:6" ht="15" customHeight="1">
      <c r="A448" s="14" t="s">
        <v>6569</v>
      </c>
      <c r="B448" s="7">
        <v>221</v>
      </c>
      <c r="C448" s="11">
        <v>103</v>
      </c>
      <c r="D448" s="1" t="s">
        <v>2324</v>
      </c>
      <c r="E448" s="36">
        <v>23.05</v>
      </c>
      <c r="F448" s="45">
        <v>8</v>
      </c>
    </row>
    <row r="449" spans="1:6" ht="15" customHeight="1">
      <c r="A449" s="14" t="s">
        <v>6570</v>
      </c>
      <c r="B449" s="7">
        <v>222</v>
      </c>
      <c r="C449" s="11">
        <v>310</v>
      </c>
      <c r="D449" s="1" t="s">
        <v>7305</v>
      </c>
      <c r="E449" s="36">
        <v>19.87</v>
      </c>
      <c r="F449" s="45">
        <v>0</v>
      </c>
    </row>
    <row r="450" spans="1:6" ht="15" customHeight="1">
      <c r="A450" s="14" t="s">
        <v>6571</v>
      </c>
      <c r="B450" s="7">
        <v>223</v>
      </c>
      <c r="C450" s="11">
        <v>203</v>
      </c>
      <c r="D450" s="1" t="s">
        <v>2656</v>
      </c>
      <c r="E450" s="36">
        <v>10.93</v>
      </c>
      <c r="F450" s="45">
        <v>5</v>
      </c>
    </row>
    <row r="451" spans="1:6" ht="15" customHeight="1">
      <c r="A451" s="14" t="s">
        <v>6572</v>
      </c>
      <c r="B451" s="7">
        <v>224</v>
      </c>
      <c r="C451" s="11"/>
      <c r="D451" s="1" t="s">
        <v>6573</v>
      </c>
      <c r="E451" s="36">
        <v>14.18</v>
      </c>
      <c r="F451" s="45">
        <v>1</v>
      </c>
    </row>
    <row r="452" spans="1:6" ht="15" customHeight="1">
      <c r="A452" s="14" t="s">
        <v>6574</v>
      </c>
      <c r="B452" s="7">
        <v>225</v>
      </c>
      <c r="C452" s="11"/>
      <c r="D452" s="1" t="s">
        <v>2664</v>
      </c>
      <c r="E452" s="36">
        <v>14.53</v>
      </c>
      <c r="F452" s="45">
        <v>1</v>
      </c>
    </row>
    <row r="453" spans="1:6" ht="15" customHeight="1">
      <c r="A453" s="14" t="s">
        <v>6575</v>
      </c>
      <c r="B453" s="7">
        <v>226</v>
      </c>
      <c r="C453" s="11"/>
      <c r="D453" s="1" t="s">
        <v>2664</v>
      </c>
      <c r="E453" s="36">
        <v>14.49</v>
      </c>
      <c r="F453" s="45">
        <v>1</v>
      </c>
    </row>
    <row r="454" spans="1:6" ht="15" customHeight="1">
      <c r="A454" s="14" t="s">
        <v>6576</v>
      </c>
      <c r="B454" s="7">
        <v>227</v>
      </c>
      <c r="C454" s="11">
        <v>160</v>
      </c>
      <c r="D454" s="1" t="s">
        <v>1161</v>
      </c>
      <c r="E454" s="36">
        <v>3.52</v>
      </c>
      <c r="F454" s="45">
        <v>8</v>
      </c>
    </row>
    <row r="455" spans="1:6" ht="15" customHeight="1">
      <c r="A455" s="14" t="s">
        <v>6577</v>
      </c>
      <c r="B455" s="7">
        <v>228</v>
      </c>
      <c r="C455" s="11">
        <v>163</v>
      </c>
      <c r="D455" s="1" t="s">
        <v>3747</v>
      </c>
      <c r="E455" s="36">
        <v>1.63</v>
      </c>
      <c r="F455" s="45">
        <v>8</v>
      </c>
    </row>
    <row r="456" spans="1:6" ht="15" customHeight="1">
      <c r="A456" s="14" t="s">
        <v>6578</v>
      </c>
      <c r="B456" s="7">
        <v>229</v>
      </c>
      <c r="C456" s="11">
        <v>160</v>
      </c>
      <c r="D456" s="1" t="s">
        <v>2656</v>
      </c>
      <c r="E456" s="36">
        <v>4.27</v>
      </c>
      <c r="F456" s="45">
        <v>8</v>
      </c>
    </row>
    <row r="457" spans="1:6" ht="15" customHeight="1">
      <c r="A457" s="14" t="s">
        <v>6579</v>
      </c>
      <c r="B457" s="7">
        <v>231</v>
      </c>
      <c r="C457" s="11">
        <v>103</v>
      </c>
      <c r="D457" s="1" t="s">
        <v>2324</v>
      </c>
      <c r="E457" s="36">
        <v>20.12</v>
      </c>
      <c r="F457" s="45">
        <v>8</v>
      </c>
    </row>
    <row r="458" spans="1:6" ht="15" customHeight="1">
      <c r="A458" s="14" t="s">
        <v>6580</v>
      </c>
      <c r="B458" s="7">
        <v>232</v>
      </c>
      <c r="C458" s="11">
        <v>103</v>
      </c>
      <c r="D458" s="1" t="s">
        <v>2324</v>
      </c>
      <c r="E458" s="36">
        <v>20.17</v>
      </c>
      <c r="F458" s="45">
        <v>8</v>
      </c>
    </row>
    <row r="459" spans="1:6" ht="15" customHeight="1">
      <c r="A459" s="14" t="s">
        <v>6581</v>
      </c>
      <c r="B459" s="7">
        <v>233</v>
      </c>
      <c r="C459" s="11">
        <v>103</v>
      </c>
      <c r="D459" s="1" t="s">
        <v>2324</v>
      </c>
      <c r="E459" s="36">
        <v>31.04</v>
      </c>
      <c r="F459" s="45">
        <v>8</v>
      </c>
    </row>
    <row r="460" spans="1:6" ht="15" customHeight="1">
      <c r="A460" s="14" t="s">
        <v>6582</v>
      </c>
      <c r="B460" s="7">
        <v>234</v>
      </c>
      <c r="C460" s="11">
        <v>103</v>
      </c>
      <c r="D460" s="1" t="s">
        <v>2324</v>
      </c>
      <c r="E460" s="36">
        <v>31.46</v>
      </c>
      <c r="F460" s="45">
        <v>8</v>
      </c>
    </row>
    <row r="461" spans="1:6" ht="15" customHeight="1">
      <c r="A461" s="14" t="s">
        <v>6583</v>
      </c>
      <c r="B461" s="7">
        <v>235</v>
      </c>
      <c r="C461" s="11">
        <v>103</v>
      </c>
      <c r="D461" s="1" t="s">
        <v>2324</v>
      </c>
      <c r="E461" s="36">
        <v>31</v>
      </c>
      <c r="F461" s="45">
        <v>8</v>
      </c>
    </row>
    <row r="462" spans="1:6" ht="15" customHeight="1">
      <c r="A462" s="14" t="s">
        <v>6584</v>
      </c>
      <c r="B462" s="7">
        <v>236</v>
      </c>
      <c r="C462" s="11">
        <v>203</v>
      </c>
      <c r="D462" s="1" t="s">
        <v>2656</v>
      </c>
      <c r="E462" s="36">
        <v>33.81</v>
      </c>
      <c r="F462" s="45">
        <v>5</v>
      </c>
    </row>
    <row r="463" spans="1:6" ht="15" customHeight="1">
      <c r="A463" s="14" t="s">
        <v>6585</v>
      </c>
      <c r="B463" s="7">
        <v>237</v>
      </c>
      <c r="C463" s="11">
        <v>171</v>
      </c>
      <c r="D463" s="1" t="s">
        <v>7322</v>
      </c>
      <c r="E463" s="36">
        <v>19.24</v>
      </c>
      <c r="F463" s="45">
        <v>8</v>
      </c>
    </row>
    <row r="464" spans="1:7" ht="15" customHeight="1">
      <c r="A464" s="14" t="s">
        <v>6586</v>
      </c>
      <c r="B464" s="7">
        <v>238</v>
      </c>
      <c r="C464" s="11">
        <v>182</v>
      </c>
      <c r="D464" s="1" t="s">
        <v>7323</v>
      </c>
      <c r="E464" s="36">
        <v>13.13</v>
      </c>
      <c r="F464" s="45">
        <v>8</v>
      </c>
      <c r="G464" s="88"/>
    </row>
    <row r="465" spans="1:6" ht="15" customHeight="1">
      <c r="A465" s="14" t="s">
        <v>6587</v>
      </c>
      <c r="B465" s="7">
        <v>239</v>
      </c>
      <c r="C465" s="11">
        <v>171</v>
      </c>
      <c r="D465" s="1" t="s">
        <v>7324</v>
      </c>
      <c r="E465" s="36">
        <v>24</v>
      </c>
      <c r="F465" s="45">
        <v>8</v>
      </c>
    </row>
    <row r="466" spans="1:6" ht="15" customHeight="1">
      <c r="A466" s="14" t="s">
        <v>6588</v>
      </c>
      <c r="B466" s="7">
        <v>241</v>
      </c>
      <c r="C466" s="11">
        <v>171</v>
      </c>
      <c r="D466" s="1" t="s">
        <v>7325</v>
      </c>
      <c r="E466" s="36">
        <v>23.37</v>
      </c>
      <c r="F466" s="45">
        <v>8</v>
      </c>
    </row>
    <row r="467" spans="1:6" ht="15" customHeight="1">
      <c r="A467" s="14" t="s">
        <v>6589</v>
      </c>
      <c r="B467" s="7">
        <v>242</v>
      </c>
      <c r="C467" s="11">
        <v>103</v>
      </c>
      <c r="D467" s="1" t="s">
        <v>2324</v>
      </c>
      <c r="E467" s="36">
        <v>23.23</v>
      </c>
      <c r="F467" s="45">
        <v>8</v>
      </c>
    </row>
    <row r="468" spans="1:6" ht="15" customHeight="1">
      <c r="A468" s="14" t="s">
        <v>6590</v>
      </c>
      <c r="B468" s="7">
        <v>243</v>
      </c>
      <c r="C468" s="11">
        <v>103</v>
      </c>
      <c r="D468" s="1" t="s">
        <v>2324</v>
      </c>
      <c r="E468" s="36">
        <v>27.6</v>
      </c>
      <c r="F468" s="45">
        <v>8</v>
      </c>
    </row>
    <row r="469" spans="1:6" ht="15" customHeight="1">
      <c r="A469" s="14" t="s">
        <v>6591</v>
      </c>
      <c r="B469" s="7">
        <v>244</v>
      </c>
      <c r="C469" s="11">
        <v>103</v>
      </c>
      <c r="D469" s="1" t="s">
        <v>2324</v>
      </c>
      <c r="E469" s="36">
        <v>23.23</v>
      </c>
      <c r="F469" s="45">
        <v>8</v>
      </c>
    </row>
    <row r="470" spans="1:6" ht="15" customHeight="1">
      <c r="A470" s="14" t="s">
        <v>6592</v>
      </c>
      <c r="B470" s="7">
        <v>245</v>
      </c>
      <c r="C470" s="11">
        <v>171</v>
      </c>
      <c r="D470" s="1" t="s">
        <v>2441</v>
      </c>
      <c r="E470" s="36">
        <v>13.57</v>
      </c>
      <c r="F470" s="45">
        <v>8</v>
      </c>
    </row>
    <row r="471" spans="1:6" ht="15" customHeight="1">
      <c r="A471" s="14" t="s">
        <v>6593</v>
      </c>
      <c r="B471" s="7">
        <v>246</v>
      </c>
      <c r="C471" s="11">
        <v>310</v>
      </c>
      <c r="D471" s="1" t="s">
        <v>7305</v>
      </c>
      <c r="E471" s="36">
        <v>10.47</v>
      </c>
      <c r="F471" s="45">
        <v>0</v>
      </c>
    </row>
    <row r="472" spans="1:6" ht="15" customHeight="1">
      <c r="A472" s="14" t="s">
        <v>6594</v>
      </c>
      <c r="B472" s="7">
        <v>247</v>
      </c>
      <c r="C472" s="11">
        <v>203</v>
      </c>
      <c r="D472" s="1" t="s">
        <v>2656</v>
      </c>
      <c r="E472" s="36">
        <v>10.92</v>
      </c>
      <c r="F472" s="45">
        <v>8</v>
      </c>
    </row>
    <row r="473" spans="1:6" ht="15" customHeight="1">
      <c r="A473" s="14" t="s">
        <v>6595</v>
      </c>
      <c r="B473" s="7">
        <v>248</v>
      </c>
      <c r="C473" s="11">
        <v>103</v>
      </c>
      <c r="D473" s="1" t="s">
        <v>2324</v>
      </c>
      <c r="E473" s="36">
        <v>24.37</v>
      </c>
      <c r="F473" s="45">
        <v>8</v>
      </c>
    </row>
    <row r="474" spans="1:6" ht="15" customHeight="1">
      <c r="A474" s="14" t="s">
        <v>6596</v>
      </c>
      <c r="B474" s="7">
        <v>249</v>
      </c>
      <c r="C474" s="11"/>
      <c r="D474" s="1" t="s">
        <v>6597</v>
      </c>
      <c r="E474" s="36">
        <v>21.03</v>
      </c>
      <c r="F474" s="45">
        <v>8</v>
      </c>
    </row>
    <row r="475" spans="1:6" ht="15" customHeight="1">
      <c r="A475" s="14" t="s">
        <v>6598</v>
      </c>
      <c r="B475" s="7">
        <v>251</v>
      </c>
      <c r="C475" s="11"/>
      <c r="D475" s="1" t="s">
        <v>469</v>
      </c>
      <c r="E475" s="36">
        <v>3.05</v>
      </c>
      <c r="F475" s="45">
        <v>8</v>
      </c>
    </row>
    <row r="476" spans="1:6" ht="15" customHeight="1">
      <c r="A476" s="14" t="s">
        <v>6599</v>
      </c>
      <c r="B476" s="7">
        <v>252</v>
      </c>
      <c r="C476" s="11">
        <v>103</v>
      </c>
      <c r="D476" s="1" t="s">
        <v>2324</v>
      </c>
      <c r="E476" s="36">
        <v>20.1</v>
      </c>
      <c r="F476" s="45">
        <v>8</v>
      </c>
    </row>
    <row r="477" spans="1:6" ht="15" customHeight="1">
      <c r="A477" s="14" t="s">
        <v>6600</v>
      </c>
      <c r="B477" s="7">
        <v>253</v>
      </c>
      <c r="C477" s="11">
        <v>103</v>
      </c>
      <c r="D477" s="1" t="s">
        <v>2324</v>
      </c>
      <c r="E477" s="36">
        <v>20.09</v>
      </c>
      <c r="F477" s="45">
        <v>8</v>
      </c>
    </row>
    <row r="478" spans="1:6" ht="15" customHeight="1">
      <c r="A478" s="14" t="s">
        <v>6601</v>
      </c>
      <c r="B478" s="7">
        <v>254</v>
      </c>
      <c r="C478" s="11"/>
      <c r="D478" s="1" t="s">
        <v>2664</v>
      </c>
      <c r="E478" s="36">
        <v>15.16</v>
      </c>
      <c r="F478" s="45">
        <v>1</v>
      </c>
    </row>
    <row r="479" spans="1:6" ht="15" customHeight="1">
      <c r="A479" s="14" t="s">
        <v>6602</v>
      </c>
      <c r="B479" s="7">
        <v>255</v>
      </c>
      <c r="C479" s="11"/>
      <c r="D479" s="1" t="s">
        <v>2664</v>
      </c>
      <c r="E479" s="36">
        <v>15.16</v>
      </c>
      <c r="F479" s="45">
        <v>1</v>
      </c>
    </row>
    <row r="480" spans="1:6" ht="15" customHeight="1">
      <c r="A480" s="14" t="s">
        <v>6603</v>
      </c>
      <c r="B480" s="7">
        <v>256</v>
      </c>
      <c r="C480" s="11"/>
      <c r="D480" s="1" t="s">
        <v>2664</v>
      </c>
      <c r="E480" s="36">
        <v>15.21</v>
      </c>
      <c r="F480" s="45">
        <v>1</v>
      </c>
    </row>
    <row r="481" spans="1:6" ht="15" customHeight="1">
      <c r="A481" s="14" t="s">
        <v>6604</v>
      </c>
      <c r="B481" s="7">
        <v>257</v>
      </c>
      <c r="C481" s="11"/>
      <c r="D481" s="1" t="s">
        <v>2664</v>
      </c>
      <c r="E481" s="36">
        <v>15.31</v>
      </c>
      <c r="F481" s="45">
        <v>1</v>
      </c>
    </row>
    <row r="482" spans="1:6" ht="15" customHeight="1">
      <c r="A482" s="14" t="s">
        <v>6605</v>
      </c>
      <c r="B482" s="7">
        <v>258</v>
      </c>
      <c r="C482" s="11"/>
      <c r="D482" s="1" t="s">
        <v>2664</v>
      </c>
      <c r="E482" s="36">
        <v>15.31</v>
      </c>
      <c r="F482" s="45">
        <v>1</v>
      </c>
    </row>
    <row r="483" spans="1:6" ht="15" customHeight="1">
      <c r="A483" s="14" t="s">
        <v>6606</v>
      </c>
      <c r="B483" s="7">
        <v>259</v>
      </c>
      <c r="C483" s="11">
        <v>166</v>
      </c>
      <c r="D483" s="1" t="s">
        <v>3789</v>
      </c>
      <c r="E483" s="36">
        <v>11.96</v>
      </c>
      <c r="F483" s="45">
        <v>4</v>
      </c>
    </row>
    <row r="484" spans="1:6" ht="15" customHeight="1">
      <c r="A484" s="14" t="s">
        <v>6607</v>
      </c>
      <c r="B484" s="7">
        <v>261</v>
      </c>
      <c r="C484" s="11"/>
      <c r="D484" s="1" t="s">
        <v>2664</v>
      </c>
      <c r="E484" s="36">
        <v>13.24</v>
      </c>
      <c r="F484" s="45">
        <v>1</v>
      </c>
    </row>
    <row r="485" spans="1:6" ht="15" customHeight="1">
      <c r="A485" s="14" t="s">
        <v>6608</v>
      </c>
      <c r="B485" s="7">
        <v>262</v>
      </c>
      <c r="C485" s="11"/>
      <c r="D485" s="1" t="s">
        <v>2664</v>
      </c>
      <c r="E485" s="36">
        <v>15.8</v>
      </c>
      <c r="F485" s="45">
        <v>1</v>
      </c>
    </row>
    <row r="486" spans="1:6" ht="15" customHeight="1">
      <c r="A486" s="14" t="s">
        <v>6609</v>
      </c>
      <c r="B486" s="7">
        <v>263</v>
      </c>
      <c r="C486" s="11"/>
      <c r="D486" s="1" t="s">
        <v>2664</v>
      </c>
      <c r="E486" s="36">
        <v>13.38</v>
      </c>
      <c r="F486" s="45">
        <v>1</v>
      </c>
    </row>
    <row r="487" spans="1:6" ht="15" customHeight="1">
      <c r="A487" s="14" t="s">
        <v>6610</v>
      </c>
      <c r="B487" s="7">
        <v>264</v>
      </c>
      <c r="C487" s="11">
        <v>310</v>
      </c>
      <c r="D487" s="1" t="s">
        <v>7305</v>
      </c>
      <c r="E487" s="36">
        <v>10.56</v>
      </c>
      <c r="F487" s="45">
        <v>0</v>
      </c>
    </row>
    <row r="488" spans="1:6" ht="15" customHeight="1">
      <c r="A488" s="14" t="s">
        <v>6611</v>
      </c>
      <c r="B488" s="7">
        <v>265</v>
      </c>
      <c r="C488" s="11">
        <v>161</v>
      </c>
      <c r="D488" s="1" t="s">
        <v>7314</v>
      </c>
      <c r="E488" s="36">
        <v>8.35</v>
      </c>
      <c r="F488" s="45">
        <v>3</v>
      </c>
    </row>
    <row r="489" spans="1:6" ht="15" customHeight="1">
      <c r="A489" s="14" t="s">
        <v>6612</v>
      </c>
      <c r="B489" s="7">
        <v>266</v>
      </c>
      <c r="C489" s="11">
        <v>163</v>
      </c>
      <c r="D489" s="1" t="s">
        <v>653</v>
      </c>
      <c r="E489" s="36">
        <v>1.75</v>
      </c>
      <c r="F489" s="45">
        <v>3</v>
      </c>
    </row>
    <row r="490" spans="1:6" ht="15" customHeight="1">
      <c r="A490" s="14" t="s">
        <v>6613</v>
      </c>
      <c r="B490" s="7">
        <v>267</v>
      </c>
      <c r="C490" s="11">
        <v>167</v>
      </c>
      <c r="D490" s="1" t="s">
        <v>2449</v>
      </c>
      <c r="E490" s="36">
        <v>2.92</v>
      </c>
      <c r="F490" s="45">
        <v>0</v>
      </c>
    </row>
    <row r="491" spans="1:6" ht="15" customHeight="1">
      <c r="A491" s="14" t="s">
        <v>6614</v>
      </c>
      <c r="B491" s="7">
        <v>268</v>
      </c>
      <c r="C491" s="11">
        <v>161</v>
      </c>
      <c r="D491" s="1" t="s">
        <v>3998</v>
      </c>
      <c r="E491" s="36">
        <v>1.7</v>
      </c>
      <c r="F491" s="45">
        <v>3</v>
      </c>
    </row>
    <row r="492" spans="1:6" ht="15" customHeight="1">
      <c r="A492" s="14" t="s">
        <v>6615</v>
      </c>
      <c r="B492" s="7">
        <v>269</v>
      </c>
      <c r="C492" s="11">
        <v>161</v>
      </c>
      <c r="D492" s="1" t="s">
        <v>3998</v>
      </c>
      <c r="E492" s="36">
        <v>3.15</v>
      </c>
      <c r="F492" s="45">
        <v>3</v>
      </c>
    </row>
    <row r="493" spans="1:6" ht="15" customHeight="1">
      <c r="A493" s="14" t="s">
        <v>6616</v>
      </c>
      <c r="B493" s="7">
        <v>271</v>
      </c>
      <c r="C493" s="11">
        <v>161</v>
      </c>
      <c r="D493" s="1" t="s">
        <v>7314</v>
      </c>
      <c r="E493" s="36">
        <v>5.73</v>
      </c>
      <c r="F493" s="45">
        <v>3</v>
      </c>
    </row>
    <row r="494" spans="1:6" ht="15" customHeight="1">
      <c r="A494" s="14" t="s">
        <v>6617</v>
      </c>
      <c r="B494" s="7">
        <v>272</v>
      </c>
      <c r="C494" s="11">
        <v>161</v>
      </c>
      <c r="D494" s="1" t="s">
        <v>3998</v>
      </c>
      <c r="E494" s="36">
        <v>1.62</v>
      </c>
      <c r="F494" s="45">
        <v>3</v>
      </c>
    </row>
    <row r="495" spans="1:6" ht="15" customHeight="1">
      <c r="A495" s="14" t="s">
        <v>6618</v>
      </c>
      <c r="B495" s="7">
        <v>273</v>
      </c>
      <c r="C495" s="11">
        <v>161</v>
      </c>
      <c r="D495" s="1" t="s">
        <v>3998</v>
      </c>
      <c r="E495" s="36">
        <v>1.6</v>
      </c>
      <c r="F495" s="45">
        <v>3</v>
      </c>
    </row>
    <row r="496" spans="1:6" ht="15" customHeight="1">
      <c r="A496" s="14" t="s">
        <v>6619</v>
      </c>
      <c r="B496" s="7">
        <v>274</v>
      </c>
      <c r="C496" s="11">
        <v>161</v>
      </c>
      <c r="D496" s="1" t="s">
        <v>3998</v>
      </c>
      <c r="E496" s="36">
        <v>9.42</v>
      </c>
      <c r="F496" s="45">
        <v>3</v>
      </c>
    </row>
    <row r="497" spans="1:6" ht="15" customHeight="1">
      <c r="A497" s="14" t="s">
        <v>6620</v>
      </c>
      <c r="B497" s="7">
        <v>275</v>
      </c>
      <c r="C497" s="11"/>
      <c r="D497" s="1" t="s">
        <v>2664</v>
      </c>
      <c r="E497" s="36">
        <v>16.38</v>
      </c>
      <c r="F497" s="45">
        <v>1</v>
      </c>
    </row>
    <row r="498" spans="1:6" ht="15" customHeight="1">
      <c r="A498" s="14" t="s">
        <v>6621</v>
      </c>
      <c r="B498" s="7">
        <v>276</v>
      </c>
      <c r="C498" s="11"/>
      <c r="D498" s="1" t="s">
        <v>2664</v>
      </c>
      <c r="E498" s="36">
        <v>15.7</v>
      </c>
      <c r="F498" s="45">
        <v>1</v>
      </c>
    </row>
    <row r="499" spans="1:6" ht="15" customHeight="1">
      <c r="A499" s="14" t="s">
        <v>6622</v>
      </c>
      <c r="B499" s="7">
        <v>277</v>
      </c>
      <c r="C499" s="11"/>
      <c r="D499" s="1" t="s">
        <v>2664</v>
      </c>
      <c r="E499" s="36">
        <v>21.95</v>
      </c>
      <c r="F499" s="45">
        <v>1</v>
      </c>
    </row>
    <row r="500" spans="1:6" ht="15" customHeight="1">
      <c r="A500" s="14" t="s">
        <v>6623</v>
      </c>
      <c r="B500" s="7">
        <v>278</v>
      </c>
      <c r="C500" s="11">
        <v>166</v>
      </c>
      <c r="D500" s="1" t="s">
        <v>3789</v>
      </c>
      <c r="E500" s="36">
        <v>11.93</v>
      </c>
      <c r="F500" s="45">
        <v>4</v>
      </c>
    </row>
    <row r="501" spans="1:6" ht="15" customHeight="1">
      <c r="A501" s="14" t="s">
        <v>6624</v>
      </c>
      <c r="B501" s="7">
        <v>279</v>
      </c>
      <c r="C501" s="11">
        <v>103</v>
      </c>
      <c r="D501" s="1" t="s">
        <v>2324</v>
      </c>
      <c r="E501" s="36">
        <v>24.1</v>
      </c>
      <c r="F501" s="45">
        <v>8</v>
      </c>
    </row>
    <row r="502" spans="1:6" ht="15" customHeight="1">
      <c r="A502" s="14" t="s">
        <v>6625</v>
      </c>
      <c r="B502" s="7">
        <v>281</v>
      </c>
      <c r="C502" s="11">
        <v>171</v>
      </c>
      <c r="D502" s="1" t="s">
        <v>2441</v>
      </c>
      <c r="E502" s="36">
        <v>19.21</v>
      </c>
      <c r="F502" s="45">
        <v>8</v>
      </c>
    </row>
    <row r="503" spans="1:6" ht="15" customHeight="1">
      <c r="A503" s="14" t="s">
        <v>6626</v>
      </c>
      <c r="B503" s="7">
        <v>282</v>
      </c>
      <c r="C503" s="11">
        <v>310</v>
      </c>
      <c r="D503" s="1" t="s">
        <v>7305</v>
      </c>
      <c r="E503" s="36">
        <v>10.58</v>
      </c>
      <c r="F503" s="45">
        <v>0</v>
      </c>
    </row>
    <row r="504" spans="1:6" ht="15" customHeight="1">
      <c r="A504" s="14" t="s">
        <v>6627</v>
      </c>
      <c r="B504" s="7">
        <v>283</v>
      </c>
      <c r="C504" s="11">
        <v>167</v>
      </c>
      <c r="D504" s="1" t="s">
        <v>7313</v>
      </c>
      <c r="E504" s="36">
        <v>6.88</v>
      </c>
      <c r="F504" s="45">
        <v>0</v>
      </c>
    </row>
    <row r="505" spans="1:6" ht="15" customHeight="1">
      <c r="A505" s="14" t="s">
        <v>6628</v>
      </c>
      <c r="B505" s="7">
        <v>284</v>
      </c>
      <c r="C505" s="11">
        <v>161</v>
      </c>
      <c r="D505" s="1" t="s">
        <v>7314</v>
      </c>
      <c r="E505" s="36">
        <v>8.28</v>
      </c>
      <c r="F505" s="45">
        <v>3</v>
      </c>
    </row>
    <row r="506" spans="1:6" ht="15" customHeight="1">
      <c r="A506" s="14" t="s">
        <v>6629</v>
      </c>
      <c r="B506" s="7">
        <v>285</v>
      </c>
      <c r="C506" s="11">
        <v>163</v>
      </c>
      <c r="D506" s="1" t="s">
        <v>653</v>
      </c>
      <c r="E506" s="36">
        <v>1.76</v>
      </c>
      <c r="F506" s="45">
        <v>3</v>
      </c>
    </row>
    <row r="507" spans="1:6" ht="15" customHeight="1">
      <c r="A507" s="14" t="s">
        <v>6630</v>
      </c>
      <c r="B507" s="7">
        <v>286</v>
      </c>
      <c r="C507" s="11">
        <v>167</v>
      </c>
      <c r="D507" s="1" t="s">
        <v>2449</v>
      </c>
      <c r="E507" s="36">
        <v>3.16</v>
      </c>
      <c r="F507" s="45">
        <v>0</v>
      </c>
    </row>
    <row r="508" spans="1:6" ht="15" customHeight="1">
      <c r="A508" s="14" t="s">
        <v>6631</v>
      </c>
      <c r="B508" s="7">
        <v>287</v>
      </c>
      <c r="C508" s="11">
        <v>161</v>
      </c>
      <c r="D508" s="1" t="s">
        <v>3998</v>
      </c>
      <c r="E508" s="36">
        <v>1.63</v>
      </c>
      <c r="F508" s="45">
        <v>3</v>
      </c>
    </row>
    <row r="509" spans="1:6" ht="15" customHeight="1">
      <c r="A509" s="14" t="s">
        <v>6632</v>
      </c>
      <c r="B509" s="7">
        <v>288</v>
      </c>
      <c r="C509" s="11">
        <v>161</v>
      </c>
      <c r="D509" s="1" t="s">
        <v>3998</v>
      </c>
      <c r="E509" s="36">
        <v>1.99</v>
      </c>
      <c r="F509" s="45">
        <v>3</v>
      </c>
    </row>
    <row r="510" spans="1:6" ht="15" customHeight="1">
      <c r="A510" s="14" t="s">
        <v>6633</v>
      </c>
      <c r="B510" s="7">
        <v>289</v>
      </c>
      <c r="C510" s="11">
        <v>161</v>
      </c>
      <c r="D510" s="1" t="s">
        <v>7314</v>
      </c>
      <c r="E510" s="36">
        <v>5.69</v>
      </c>
      <c r="F510" s="45">
        <v>3</v>
      </c>
    </row>
    <row r="511" spans="1:6" ht="15" customHeight="1">
      <c r="A511" s="14" t="s">
        <v>6634</v>
      </c>
      <c r="B511" s="7">
        <v>291</v>
      </c>
      <c r="C511" s="11">
        <v>161</v>
      </c>
      <c r="D511" s="1" t="s">
        <v>3998</v>
      </c>
      <c r="E511" s="36">
        <v>3.02</v>
      </c>
      <c r="F511" s="45">
        <v>3</v>
      </c>
    </row>
    <row r="512" spans="1:6" ht="15" customHeight="1">
      <c r="A512" s="14" t="s">
        <v>6635</v>
      </c>
      <c r="B512" s="7">
        <v>292</v>
      </c>
      <c r="C512" s="11">
        <v>161</v>
      </c>
      <c r="D512" s="1" t="s">
        <v>3998</v>
      </c>
      <c r="E512" s="36">
        <v>1.61</v>
      </c>
      <c r="F512" s="45">
        <v>3</v>
      </c>
    </row>
    <row r="513" spans="1:6" ht="15" customHeight="1">
      <c r="A513" s="14" t="s">
        <v>6636</v>
      </c>
      <c r="B513" s="7">
        <v>293</v>
      </c>
      <c r="C513" s="11">
        <v>161</v>
      </c>
      <c r="D513" s="1" t="s">
        <v>3998</v>
      </c>
      <c r="E513" s="36">
        <v>9.42</v>
      </c>
      <c r="F513" s="45">
        <v>3</v>
      </c>
    </row>
    <row r="514" spans="1:6" ht="15" customHeight="1">
      <c r="A514" s="14" t="s">
        <v>6637</v>
      </c>
      <c r="B514" s="7">
        <v>294</v>
      </c>
      <c r="C514" s="11"/>
      <c r="D514" s="1" t="s">
        <v>2664</v>
      </c>
      <c r="E514" s="36">
        <v>15.5</v>
      </c>
      <c r="F514" s="45">
        <v>1</v>
      </c>
    </row>
    <row r="515" spans="1:6" ht="15" customHeight="1">
      <c r="A515" s="14" t="s">
        <v>6638</v>
      </c>
      <c r="B515" s="7">
        <v>295</v>
      </c>
      <c r="C515" s="11"/>
      <c r="D515" s="1" t="s">
        <v>2664</v>
      </c>
      <c r="E515" s="36">
        <v>15.93</v>
      </c>
      <c r="F515" s="45">
        <v>1</v>
      </c>
    </row>
    <row r="516" spans="1:6" ht="15" customHeight="1">
      <c r="A516" s="14" t="s">
        <v>6639</v>
      </c>
      <c r="B516" s="7">
        <v>296</v>
      </c>
      <c r="C516" s="11"/>
      <c r="D516" s="1" t="s">
        <v>2664</v>
      </c>
      <c r="E516" s="36">
        <v>13.83</v>
      </c>
      <c r="F516" s="45">
        <v>1</v>
      </c>
    </row>
    <row r="517" spans="1:6" ht="15" customHeight="1">
      <c r="A517" s="14" t="s">
        <v>7569</v>
      </c>
      <c r="B517" s="7"/>
      <c r="C517" s="11"/>
      <c r="D517" s="1" t="s">
        <v>7570</v>
      </c>
      <c r="E517" s="36"/>
      <c r="F517" s="45">
        <v>0</v>
      </c>
    </row>
    <row r="518" spans="1:6" ht="15" customHeight="1">
      <c r="A518" s="14" t="s">
        <v>7489</v>
      </c>
      <c r="B518" s="7"/>
      <c r="C518" s="11"/>
      <c r="D518" s="1" t="s">
        <v>1430</v>
      </c>
      <c r="E518" s="36"/>
      <c r="F518" s="45">
        <v>0</v>
      </c>
    </row>
    <row r="519" spans="1:6" ht="15" customHeight="1">
      <c r="A519" s="14" t="s">
        <v>7486</v>
      </c>
      <c r="B519" s="7"/>
      <c r="C519" s="11"/>
      <c r="D519" s="1" t="s">
        <v>1430</v>
      </c>
      <c r="E519" s="36"/>
      <c r="F519" s="45">
        <v>0</v>
      </c>
    </row>
    <row r="520" spans="1:6" ht="15" customHeight="1">
      <c r="A520" s="14" t="s">
        <v>7490</v>
      </c>
      <c r="B520" s="7"/>
      <c r="C520" s="11"/>
      <c r="D520" s="1" t="s">
        <v>7491</v>
      </c>
      <c r="E520" s="36"/>
      <c r="F520" s="45">
        <v>0</v>
      </c>
    </row>
    <row r="521" spans="1:6" ht="15" customHeight="1">
      <c r="A521" s="14" t="s">
        <v>7487</v>
      </c>
      <c r="B521" s="7"/>
      <c r="C521" s="11"/>
      <c r="D521" s="1" t="s">
        <v>7488</v>
      </c>
      <c r="E521" s="36"/>
      <c r="F521" s="45">
        <v>0</v>
      </c>
    </row>
    <row r="522" spans="1:6" ht="15" customHeight="1" thickBot="1">
      <c r="A522" s="14" t="s">
        <v>7492</v>
      </c>
      <c r="B522" s="7"/>
      <c r="C522" s="11"/>
      <c r="D522" s="1" t="s">
        <v>7488</v>
      </c>
      <c r="E522" s="36"/>
      <c r="F522" s="45">
        <v>0</v>
      </c>
    </row>
    <row r="523" spans="1:6" ht="15" customHeight="1" thickBot="1" thickTop="1">
      <c r="A523" s="144" t="s">
        <v>7686</v>
      </c>
      <c r="B523" s="145"/>
      <c r="C523" s="145"/>
      <c r="D523" s="146"/>
      <c r="E523" s="37">
        <f>SUM(E430:E522)</f>
        <v>1622.76</v>
      </c>
      <c r="F523" s="63">
        <f>SUMIF(F430:F522,"&gt;0",E430:E522)</f>
        <v>1553.0399999999997</v>
      </c>
    </row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</sheetData>
  <mergeCells count="25">
    <mergeCell ref="D54:D55"/>
    <mergeCell ref="E54:E55"/>
    <mergeCell ref="A174:D174"/>
    <mergeCell ref="A337:F337"/>
    <mergeCell ref="A181:F181"/>
    <mergeCell ref="A182:A183"/>
    <mergeCell ref="D182:D183"/>
    <mergeCell ref="E182:E183"/>
    <mergeCell ref="A330:D330"/>
    <mergeCell ref="A20:F20"/>
    <mergeCell ref="A21:A22"/>
    <mergeCell ref="D21:D22"/>
    <mergeCell ref="A523:D523"/>
    <mergeCell ref="A420:D420"/>
    <mergeCell ref="A427:F427"/>
    <mergeCell ref="A428:A429"/>
    <mergeCell ref="D428:D429"/>
    <mergeCell ref="E428:E429"/>
    <mergeCell ref="E21:E22"/>
    <mergeCell ref="A46:D46"/>
    <mergeCell ref="A338:A339"/>
    <mergeCell ref="D338:D339"/>
    <mergeCell ref="E338:E339"/>
    <mergeCell ref="A53:F53"/>
    <mergeCell ref="A54:A55"/>
  </mergeCells>
  <conditionalFormatting sqref="E4">
    <cfRule type="cellIs" priority="11" dxfId="116" operator="notEqual">
      <formula>SUM($E$5:$E$15)</formula>
    </cfRule>
  </conditionalFormatting>
  <printOptions horizontalCentered="1"/>
  <pageMargins left="0.1968503937007874" right="0.1968503937007874" top="0.7480314960629921" bottom="0.4724409448818898" header="0.11811023622047245" footer="0.2755905511811024"/>
  <pageSetup horizontalDpi="600" verticalDpi="600" orientation="portrait" paperSize="9" scale="70" r:id="rId1"/>
  <headerFooter scaleWithDoc="0" alignWithMargins="0">
    <oddHeader>&amp;L&amp;9Příloha č.1_UKB_plochy místností</oddHeader>
    <oddFooter>&amp;R&amp;9Strana &amp;P/&amp;N</oddFooter>
  </headerFooter>
  <rowBreaks count="5" manualBreakCount="5">
    <brk id="52" max="16383" man="1"/>
    <brk id="177" max="16383" man="1"/>
    <brk id="333" max="16383" man="1"/>
    <brk id="423" max="16383" man="1"/>
    <brk id="526" max="16383" man="1"/>
  </rowBreaks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2:G84"/>
  <sheetViews>
    <sheetView zoomScaleSheetLayoutView="100" workbookViewId="0" topLeftCell="A1">
      <selection activeCell="G1" sqref="G1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4" width="40.7109375" style="0" customWidth="1"/>
    <col min="5" max="5" width="14.7109375" style="35" customWidth="1"/>
    <col min="6" max="6" width="14.7109375" style="44" customWidth="1"/>
  </cols>
  <sheetData>
    <row r="2" ht="13.5" thickBot="1">
      <c r="F2"/>
    </row>
    <row r="3" spans="4:6" ht="15.75" customHeight="1" thickBot="1">
      <c r="D3" s="65" t="s">
        <v>7618</v>
      </c>
      <c r="E3" s="67">
        <f>SUM(E26,E40,E84)</f>
        <v>6892.739999999998</v>
      </c>
      <c r="F3"/>
    </row>
    <row r="4" spans="4:7" ht="15.75" customHeight="1" thickBot="1">
      <c r="D4" s="65" t="s">
        <v>7619</v>
      </c>
      <c r="E4" s="66">
        <f>SUM(F26,F40,F84)</f>
        <v>3739.1800000000003</v>
      </c>
      <c r="F4" s="92"/>
      <c r="G4" s="92"/>
    </row>
    <row r="5" spans="4:6" ht="15.75" customHeight="1" thickBot="1">
      <c r="D5" s="65" t="s">
        <v>7620</v>
      </c>
      <c r="E5" s="67">
        <f>SUMIF(F$23:F$553,"1",E$23:E$553)</f>
        <v>0</v>
      </c>
      <c r="F5"/>
    </row>
    <row r="6" spans="4:6" ht="15.75" customHeight="1" thickBot="1">
      <c r="D6" s="65" t="s">
        <v>7621</v>
      </c>
      <c r="E6" s="67">
        <f>SUMIF(F$23:F$553,"2",E$23:E$553)</f>
        <v>0</v>
      </c>
      <c r="F6"/>
    </row>
    <row r="7" spans="4:6" ht="15.75" customHeight="1" thickBot="1">
      <c r="D7" s="65" t="s">
        <v>7622</v>
      </c>
      <c r="E7" s="67">
        <f>SUMIF(F$23:F$553,"3",E$23:E$553)</f>
        <v>730.4699999999999</v>
      </c>
      <c r="F7"/>
    </row>
    <row r="8" spans="4:6" ht="15.75" customHeight="1" thickBot="1">
      <c r="D8" s="65" t="s">
        <v>7617</v>
      </c>
      <c r="E8" s="67">
        <f>SUMIF(F$23:F$553,"4",E$23:E$553)</f>
        <v>0</v>
      </c>
      <c r="F8"/>
    </row>
    <row r="9" spans="4:6" ht="15.75" customHeight="1" thickBot="1">
      <c r="D9" s="65" t="s">
        <v>7623</v>
      </c>
      <c r="E9" s="67">
        <f>SUMIF(F$23:F$553,"5",E$23:E$553)</f>
        <v>4.07</v>
      </c>
      <c r="F9"/>
    </row>
    <row r="10" spans="4:5" ht="15.75" customHeight="1" thickBot="1">
      <c r="D10" s="65" t="s">
        <v>7624</v>
      </c>
      <c r="E10" s="67">
        <f>SUMIF(F$23:F$553,"6",E$23:E$553)</f>
        <v>0</v>
      </c>
    </row>
    <row r="11" spans="4:5" ht="15.75" customHeight="1" thickBot="1">
      <c r="D11" s="65" t="s">
        <v>7625</v>
      </c>
      <c r="E11" s="67">
        <f>SUMIF(F$23:F$553,"7",E$23:E$553)</f>
        <v>0</v>
      </c>
    </row>
    <row r="12" spans="4:5" ht="15.75" customHeight="1" thickBot="1">
      <c r="D12" s="65" t="s">
        <v>7626</v>
      </c>
      <c r="E12" s="67">
        <f>SUMIF(F$23:F$553,"8",E$23:E$553)</f>
        <v>0</v>
      </c>
    </row>
    <row r="13" spans="4:5" ht="15.75" customHeight="1" thickBot="1">
      <c r="D13" s="65" t="s">
        <v>7687</v>
      </c>
      <c r="E13" s="67">
        <f>SUMIF(F$23:F$553,"9",E$23:E$553)</f>
        <v>0</v>
      </c>
    </row>
    <row r="14" spans="4:5" ht="15.75" customHeight="1" thickBot="1">
      <c r="D14" s="65" t="s">
        <v>7688</v>
      </c>
      <c r="E14" s="67">
        <f>SUMIF(F$23:F$553,"10",E$23:E$553)</f>
        <v>0</v>
      </c>
    </row>
    <row r="15" spans="4:5" ht="15.75" customHeight="1" thickBot="1">
      <c r="D15" s="65" t="s">
        <v>7714</v>
      </c>
      <c r="E15" s="67">
        <f>SUMIF(F$23:F$553,"11",E$23:E$553)</f>
        <v>3004.6400000000003</v>
      </c>
    </row>
    <row r="19" ht="13.5" thickBot="1"/>
    <row r="20" spans="1:6" ht="21.75" customHeight="1" thickBot="1">
      <c r="A20" s="141" t="s">
        <v>7497</v>
      </c>
      <c r="B20" s="142"/>
      <c r="C20" s="142"/>
      <c r="D20" s="142"/>
      <c r="E20" s="142"/>
      <c r="F20" s="143"/>
    </row>
    <row r="21" spans="1:6" ht="15.75">
      <c r="A21" s="151" t="s">
        <v>1005</v>
      </c>
      <c r="B21" s="68" t="s">
        <v>603</v>
      </c>
      <c r="C21" s="69" t="s">
        <v>1860</v>
      </c>
      <c r="D21" s="147" t="s">
        <v>1859</v>
      </c>
      <c r="E21" s="149" t="s">
        <v>1861</v>
      </c>
      <c r="F21" s="70" t="s">
        <v>7616</v>
      </c>
    </row>
    <row r="22" spans="1:6" ht="16.5" thickBot="1">
      <c r="A22" s="152"/>
      <c r="B22" s="71" t="s">
        <v>1858</v>
      </c>
      <c r="C22" s="71" t="s">
        <v>1858</v>
      </c>
      <c r="D22" s="148"/>
      <c r="E22" s="150"/>
      <c r="F22" s="72" t="s">
        <v>7615</v>
      </c>
    </row>
    <row r="23" spans="1:6" ht="14.25" thickTop="1">
      <c r="A23" s="14" t="s">
        <v>7456</v>
      </c>
      <c r="B23" s="7"/>
      <c r="C23" s="11"/>
      <c r="D23" s="1" t="s">
        <v>5068</v>
      </c>
      <c r="E23" s="36">
        <v>782.78</v>
      </c>
      <c r="F23" s="45">
        <v>11</v>
      </c>
    </row>
    <row r="24" spans="1:6" ht="13.5">
      <c r="A24" s="14" t="s">
        <v>7457</v>
      </c>
      <c r="B24" s="7"/>
      <c r="C24" s="11"/>
      <c r="D24" s="1" t="s">
        <v>5069</v>
      </c>
      <c r="E24" s="36">
        <v>10.26</v>
      </c>
      <c r="F24" s="45">
        <v>11</v>
      </c>
    </row>
    <row r="25" spans="1:6" ht="14.25" thickBot="1">
      <c r="A25" s="14" t="s">
        <v>7459</v>
      </c>
      <c r="B25" s="7"/>
      <c r="C25" s="11"/>
      <c r="D25" s="1" t="s">
        <v>5070</v>
      </c>
      <c r="E25" s="36">
        <v>552.77</v>
      </c>
      <c r="F25" s="45">
        <v>11</v>
      </c>
    </row>
    <row r="26" spans="1:6" ht="17.25" thickBot="1" thickTop="1">
      <c r="A26" s="144" t="s">
        <v>7686</v>
      </c>
      <c r="B26" s="145"/>
      <c r="C26" s="145"/>
      <c r="D26" s="146"/>
      <c r="E26" s="37">
        <f>SUM(E23:E25)</f>
        <v>1345.81</v>
      </c>
      <c r="F26" s="63">
        <f>SUMIF(F23:F25,"&gt;0",E23:E25)</f>
        <v>1345.81</v>
      </c>
    </row>
    <row r="32" ht="13.5" thickBot="1"/>
    <row r="33" spans="1:6" ht="22.5" customHeight="1" thickBot="1">
      <c r="A33" s="141" t="s">
        <v>7498</v>
      </c>
      <c r="B33" s="142"/>
      <c r="C33" s="142"/>
      <c r="D33" s="142"/>
      <c r="E33" s="142"/>
      <c r="F33" s="143"/>
    </row>
    <row r="34" spans="1:6" ht="15" customHeight="1">
      <c r="A34" s="151" t="s">
        <v>1005</v>
      </c>
      <c r="B34" s="68" t="s">
        <v>603</v>
      </c>
      <c r="C34" s="69" t="s">
        <v>1860</v>
      </c>
      <c r="D34" s="147" t="s">
        <v>1859</v>
      </c>
      <c r="E34" s="149" t="s">
        <v>1861</v>
      </c>
      <c r="F34" s="70" t="s">
        <v>7616</v>
      </c>
    </row>
    <row r="35" spans="1:6" ht="15" customHeight="1" thickBot="1">
      <c r="A35" s="152"/>
      <c r="B35" s="71" t="s">
        <v>1858</v>
      </c>
      <c r="C35" s="71" t="s">
        <v>1858</v>
      </c>
      <c r="D35" s="148"/>
      <c r="E35" s="150"/>
      <c r="F35" s="72" t="s">
        <v>7615</v>
      </c>
    </row>
    <row r="36" spans="1:6" ht="15" customHeight="1" thickTop="1">
      <c r="A36" s="14" t="s">
        <v>7460</v>
      </c>
      <c r="B36" s="7" t="s">
        <v>1876</v>
      </c>
      <c r="C36" s="11">
        <v>174</v>
      </c>
      <c r="D36" s="1" t="s">
        <v>4687</v>
      </c>
      <c r="E36" s="36">
        <v>1604.22</v>
      </c>
      <c r="F36" s="49">
        <v>0</v>
      </c>
    </row>
    <row r="37" spans="1:6" ht="15" customHeight="1">
      <c r="A37" s="14" t="s">
        <v>7461</v>
      </c>
      <c r="B37" s="7" t="s">
        <v>1803</v>
      </c>
      <c r="C37" s="11">
        <v>203</v>
      </c>
      <c r="D37" s="1" t="s">
        <v>5049</v>
      </c>
      <c r="E37" s="36">
        <v>654.19</v>
      </c>
      <c r="F37" s="49">
        <v>0</v>
      </c>
    </row>
    <row r="38" spans="1:6" ht="15" customHeight="1">
      <c r="A38" s="14" t="s">
        <v>7455</v>
      </c>
      <c r="B38" s="7">
        <v>254</v>
      </c>
      <c r="C38" s="11">
        <v>203</v>
      </c>
      <c r="D38" s="1" t="s">
        <v>5046</v>
      </c>
      <c r="E38" s="36">
        <v>517.7</v>
      </c>
      <c r="F38" s="49">
        <v>11</v>
      </c>
    </row>
    <row r="39" spans="1:6" ht="15" customHeight="1" thickBot="1">
      <c r="A39" s="14" t="s">
        <v>7458</v>
      </c>
      <c r="B39" s="7">
        <v>338</v>
      </c>
      <c r="C39" s="11">
        <v>203</v>
      </c>
      <c r="D39" s="1" t="s">
        <v>5044</v>
      </c>
      <c r="E39" s="36">
        <v>479.39</v>
      </c>
      <c r="F39" s="49">
        <v>11</v>
      </c>
    </row>
    <row r="40" spans="1:6" ht="15" customHeight="1" thickBot="1" thickTop="1">
      <c r="A40" s="144" t="s">
        <v>7686</v>
      </c>
      <c r="B40" s="145"/>
      <c r="C40" s="145"/>
      <c r="D40" s="146"/>
      <c r="E40" s="37">
        <f>SUM(E36:E39)</f>
        <v>3255.4999999999995</v>
      </c>
      <c r="F40" s="63">
        <f>SUMIF(F36:F39,"&gt;0",E36:E39)</f>
        <v>997.09</v>
      </c>
    </row>
    <row r="41" ht="15" customHeight="1"/>
    <row r="42" ht="15" customHeight="1"/>
    <row r="46" ht="13.5" thickBot="1"/>
    <row r="47" spans="1:6" ht="21.75" thickBot="1">
      <c r="A47" s="141" t="s">
        <v>5076</v>
      </c>
      <c r="B47" s="142"/>
      <c r="C47" s="142"/>
      <c r="D47" s="142"/>
      <c r="E47" s="142"/>
      <c r="F47" s="143"/>
    </row>
    <row r="48" spans="1:6" ht="15.75">
      <c r="A48" s="151" t="s">
        <v>1005</v>
      </c>
      <c r="B48" s="68" t="s">
        <v>603</v>
      </c>
      <c r="C48" s="69" t="s">
        <v>1860</v>
      </c>
      <c r="D48" s="147" t="s">
        <v>1859</v>
      </c>
      <c r="E48" s="149" t="s">
        <v>1861</v>
      </c>
      <c r="F48" s="70" t="s">
        <v>7616</v>
      </c>
    </row>
    <row r="49" spans="1:6" ht="16.5" thickBot="1">
      <c r="A49" s="152"/>
      <c r="B49" s="71" t="s">
        <v>1858</v>
      </c>
      <c r="C49" s="71" t="s">
        <v>1858</v>
      </c>
      <c r="D49" s="148"/>
      <c r="E49" s="150"/>
      <c r="F49" s="72" t="s">
        <v>7615</v>
      </c>
    </row>
    <row r="50" spans="1:6" ht="14.25" thickTop="1">
      <c r="A50" s="14" t="s">
        <v>5102</v>
      </c>
      <c r="B50" s="7"/>
      <c r="C50" s="11"/>
      <c r="D50" s="1" t="s">
        <v>2656</v>
      </c>
      <c r="E50" s="36">
        <v>29.13</v>
      </c>
      <c r="F50" s="45">
        <v>11</v>
      </c>
    </row>
    <row r="51" spans="1:6" ht="13.5">
      <c r="A51" s="14" t="s">
        <v>5103</v>
      </c>
      <c r="B51" s="7"/>
      <c r="C51" s="11"/>
      <c r="D51" s="1" t="s">
        <v>641</v>
      </c>
      <c r="E51" s="36">
        <v>10.25</v>
      </c>
      <c r="F51" s="45">
        <v>11</v>
      </c>
    </row>
    <row r="52" spans="1:6" ht="13.5">
      <c r="A52" s="14" t="s">
        <v>5104</v>
      </c>
      <c r="B52" s="7"/>
      <c r="C52" s="11"/>
      <c r="D52" s="1" t="s">
        <v>5090</v>
      </c>
      <c r="E52" s="36">
        <v>4.07</v>
      </c>
      <c r="F52" s="45">
        <v>5</v>
      </c>
    </row>
    <row r="53" spans="1:6" ht="13.5">
      <c r="A53" s="14" t="s">
        <v>5105</v>
      </c>
      <c r="B53" s="7"/>
      <c r="C53" s="11"/>
      <c r="D53" s="1" t="s">
        <v>1670</v>
      </c>
      <c r="E53" s="36">
        <v>5.14</v>
      </c>
      <c r="F53" s="45">
        <v>3</v>
      </c>
    </row>
    <row r="54" spans="1:6" ht="13.5">
      <c r="A54" s="14" t="s">
        <v>5106</v>
      </c>
      <c r="B54" s="7"/>
      <c r="C54" s="11"/>
      <c r="D54" s="1" t="s">
        <v>2676</v>
      </c>
      <c r="E54" s="36">
        <v>9.12</v>
      </c>
      <c r="F54" s="45">
        <v>3</v>
      </c>
    </row>
    <row r="55" spans="1:6" ht="13.5">
      <c r="A55" s="14" t="s">
        <v>5107</v>
      </c>
      <c r="B55" s="7"/>
      <c r="C55" s="11"/>
      <c r="D55" s="1" t="s">
        <v>2449</v>
      </c>
      <c r="E55" s="36">
        <v>1.69</v>
      </c>
      <c r="F55" s="45">
        <v>0</v>
      </c>
    </row>
    <row r="56" spans="1:6" ht="13.5">
      <c r="A56" s="14" t="s">
        <v>5108</v>
      </c>
      <c r="B56" s="7"/>
      <c r="C56" s="11"/>
      <c r="D56" s="1" t="s">
        <v>5109</v>
      </c>
      <c r="E56" s="36">
        <v>4.15</v>
      </c>
      <c r="F56" s="45">
        <v>3</v>
      </c>
    </row>
    <row r="57" spans="1:6" ht="13.5">
      <c r="A57" s="14" t="s">
        <v>5110</v>
      </c>
      <c r="B57" s="7"/>
      <c r="C57" s="11"/>
      <c r="D57" s="1" t="s">
        <v>5111</v>
      </c>
      <c r="E57" s="36">
        <v>712.06</v>
      </c>
      <c r="F57" s="45">
        <v>3</v>
      </c>
    </row>
    <row r="58" spans="1:6" ht="13.5">
      <c r="A58" s="14" t="s">
        <v>5112</v>
      </c>
      <c r="B58" s="7"/>
      <c r="C58" s="11"/>
      <c r="D58" s="1" t="s">
        <v>5088</v>
      </c>
      <c r="E58" s="36">
        <v>11.61</v>
      </c>
      <c r="F58" s="45">
        <v>11</v>
      </c>
    </row>
    <row r="59" spans="1:6" ht="13.5">
      <c r="A59" s="14" t="s">
        <v>5113</v>
      </c>
      <c r="B59" s="7"/>
      <c r="C59" s="11"/>
      <c r="D59" s="1" t="s">
        <v>5090</v>
      </c>
      <c r="E59" s="36">
        <v>4.19</v>
      </c>
      <c r="F59" s="45">
        <v>0</v>
      </c>
    </row>
    <row r="60" spans="1:6" ht="13.5">
      <c r="A60" s="14" t="s">
        <v>5114</v>
      </c>
      <c r="B60" s="7"/>
      <c r="C60" s="11"/>
      <c r="D60" s="1" t="s">
        <v>5115</v>
      </c>
      <c r="E60" s="36">
        <v>610.75</v>
      </c>
      <c r="F60" s="45">
        <v>11</v>
      </c>
    </row>
    <row r="61" spans="1:6" ht="13.5">
      <c r="A61" s="14" t="s">
        <v>5116</v>
      </c>
      <c r="B61" s="7"/>
      <c r="C61" s="11"/>
      <c r="D61" s="1" t="s">
        <v>5090</v>
      </c>
      <c r="E61" s="36">
        <v>4.19</v>
      </c>
      <c r="F61" s="45">
        <v>0</v>
      </c>
    </row>
    <row r="62" spans="1:6" ht="13.5">
      <c r="A62" s="14" t="s">
        <v>5117</v>
      </c>
      <c r="B62" s="7"/>
      <c r="C62" s="11"/>
      <c r="D62" s="1" t="s">
        <v>5118</v>
      </c>
      <c r="E62" s="36">
        <v>138.6</v>
      </c>
      <c r="F62" s="45">
        <v>0</v>
      </c>
    </row>
    <row r="63" spans="1:6" ht="13.5">
      <c r="A63" s="14" t="s">
        <v>5119</v>
      </c>
      <c r="B63" s="7"/>
      <c r="C63" s="11"/>
      <c r="D63" s="1" t="s">
        <v>5120</v>
      </c>
      <c r="E63" s="36">
        <v>552.39</v>
      </c>
      <c r="F63" s="45">
        <v>0</v>
      </c>
    </row>
    <row r="64" spans="1:6" ht="13.5">
      <c r="A64" s="14" t="s">
        <v>5121</v>
      </c>
      <c r="B64" s="7"/>
      <c r="C64" s="11"/>
      <c r="D64" s="1" t="s">
        <v>5122</v>
      </c>
      <c r="E64" s="36">
        <v>9.1</v>
      </c>
      <c r="F64" s="45">
        <v>0</v>
      </c>
    </row>
    <row r="65" spans="1:6" ht="13.5">
      <c r="A65" s="14" t="s">
        <v>5123</v>
      </c>
      <c r="B65" s="7"/>
      <c r="C65" s="11"/>
      <c r="D65" s="1" t="s">
        <v>5124</v>
      </c>
      <c r="E65" s="36">
        <v>8.24</v>
      </c>
      <c r="F65" s="45">
        <v>0</v>
      </c>
    </row>
    <row r="66" spans="1:6" ht="13.5">
      <c r="A66" s="14" t="s">
        <v>5125</v>
      </c>
      <c r="B66" s="7"/>
      <c r="C66" s="11"/>
      <c r="D66" s="1" t="s">
        <v>5126</v>
      </c>
      <c r="E66" s="36">
        <v>16.79</v>
      </c>
      <c r="F66" s="45">
        <v>0</v>
      </c>
    </row>
    <row r="67" spans="1:6" ht="13.5">
      <c r="A67" s="14" t="s">
        <v>5127</v>
      </c>
      <c r="B67" s="7"/>
      <c r="C67" s="11"/>
      <c r="D67" s="1" t="s">
        <v>3728</v>
      </c>
      <c r="E67" s="36">
        <v>4.5</v>
      </c>
      <c r="F67" s="45">
        <v>0</v>
      </c>
    </row>
    <row r="68" spans="1:6" ht="13.5">
      <c r="A68" s="14" t="s">
        <v>5128</v>
      </c>
      <c r="B68" s="7"/>
      <c r="C68" s="11"/>
      <c r="D68" s="1" t="s">
        <v>5129</v>
      </c>
      <c r="E68" s="36">
        <v>1.35</v>
      </c>
      <c r="F68" s="45">
        <v>0</v>
      </c>
    </row>
    <row r="69" spans="1:6" ht="13.5">
      <c r="A69" s="14" t="s">
        <v>5130</v>
      </c>
      <c r="B69" s="7"/>
      <c r="C69" s="11"/>
      <c r="D69" s="1" t="s">
        <v>5129</v>
      </c>
      <c r="E69" s="36">
        <v>1.31</v>
      </c>
      <c r="F69" s="45">
        <v>0</v>
      </c>
    </row>
    <row r="70" spans="1:6" ht="13.5">
      <c r="A70" s="14" t="s">
        <v>5131</v>
      </c>
      <c r="B70" s="7"/>
      <c r="C70" s="11"/>
      <c r="D70" s="1" t="s">
        <v>653</v>
      </c>
      <c r="E70" s="36">
        <v>2.26</v>
      </c>
      <c r="F70" s="45">
        <v>0</v>
      </c>
    </row>
    <row r="71" spans="1:6" ht="13.5">
      <c r="A71" s="14" t="s">
        <v>5132</v>
      </c>
      <c r="B71" s="7"/>
      <c r="C71" s="11"/>
      <c r="D71" s="1" t="s">
        <v>2344</v>
      </c>
      <c r="E71" s="36">
        <v>6.21</v>
      </c>
      <c r="F71" s="45">
        <v>0</v>
      </c>
    </row>
    <row r="72" spans="1:6" ht="13.5">
      <c r="A72" s="14" t="s">
        <v>5133</v>
      </c>
      <c r="B72" s="7"/>
      <c r="C72" s="11"/>
      <c r="D72" s="1" t="s">
        <v>5134</v>
      </c>
      <c r="E72" s="36">
        <v>8.76</v>
      </c>
      <c r="F72" s="45">
        <v>0</v>
      </c>
    </row>
    <row r="73" spans="1:6" ht="13.5">
      <c r="A73" s="14" t="s">
        <v>5135</v>
      </c>
      <c r="B73" s="7"/>
      <c r="C73" s="11"/>
      <c r="D73" s="1" t="s">
        <v>1834</v>
      </c>
      <c r="E73" s="36">
        <v>4.37</v>
      </c>
      <c r="F73" s="45">
        <v>0</v>
      </c>
    </row>
    <row r="74" spans="1:6" ht="13.5">
      <c r="A74" s="14" t="s">
        <v>5136</v>
      </c>
      <c r="B74" s="7"/>
      <c r="C74" s="11"/>
      <c r="D74" s="1" t="s">
        <v>3733</v>
      </c>
      <c r="E74" s="36">
        <v>1.61</v>
      </c>
      <c r="F74" s="45">
        <v>0</v>
      </c>
    </row>
    <row r="75" spans="1:6" ht="13.5">
      <c r="A75" s="14" t="s">
        <v>5137</v>
      </c>
      <c r="B75" s="7"/>
      <c r="C75" s="11"/>
      <c r="D75" s="1" t="s">
        <v>948</v>
      </c>
      <c r="E75" s="36">
        <v>1.58</v>
      </c>
      <c r="F75" s="45">
        <v>0</v>
      </c>
    </row>
    <row r="76" spans="1:6" ht="13.5">
      <c r="A76" s="14" t="s">
        <v>5138</v>
      </c>
      <c r="B76" s="7"/>
      <c r="C76" s="11"/>
      <c r="D76" s="1" t="s">
        <v>2666</v>
      </c>
      <c r="E76" s="36">
        <v>9.49</v>
      </c>
      <c r="F76" s="45">
        <v>0</v>
      </c>
    </row>
    <row r="77" spans="1:6" ht="13.5">
      <c r="A77" s="14" t="s">
        <v>5139</v>
      </c>
      <c r="B77" s="7"/>
      <c r="C77" s="11"/>
      <c r="D77" s="1" t="s">
        <v>2326</v>
      </c>
      <c r="E77" s="36">
        <v>9.76</v>
      </c>
      <c r="F77" s="45">
        <v>0</v>
      </c>
    </row>
    <row r="78" spans="1:6" ht="13.5">
      <c r="A78" s="14" t="s">
        <v>5140</v>
      </c>
      <c r="B78" s="7"/>
      <c r="C78" s="11"/>
      <c r="D78" s="1" t="s">
        <v>1150</v>
      </c>
      <c r="E78" s="36">
        <v>10.91</v>
      </c>
      <c r="F78" s="45">
        <v>0</v>
      </c>
    </row>
    <row r="79" spans="1:6" ht="13.5">
      <c r="A79" s="14" t="s">
        <v>5141</v>
      </c>
      <c r="B79" s="7"/>
      <c r="C79" s="11"/>
      <c r="D79" s="1" t="s">
        <v>5097</v>
      </c>
      <c r="E79" s="36">
        <v>31.66</v>
      </c>
      <c r="F79" s="45">
        <v>0</v>
      </c>
    </row>
    <row r="80" spans="1:6" ht="13.5">
      <c r="A80" s="14" t="s">
        <v>5142</v>
      </c>
      <c r="B80" s="7"/>
      <c r="C80" s="11"/>
      <c r="D80" s="1" t="s">
        <v>1150</v>
      </c>
      <c r="E80" s="36">
        <v>7.83</v>
      </c>
      <c r="F80" s="45">
        <v>0</v>
      </c>
    </row>
    <row r="81" spans="1:6" ht="13.5">
      <c r="A81" s="14" t="s">
        <v>5143</v>
      </c>
      <c r="B81" s="7"/>
      <c r="C81" s="11"/>
      <c r="D81" s="1" t="s">
        <v>5099</v>
      </c>
      <c r="E81" s="36">
        <v>36.2</v>
      </c>
      <c r="F81" s="45">
        <v>0</v>
      </c>
    </row>
    <row r="82" spans="1:6" ht="13.5">
      <c r="A82" s="14" t="s">
        <v>5144</v>
      </c>
      <c r="B82" s="7"/>
      <c r="C82" s="11"/>
      <c r="D82" s="1" t="s">
        <v>5145</v>
      </c>
      <c r="E82" s="36">
        <v>22.16</v>
      </c>
      <c r="F82" s="45">
        <v>0</v>
      </c>
    </row>
    <row r="83" spans="1:6" ht="14.25" thickBot="1">
      <c r="A83" s="14" t="s">
        <v>7557</v>
      </c>
      <c r="B83" s="7"/>
      <c r="C83" s="11"/>
      <c r="D83" s="1" t="s">
        <v>7558</v>
      </c>
      <c r="E83" s="36"/>
      <c r="F83" s="45">
        <v>0</v>
      </c>
    </row>
    <row r="84" spans="1:6" ht="17.25" thickBot="1" thickTop="1">
      <c r="A84" s="144" t="s">
        <v>7686</v>
      </c>
      <c r="B84" s="145"/>
      <c r="C84" s="145"/>
      <c r="D84" s="146"/>
      <c r="E84" s="37">
        <f>SUM(E50:E83)</f>
        <v>2291.429999999999</v>
      </c>
      <c r="F84" s="63">
        <f>SUMIF(F50:F83,"&gt;0",E50:E83)</f>
        <v>1396.28</v>
      </c>
    </row>
  </sheetData>
  <mergeCells count="15">
    <mergeCell ref="A84:D84"/>
    <mergeCell ref="A20:F20"/>
    <mergeCell ref="A21:A22"/>
    <mergeCell ref="D21:D22"/>
    <mergeCell ref="E21:E22"/>
    <mergeCell ref="A47:F47"/>
    <mergeCell ref="A48:A49"/>
    <mergeCell ref="D48:D49"/>
    <mergeCell ref="E48:E49"/>
    <mergeCell ref="A40:D40"/>
    <mergeCell ref="A33:F33"/>
    <mergeCell ref="A34:A35"/>
    <mergeCell ref="D34:D35"/>
    <mergeCell ref="E34:E35"/>
    <mergeCell ref="A26:D26"/>
  </mergeCells>
  <conditionalFormatting sqref="E4">
    <cfRule type="cellIs" priority="11" dxfId="116" operator="notEqual">
      <formula>SUM($E$5:$E$15)</formula>
    </cfRule>
  </conditionalFormatting>
  <printOptions horizontalCentered="1"/>
  <pageMargins left="0.1968503937007874" right="0.1968503937007874" top="0.5511811023622047" bottom="0.4724409448818898" header="0.11811023622047245" footer="0.2755905511811024"/>
  <pageSetup horizontalDpi="600" verticalDpi="600" orientation="portrait" paperSize="9" scale="70" r:id="rId1"/>
  <headerFooter scaleWithDoc="0" alignWithMargins="0">
    <oddHeader>&amp;L&amp;9Příloha č.1_UKB_plochy místností</oddHeader>
    <oddFooter>&amp;R&amp;9Strana &amp;P/&amp;N</oddFooter>
  </headerFooter>
  <rowBreaks count="1" manualBreakCount="1">
    <brk id="43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2:G78"/>
  <sheetViews>
    <sheetView zoomScaleSheetLayoutView="100" workbookViewId="0" topLeftCell="A1">
      <selection activeCell="G1" sqref="G1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4" width="40.7109375" style="0" customWidth="1"/>
    <col min="5" max="5" width="14.7109375" style="35" customWidth="1"/>
    <col min="6" max="6" width="14.7109375" style="44" customWidth="1"/>
  </cols>
  <sheetData>
    <row r="2" ht="13.5" thickBot="1">
      <c r="F2"/>
    </row>
    <row r="3" spans="4:6" ht="15.75" customHeight="1" thickBot="1">
      <c r="D3" s="65" t="s">
        <v>7618</v>
      </c>
      <c r="E3" s="67">
        <f>SUM(E25,E38,E64,E78)</f>
        <v>4362.879999999999</v>
      </c>
      <c r="F3"/>
    </row>
    <row r="4" spans="4:7" ht="15.75" customHeight="1" thickBot="1">
      <c r="D4" s="65" t="s">
        <v>7619</v>
      </c>
      <c r="E4" s="66">
        <f>SUM(F25,F38,F64,F78)</f>
        <v>2902.83</v>
      </c>
      <c r="F4" s="92"/>
      <c r="G4" s="92"/>
    </row>
    <row r="5" spans="4:6" ht="15.75" customHeight="1" thickBot="1">
      <c r="D5" s="65" t="s">
        <v>7620</v>
      </c>
      <c r="E5" s="67">
        <f>SUMIF(F$23:F$553,"1",E$23:E$553)</f>
        <v>0</v>
      </c>
      <c r="F5"/>
    </row>
    <row r="6" spans="4:6" ht="15.75" customHeight="1" thickBot="1">
      <c r="D6" s="65" t="s">
        <v>7621</v>
      </c>
      <c r="E6" s="67">
        <f>SUMIF(F$23:F$553,"2",E$23:E$553)</f>
        <v>0</v>
      </c>
      <c r="F6"/>
    </row>
    <row r="7" spans="4:6" ht="15.75" customHeight="1" thickBot="1">
      <c r="D7" s="65" t="s">
        <v>7622</v>
      </c>
      <c r="E7" s="67">
        <f>SUMIF(F$23:F$553,"3",E$23:E$553)</f>
        <v>21.98</v>
      </c>
      <c r="F7"/>
    </row>
    <row r="8" spans="4:6" ht="15.75" customHeight="1" thickBot="1">
      <c r="D8" s="65" t="s">
        <v>7617</v>
      </c>
      <c r="E8" s="67">
        <f>SUMIF(F$23:F$553,"4",E$23:E$553)</f>
        <v>0</v>
      </c>
      <c r="F8"/>
    </row>
    <row r="9" spans="4:6" ht="15.75" customHeight="1" thickBot="1">
      <c r="D9" s="65" t="s">
        <v>7623</v>
      </c>
      <c r="E9" s="67">
        <f>SUMIF(F$23:F$553,"5",E$23:E$553)</f>
        <v>4.19</v>
      </c>
      <c r="F9"/>
    </row>
    <row r="10" spans="4:5" ht="15.75" customHeight="1" thickBot="1">
      <c r="D10" s="65" t="s">
        <v>7624</v>
      </c>
      <c r="E10" s="67">
        <f>SUMIF(F$23:F$553,"6",E$23:E$553)</f>
        <v>0</v>
      </c>
    </row>
    <row r="11" spans="4:5" ht="15.75" customHeight="1" thickBot="1">
      <c r="D11" s="65" t="s">
        <v>7625</v>
      </c>
      <c r="E11" s="67">
        <f>SUMIF(F$23:F$553,"7",E$23:E$553)</f>
        <v>0</v>
      </c>
    </row>
    <row r="12" spans="4:5" ht="15.75" customHeight="1" thickBot="1">
      <c r="D12" s="65" t="s">
        <v>7626</v>
      </c>
      <c r="E12" s="67">
        <f>SUMIF(F$23:F$553,"8",E$23:E$553)</f>
        <v>0</v>
      </c>
    </row>
    <row r="13" spans="4:5" ht="15.75" customHeight="1" thickBot="1">
      <c r="D13" s="65" t="s">
        <v>7687</v>
      </c>
      <c r="E13" s="67">
        <f>SUMIF(F$23:F$553,"9",E$23:E$553)</f>
        <v>0</v>
      </c>
    </row>
    <row r="14" spans="4:5" ht="15.75" customHeight="1" thickBot="1">
      <c r="D14" s="65" t="s">
        <v>7688</v>
      </c>
      <c r="E14" s="67">
        <f>SUMIF(F$23:F$553,"10",E$23:E$553)</f>
        <v>0</v>
      </c>
    </row>
    <row r="15" spans="4:5" ht="15.75" customHeight="1" thickBot="1">
      <c r="D15" s="65" t="s">
        <v>7714</v>
      </c>
      <c r="E15" s="67">
        <f>SUMIF(F$23:F$553,"11",E$23:E$553)</f>
        <v>2876.6600000000003</v>
      </c>
    </row>
    <row r="19" ht="13.5" thickBot="1"/>
    <row r="20" spans="1:6" ht="22.5" customHeight="1" thickBot="1">
      <c r="A20" s="141" t="s">
        <v>7496</v>
      </c>
      <c r="B20" s="142"/>
      <c r="C20" s="142"/>
      <c r="D20" s="142"/>
      <c r="E20" s="142"/>
      <c r="F20" s="143"/>
    </row>
    <row r="21" spans="1:6" ht="15" customHeight="1">
      <c r="A21" s="151" t="s">
        <v>1005</v>
      </c>
      <c r="B21" s="68" t="s">
        <v>603</v>
      </c>
      <c r="C21" s="69" t="s">
        <v>1860</v>
      </c>
      <c r="D21" s="147" t="s">
        <v>1859</v>
      </c>
      <c r="E21" s="149" t="s">
        <v>1861</v>
      </c>
      <c r="F21" s="70" t="s">
        <v>7616</v>
      </c>
    </row>
    <row r="22" spans="1:6" ht="15" customHeight="1" thickBot="1">
      <c r="A22" s="152"/>
      <c r="B22" s="71" t="s">
        <v>1858</v>
      </c>
      <c r="C22" s="71" t="s">
        <v>1858</v>
      </c>
      <c r="D22" s="148"/>
      <c r="E22" s="150"/>
      <c r="F22" s="72" t="s">
        <v>7615</v>
      </c>
    </row>
    <row r="23" spans="1:6" ht="15" customHeight="1" thickTop="1">
      <c r="A23" s="14" t="s">
        <v>7451</v>
      </c>
      <c r="B23" s="7"/>
      <c r="C23" s="11"/>
      <c r="D23" s="1" t="s">
        <v>5066</v>
      </c>
      <c r="E23" s="36">
        <v>273.6</v>
      </c>
      <c r="F23" s="45">
        <v>11</v>
      </c>
    </row>
    <row r="24" spans="1:6" ht="15" customHeight="1" thickBot="1">
      <c r="A24" s="14" t="s">
        <v>7453</v>
      </c>
      <c r="B24" s="7"/>
      <c r="C24" s="11"/>
      <c r="D24" s="1" t="s">
        <v>5067</v>
      </c>
      <c r="E24" s="36">
        <v>228.12</v>
      </c>
      <c r="F24" s="45">
        <v>11</v>
      </c>
    </row>
    <row r="25" spans="1:6" ht="15" customHeight="1" thickBot="1" thickTop="1">
      <c r="A25" s="144" t="s">
        <v>7686</v>
      </c>
      <c r="B25" s="145"/>
      <c r="C25" s="145"/>
      <c r="D25" s="146"/>
      <c r="E25" s="37">
        <f>SUM(E23:E24)</f>
        <v>501.72</v>
      </c>
      <c r="F25" s="63">
        <f>SUMIF(F23:F24,"&gt;0",E23:E24)</f>
        <v>501.72</v>
      </c>
    </row>
    <row r="31" ht="13.5" thickBot="1"/>
    <row r="32" spans="1:6" ht="22.5" customHeight="1" thickBot="1">
      <c r="A32" s="141" t="s">
        <v>7495</v>
      </c>
      <c r="B32" s="142"/>
      <c r="C32" s="142"/>
      <c r="D32" s="142"/>
      <c r="E32" s="142"/>
      <c r="F32" s="143"/>
    </row>
    <row r="33" spans="1:6" ht="15" customHeight="1">
      <c r="A33" s="151" t="s">
        <v>1005</v>
      </c>
      <c r="B33" s="68" t="s">
        <v>603</v>
      </c>
      <c r="C33" s="69" t="s">
        <v>1860</v>
      </c>
      <c r="D33" s="147" t="s">
        <v>1859</v>
      </c>
      <c r="E33" s="149" t="s">
        <v>1861</v>
      </c>
      <c r="F33" s="70" t="s">
        <v>7616</v>
      </c>
    </row>
    <row r="34" spans="1:6" ht="15" customHeight="1" thickBot="1">
      <c r="A34" s="152"/>
      <c r="B34" s="71" t="s">
        <v>1858</v>
      </c>
      <c r="C34" s="71" t="s">
        <v>1858</v>
      </c>
      <c r="D34" s="148"/>
      <c r="E34" s="150"/>
      <c r="F34" s="72" t="s">
        <v>7615</v>
      </c>
    </row>
    <row r="35" spans="1:6" ht="15" customHeight="1" thickTop="1">
      <c r="A35" s="14" t="s">
        <v>7454</v>
      </c>
      <c r="B35" s="7" t="s">
        <v>1802</v>
      </c>
      <c r="C35" s="11">
        <v>174</v>
      </c>
      <c r="D35" s="1" t="s">
        <v>5050</v>
      </c>
      <c r="E35" s="36">
        <v>770.53</v>
      </c>
      <c r="F35" s="49">
        <v>0</v>
      </c>
    </row>
    <row r="36" spans="1:6" ht="15" customHeight="1">
      <c r="A36" s="14" t="s">
        <v>7450</v>
      </c>
      <c r="B36" s="7">
        <v>253</v>
      </c>
      <c r="C36" s="11">
        <v>203</v>
      </c>
      <c r="D36" s="1" t="s">
        <v>5047</v>
      </c>
      <c r="E36" s="36">
        <v>528.34</v>
      </c>
      <c r="F36" s="49">
        <v>11</v>
      </c>
    </row>
    <row r="37" spans="1:6" ht="15" customHeight="1" thickBot="1">
      <c r="A37" s="14" t="s">
        <v>7452</v>
      </c>
      <c r="B37" s="7">
        <v>337</v>
      </c>
      <c r="C37" s="11">
        <v>203</v>
      </c>
      <c r="D37" s="1" t="s">
        <v>5045</v>
      </c>
      <c r="E37" s="36">
        <v>481.8</v>
      </c>
      <c r="F37" s="49">
        <v>11</v>
      </c>
    </row>
    <row r="38" spans="1:6" ht="15" customHeight="1" thickBot="1" thickTop="1">
      <c r="A38" s="144" t="s">
        <v>7686</v>
      </c>
      <c r="B38" s="145"/>
      <c r="C38" s="145"/>
      <c r="D38" s="146"/>
      <c r="E38" s="37">
        <f>SUM(E35:E37)</f>
        <v>1780.6699999999998</v>
      </c>
      <c r="F38" s="63">
        <f>SUMIF(F35:F37,"&gt;0",E35:E37)</f>
        <v>1010.1400000000001</v>
      </c>
    </row>
    <row r="44" ht="13.5" thickBot="1"/>
    <row r="45" spans="1:6" ht="22.5" customHeight="1" thickBot="1">
      <c r="A45" s="141" t="s">
        <v>5075</v>
      </c>
      <c r="B45" s="142"/>
      <c r="C45" s="142"/>
      <c r="D45" s="142"/>
      <c r="E45" s="142"/>
      <c r="F45" s="143"/>
    </row>
    <row r="46" spans="1:6" ht="15" customHeight="1">
      <c r="A46" s="151" t="s">
        <v>1005</v>
      </c>
      <c r="B46" s="68" t="s">
        <v>603</v>
      </c>
      <c r="C46" s="69" t="s">
        <v>1860</v>
      </c>
      <c r="D46" s="147" t="s">
        <v>1859</v>
      </c>
      <c r="E46" s="149" t="s">
        <v>1861</v>
      </c>
      <c r="F46" s="70" t="s">
        <v>7616</v>
      </c>
    </row>
    <row r="47" spans="1:6" ht="15" customHeight="1" thickBot="1">
      <c r="A47" s="152"/>
      <c r="B47" s="71" t="s">
        <v>1858</v>
      </c>
      <c r="C47" s="71" t="s">
        <v>1858</v>
      </c>
      <c r="D47" s="148"/>
      <c r="E47" s="150"/>
      <c r="F47" s="72" t="s">
        <v>7615</v>
      </c>
    </row>
    <row r="48" spans="1:6" ht="15" customHeight="1" thickTop="1">
      <c r="A48" s="14" t="s">
        <v>5077</v>
      </c>
      <c r="B48" s="7"/>
      <c r="C48" s="11"/>
      <c r="D48" s="1" t="s">
        <v>2656</v>
      </c>
      <c r="E48" s="36">
        <v>29.1</v>
      </c>
      <c r="F48" s="45">
        <v>11</v>
      </c>
    </row>
    <row r="49" spans="1:6" ht="15" customHeight="1">
      <c r="A49" s="14" t="s">
        <v>5078</v>
      </c>
      <c r="B49" s="7"/>
      <c r="C49" s="11"/>
      <c r="D49" s="1" t="s">
        <v>641</v>
      </c>
      <c r="E49" s="36">
        <v>10.24</v>
      </c>
      <c r="F49" s="45">
        <v>11</v>
      </c>
    </row>
    <row r="50" spans="1:6" ht="15" customHeight="1">
      <c r="A50" s="14" t="s">
        <v>5079</v>
      </c>
      <c r="B50" s="7"/>
      <c r="C50" s="11"/>
      <c r="D50" s="1" t="s">
        <v>5167</v>
      </c>
      <c r="E50" s="36">
        <v>4.19</v>
      </c>
      <c r="F50" s="45">
        <v>5</v>
      </c>
    </row>
    <row r="51" spans="1:6" ht="15" customHeight="1">
      <c r="A51" s="14" t="s">
        <v>5080</v>
      </c>
      <c r="B51" s="7"/>
      <c r="C51" s="11"/>
      <c r="D51" s="1" t="s">
        <v>5081</v>
      </c>
      <c r="E51" s="36">
        <v>4.15</v>
      </c>
      <c r="F51" s="45">
        <v>3</v>
      </c>
    </row>
    <row r="52" spans="1:6" ht="15" customHeight="1">
      <c r="A52" s="14" t="s">
        <v>5082</v>
      </c>
      <c r="B52" s="7"/>
      <c r="C52" s="11"/>
      <c r="D52" s="1" t="s">
        <v>4843</v>
      </c>
      <c r="E52" s="36">
        <v>5.15</v>
      </c>
      <c r="F52" s="45">
        <v>3</v>
      </c>
    </row>
    <row r="53" spans="1:6" ht="15" customHeight="1">
      <c r="A53" s="14" t="s">
        <v>5083</v>
      </c>
      <c r="B53" s="7"/>
      <c r="C53" s="11"/>
      <c r="D53" s="1" t="s">
        <v>5084</v>
      </c>
      <c r="E53" s="36">
        <v>12.68</v>
      </c>
      <c r="F53" s="45">
        <v>3</v>
      </c>
    </row>
    <row r="54" spans="1:6" ht="15" customHeight="1">
      <c r="A54" s="14" t="s">
        <v>5085</v>
      </c>
      <c r="B54" s="7"/>
      <c r="C54" s="11"/>
      <c r="D54" s="1" t="s">
        <v>5086</v>
      </c>
      <c r="E54" s="36">
        <v>706.51</v>
      </c>
      <c r="F54" s="45">
        <v>11</v>
      </c>
    </row>
    <row r="55" spans="1:6" ht="15" customHeight="1">
      <c r="A55" s="14" t="s">
        <v>5087</v>
      </c>
      <c r="B55" s="7"/>
      <c r="C55" s="11"/>
      <c r="D55" s="1" t="s">
        <v>5088</v>
      </c>
      <c r="E55" s="36">
        <v>11.61</v>
      </c>
      <c r="F55" s="45">
        <v>11</v>
      </c>
    </row>
    <row r="56" spans="1:6" ht="15" customHeight="1">
      <c r="A56" s="14" t="s">
        <v>5089</v>
      </c>
      <c r="B56" s="7"/>
      <c r="C56" s="11"/>
      <c r="D56" s="1" t="s">
        <v>5167</v>
      </c>
      <c r="E56" s="36">
        <v>4.19</v>
      </c>
      <c r="F56" s="45">
        <v>0</v>
      </c>
    </row>
    <row r="57" spans="1:6" ht="15" customHeight="1">
      <c r="A57" s="14" t="s">
        <v>5091</v>
      </c>
      <c r="B57" s="7"/>
      <c r="C57" s="11"/>
      <c r="D57" s="1" t="s">
        <v>5092</v>
      </c>
      <c r="E57" s="36">
        <v>607.34</v>
      </c>
      <c r="F57" s="45">
        <v>11</v>
      </c>
    </row>
    <row r="58" spans="1:6" ht="15" customHeight="1">
      <c r="A58" s="14" t="s">
        <v>5093</v>
      </c>
      <c r="B58" s="7"/>
      <c r="C58" s="11"/>
      <c r="D58" s="1" t="s">
        <v>5167</v>
      </c>
      <c r="E58" s="36">
        <v>4.19</v>
      </c>
      <c r="F58" s="45">
        <v>0</v>
      </c>
    </row>
    <row r="59" spans="1:7" ht="15" customHeight="1">
      <c r="A59" s="14" t="s">
        <v>5094</v>
      </c>
      <c r="B59" s="7"/>
      <c r="C59" s="11"/>
      <c r="D59" s="1" t="s">
        <v>5095</v>
      </c>
      <c r="E59" s="36">
        <v>595.75</v>
      </c>
      <c r="F59" s="45">
        <v>0</v>
      </c>
      <c r="G59" s="24"/>
    </row>
    <row r="60" spans="1:6" ht="15" customHeight="1">
      <c r="A60" s="14" t="s">
        <v>5096</v>
      </c>
      <c r="B60" s="7"/>
      <c r="C60" s="11"/>
      <c r="D60" s="1" t="s">
        <v>5097</v>
      </c>
      <c r="E60" s="36">
        <v>41.87</v>
      </c>
      <c r="F60" s="45">
        <v>0</v>
      </c>
    </row>
    <row r="61" spans="1:6" ht="15" customHeight="1">
      <c r="A61" s="14" t="s">
        <v>5098</v>
      </c>
      <c r="B61" s="7"/>
      <c r="C61" s="11"/>
      <c r="D61" s="1" t="s">
        <v>5099</v>
      </c>
      <c r="E61" s="36">
        <v>20.36</v>
      </c>
      <c r="F61" s="45">
        <v>0</v>
      </c>
    </row>
    <row r="62" spans="1:6" ht="15" customHeight="1">
      <c r="A62" s="14" t="s">
        <v>5100</v>
      </c>
      <c r="B62" s="7"/>
      <c r="C62" s="11"/>
      <c r="D62" s="1" t="s">
        <v>5101</v>
      </c>
      <c r="E62" s="36">
        <v>23.16</v>
      </c>
      <c r="F62" s="45">
        <v>0</v>
      </c>
    </row>
    <row r="63" spans="1:6" ht="15" customHeight="1" thickBot="1">
      <c r="A63" s="14" t="s">
        <v>7555</v>
      </c>
      <c r="B63" s="7"/>
      <c r="C63" s="11"/>
      <c r="D63" s="1" t="s">
        <v>7556</v>
      </c>
      <c r="E63" s="36"/>
      <c r="F63" s="45">
        <v>0</v>
      </c>
    </row>
    <row r="64" spans="1:6" ht="15" customHeight="1" thickBot="1" thickTop="1">
      <c r="A64" s="144" t="s">
        <v>7686</v>
      </c>
      <c r="B64" s="145"/>
      <c r="C64" s="145"/>
      <c r="D64" s="146"/>
      <c r="E64" s="37">
        <f>SUM(E48:E63)</f>
        <v>2080.49</v>
      </c>
      <c r="F64" s="63">
        <f>SUMIF(F48:F63,"&gt;0",E48:E63)</f>
        <v>1390.97</v>
      </c>
    </row>
    <row r="65" ht="15" customHeight="1"/>
    <row r="66" ht="15" customHeight="1"/>
    <row r="70" ht="13.5" thickBot="1"/>
    <row r="71" spans="1:6" ht="21.75" thickBot="1">
      <c r="A71" s="141" t="s">
        <v>7493</v>
      </c>
      <c r="B71" s="142"/>
      <c r="C71" s="142"/>
      <c r="D71" s="142"/>
      <c r="E71" s="142"/>
      <c r="F71" s="143"/>
    </row>
    <row r="72" spans="1:6" ht="15.75">
      <c r="A72" s="151" t="s">
        <v>1005</v>
      </c>
      <c r="B72" s="68" t="s">
        <v>603</v>
      </c>
      <c r="C72" s="69" t="s">
        <v>1860</v>
      </c>
      <c r="D72" s="147" t="s">
        <v>1859</v>
      </c>
      <c r="E72" s="149" t="s">
        <v>1861</v>
      </c>
      <c r="F72" s="70" t="s">
        <v>7616</v>
      </c>
    </row>
    <row r="73" spans="1:6" ht="16.5" thickBot="1">
      <c r="A73" s="152"/>
      <c r="B73" s="71" t="s">
        <v>1858</v>
      </c>
      <c r="C73" s="71" t="s">
        <v>1858</v>
      </c>
      <c r="D73" s="148"/>
      <c r="E73" s="150"/>
      <c r="F73" s="72" t="s">
        <v>7615</v>
      </c>
    </row>
    <row r="74" spans="1:6" ht="14.25" thickTop="1">
      <c r="A74" s="14" t="s">
        <v>7382</v>
      </c>
      <c r="B74" s="7"/>
      <c r="C74" s="11"/>
      <c r="D74" s="1" t="s">
        <v>641</v>
      </c>
      <c r="E74" s="36"/>
      <c r="F74" s="45">
        <v>0</v>
      </c>
    </row>
    <row r="75" spans="1:6" ht="13.5">
      <c r="A75" s="14" t="s">
        <v>5034</v>
      </c>
      <c r="B75" s="7"/>
      <c r="C75" s="11"/>
      <c r="D75" s="1" t="s">
        <v>5065</v>
      </c>
      <c r="E75" s="36"/>
      <c r="F75" s="45">
        <v>0</v>
      </c>
    </row>
    <row r="76" spans="1:6" ht="13.5">
      <c r="A76" s="14" t="s">
        <v>7383</v>
      </c>
      <c r="B76" s="7"/>
      <c r="C76" s="11"/>
      <c r="D76" s="1" t="s">
        <v>2656</v>
      </c>
      <c r="E76" s="36"/>
      <c r="F76" s="45">
        <v>0</v>
      </c>
    </row>
    <row r="77" spans="1:6" ht="14.25" thickBot="1">
      <c r="A77" s="14" t="s">
        <v>5146</v>
      </c>
      <c r="B77" s="7"/>
      <c r="C77" s="11"/>
      <c r="D77" s="1" t="s">
        <v>7494</v>
      </c>
      <c r="E77" s="36"/>
      <c r="F77" s="45">
        <v>0</v>
      </c>
    </row>
    <row r="78" spans="1:6" ht="17.25" thickBot="1" thickTop="1">
      <c r="A78" s="144" t="s">
        <v>7686</v>
      </c>
      <c r="B78" s="145"/>
      <c r="C78" s="145"/>
      <c r="D78" s="146"/>
      <c r="E78" s="37">
        <f>SUM(E74:E77)</f>
        <v>0</v>
      </c>
      <c r="F78" s="63">
        <f>SUMIF(F74:F77,"&gt;0",E74:E77)</f>
        <v>0</v>
      </c>
    </row>
  </sheetData>
  <mergeCells count="20">
    <mergeCell ref="A64:D64"/>
    <mergeCell ref="D46:D47"/>
    <mergeCell ref="E46:E47"/>
    <mergeCell ref="A45:F45"/>
    <mergeCell ref="A46:A47"/>
    <mergeCell ref="D33:D34"/>
    <mergeCell ref="E33:E34"/>
    <mergeCell ref="A38:D38"/>
    <mergeCell ref="A20:F20"/>
    <mergeCell ref="A21:A22"/>
    <mergeCell ref="D21:D22"/>
    <mergeCell ref="E21:E22"/>
    <mergeCell ref="A25:D25"/>
    <mergeCell ref="A32:F32"/>
    <mergeCell ref="A33:A34"/>
    <mergeCell ref="A78:D78"/>
    <mergeCell ref="A71:F71"/>
    <mergeCell ref="A72:A73"/>
    <mergeCell ref="D72:D73"/>
    <mergeCell ref="E72:E73"/>
  </mergeCells>
  <conditionalFormatting sqref="E4">
    <cfRule type="cellIs" priority="11" dxfId="116" operator="notEqual">
      <formula>SUM($E$5:$E$15)</formula>
    </cfRule>
  </conditionalFormatting>
  <printOptions horizontalCentered="1"/>
  <pageMargins left="0.1968503937007874" right="0.1968503937007874" top="0.7480314960629921" bottom="0.4724409448818898" header="0.11811023622047245" footer="0.2755905511811024"/>
  <pageSetup horizontalDpi="600" verticalDpi="600" orientation="portrait" paperSize="9" scale="70" r:id="rId1"/>
  <headerFooter scaleWithDoc="0" alignWithMargins="0">
    <oddHeader>&amp;L&amp;9Příloha č.1_UKB_plochy místností</oddHeader>
    <oddFooter>&amp;R&amp;9Strana &amp;P/&amp;N</oddFooter>
  </headerFooter>
  <rowBreaks count="1" manualBreakCount="1">
    <brk id="66" max="16383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1"/>
  </sheetPr>
  <dimension ref="A2:G97"/>
  <sheetViews>
    <sheetView zoomScaleSheetLayoutView="100" workbookViewId="0" topLeftCell="A1">
      <selection activeCell="G1" sqref="G1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4" width="40.7109375" style="0" customWidth="1"/>
    <col min="5" max="5" width="14.7109375" style="35" customWidth="1"/>
    <col min="6" max="6" width="14.7109375" style="44" customWidth="1"/>
  </cols>
  <sheetData>
    <row r="2" ht="13.5" thickBot="1">
      <c r="F2"/>
    </row>
    <row r="3" spans="4:6" ht="15.75" customHeight="1" thickBot="1">
      <c r="D3" s="65" t="s">
        <v>7618</v>
      </c>
      <c r="E3" s="66">
        <f>SUM(E29,E53,E77)</f>
        <v>2136.3999999999996</v>
      </c>
      <c r="F3"/>
    </row>
    <row r="4" spans="4:7" ht="15.75" customHeight="1" thickBot="1">
      <c r="D4" s="65" t="s">
        <v>7619</v>
      </c>
      <c r="E4" s="66">
        <f>SUM(F29,F53,F77)</f>
        <v>1308.37</v>
      </c>
      <c r="F4" s="92"/>
      <c r="G4" s="92"/>
    </row>
    <row r="5" spans="4:6" ht="15.75" customHeight="1" thickBot="1">
      <c r="D5" s="65" t="s">
        <v>7620</v>
      </c>
      <c r="E5" s="66">
        <f>SUMIF(F$23:F$553,"1",E$23:E$553)</f>
        <v>0</v>
      </c>
      <c r="F5"/>
    </row>
    <row r="6" spans="4:6" ht="15.75" customHeight="1" thickBot="1">
      <c r="D6" s="65" t="s">
        <v>7621</v>
      </c>
      <c r="E6" s="66">
        <f>SUMIF(F$23:F$553,"2",E$23:E$553)</f>
        <v>0</v>
      </c>
      <c r="F6"/>
    </row>
    <row r="7" spans="4:6" ht="15.75" customHeight="1" thickBot="1">
      <c r="D7" s="65" t="s">
        <v>7622</v>
      </c>
      <c r="E7" s="66">
        <f>SUMIF(F$23:F$553,"3",E$23:E$553)</f>
        <v>40.10000000000001</v>
      </c>
      <c r="F7"/>
    </row>
    <row r="8" spans="4:6" ht="15.75" customHeight="1" thickBot="1">
      <c r="D8" s="65" t="s">
        <v>7617</v>
      </c>
      <c r="E8" s="66">
        <f>SUMIF(F$23:F$553,"4",E$23:E$553)</f>
        <v>0</v>
      </c>
      <c r="F8"/>
    </row>
    <row r="9" spans="4:6" ht="15.75" customHeight="1" thickBot="1">
      <c r="D9" s="65" t="s">
        <v>7623</v>
      </c>
      <c r="E9" s="66">
        <f>SUMIF(F$23:F$553,"5",E$23:E$553)</f>
        <v>0</v>
      </c>
      <c r="F9"/>
    </row>
    <row r="10" spans="4:5" ht="15.75" customHeight="1" thickBot="1">
      <c r="D10" s="65" t="s">
        <v>7624</v>
      </c>
      <c r="E10" s="66">
        <f>SUMIF(F$23:F$553,"6",E$23:E$553)</f>
        <v>0</v>
      </c>
    </row>
    <row r="11" spans="4:5" ht="15.75" customHeight="1" thickBot="1">
      <c r="D11" s="65" t="s">
        <v>7625</v>
      </c>
      <c r="E11" s="66">
        <f>SUMIF(F$23:F$553,"7",E$23:E$553)</f>
        <v>0</v>
      </c>
    </row>
    <row r="12" spans="4:5" ht="15.75" customHeight="1" thickBot="1">
      <c r="D12" s="65" t="s">
        <v>7626</v>
      </c>
      <c r="E12" s="66">
        <f>SUMIF(F$23:F$553,"8",E$23:E$553)</f>
        <v>0</v>
      </c>
    </row>
    <row r="13" spans="4:5" ht="15.75" customHeight="1" thickBot="1">
      <c r="D13" s="65" t="s">
        <v>7687</v>
      </c>
      <c r="E13" s="66">
        <f>SUMIF(F$23:F$553,"9",E$23:E$553)</f>
        <v>0</v>
      </c>
    </row>
    <row r="14" spans="4:5" ht="15.75" customHeight="1" thickBot="1">
      <c r="D14" s="65" t="s">
        <v>7688</v>
      </c>
      <c r="E14" s="66">
        <f>SUMIF(F$23:F$553,"10",E$23:E$553)</f>
        <v>0</v>
      </c>
    </row>
    <row r="15" spans="4:5" ht="15.75" customHeight="1" thickBot="1">
      <c r="D15" s="65" t="s">
        <v>7714</v>
      </c>
      <c r="E15" s="66">
        <f>SUMIF(F$23:F$553,"11",E$23:E$553)</f>
        <v>1268.2700000000002</v>
      </c>
    </row>
    <row r="19" ht="13.5" thickBot="1"/>
    <row r="20" spans="1:6" ht="22.5" customHeight="1" thickBot="1">
      <c r="A20" s="141" t="s">
        <v>6640</v>
      </c>
      <c r="B20" s="142"/>
      <c r="C20" s="142"/>
      <c r="D20" s="142"/>
      <c r="E20" s="142"/>
      <c r="F20" s="143"/>
    </row>
    <row r="21" spans="1:6" ht="15" customHeight="1">
      <c r="A21" s="151" t="s">
        <v>1005</v>
      </c>
      <c r="B21" s="133" t="s">
        <v>603</v>
      </c>
      <c r="C21" s="69" t="s">
        <v>1860</v>
      </c>
      <c r="D21" s="147" t="s">
        <v>1859</v>
      </c>
      <c r="E21" s="149" t="s">
        <v>1861</v>
      </c>
      <c r="F21" s="70" t="s">
        <v>7616</v>
      </c>
    </row>
    <row r="22" spans="1:6" ht="15" customHeight="1" thickBot="1">
      <c r="A22" s="152"/>
      <c r="B22" s="71" t="s">
        <v>1858</v>
      </c>
      <c r="C22" s="71" t="s">
        <v>1858</v>
      </c>
      <c r="D22" s="148"/>
      <c r="E22" s="150"/>
      <c r="F22" s="72" t="s">
        <v>7615</v>
      </c>
    </row>
    <row r="23" spans="1:6" ht="15" customHeight="1" thickTop="1">
      <c r="A23" s="14" t="s">
        <v>6641</v>
      </c>
      <c r="B23" s="7" t="s">
        <v>1863</v>
      </c>
      <c r="C23" s="11">
        <v>203</v>
      </c>
      <c r="D23" s="1" t="s">
        <v>6642</v>
      </c>
      <c r="E23" s="36">
        <v>736.75</v>
      </c>
      <c r="F23" s="49">
        <v>0</v>
      </c>
    </row>
    <row r="24" spans="1:6" ht="15" customHeight="1">
      <c r="A24" s="14" t="s">
        <v>6643</v>
      </c>
      <c r="B24" s="7" t="s">
        <v>1865</v>
      </c>
      <c r="C24" s="11">
        <v>174</v>
      </c>
      <c r="D24" s="1" t="s">
        <v>6644</v>
      </c>
      <c r="E24" s="36">
        <v>45.55</v>
      </c>
      <c r="F24" s="49">
        <v>0</v>
      </c>
    </row>
    <row r="25" spans="1:6" ht="15" customHeight="1">
      <c r="A25" s="14" t="s">
        <v>6645</v>
      </c>
      <c r="B25" s="7" t="s">
        <v>1867</v>
      </c>
      <c r="C25" s="11">
        <v>203</v>
      </c>
      <c r="D25" s="1" t="s">
        <v>6646</v>
      </c>
      <c r="E25" s="36"/>
      <c r="F25" s="49">
        <v>0</v>
      </c>
    </row>
    <row r="26" spans="1:6" ht="15" customHeight="1">
      <c r="A26" s="14" t="s">
        <v>6647</v>
      </c>
      <c r="B26" s="7" t="s">
        <v>1804</v>
      </c>
      <c r="C26" s="11">
        <v>171</v>
      </c>
      <c r="D26" s="1" t="s">
        <v>7614</v>
      </c>
      <c r="E26" s="36">
        <v>14.02</v>
      </c>
      <c r="F26" s="49">
        <v>0</v>
      </c>
    </row>
    <row r="27" spans="1:6" ht="15" customHeight="1">
      <c r="A27" s="14" t="s">
        <v>6648</v>
      </c>
      <c r="B27" s="7" t="s">
        <v>1805</v>
      </c>
      <c r="C27" s="11">
        <v>171</v>
      </c>
      <c r="D27" s="1" t="s">
        <v>7614</v>
      </c>
      <c r="E27" s="36">
        <v>13.84</v>
      </c>
      <c r="F27" s="49">
        <v>0</v>
      </c>
    </row>
    <row r="28" spans="1:6" ht="15" customHeight="1" thickBot="1">
      <c r="A28" s="14" t="s">
        <v>6649</v>
      </c>
      <c r="B28" s="7" t="s">
        <v>1806</v>
      </c>
      <c r="C28" s="11">
        <v>171</v>
      </c>
      <c r="D28" s="1" t="s">
        <v>7614</v>
      </c>
      <c r="E28" s="36">
        <v>17.87</v>
      </c>
      <c r="F28" s="49">
        <v>0</v>
      </c>
    </row>
    <row r="29" spans="1:6" ht="15" customHeight="1" thickBot="1" thickTop="1">
      <c r="A29" s="144" t="s">
        <v>7686</v>
      </c>
      <c r="B29" s="145"/>
      <c r="C29" s="145"/>
      <c r="D29" s="146"/>
      <c r="E29" s="37">
        <f>SUM(E23:E28)</f>
        <v>828.03</v>
      </c>
      <c r="F29" s="63">
        <f>SUMIF(F23:F28,"&gt;0",E23:E28)</f>
        <v>0</v>
      </c>
    </row>
    <row r="35" ht="13.5" thickBot="1"/>
    <row r="36" spans="1:6" ht="22.5" customHeight="1" thickBot="1">
      <c r="A36" s="141" t="s">
        <v>6650</v>
      </c>
      <c r="B36" s="142"/>
      <c r="C36" s="142"/>
      <c r="D36" s="142"/>
      <c r="E36" s="142"/>
      <c r="F36" s="143"/>
    </row>
    <row r="37" spans="1:6" ht="15" customHeight="1">
      <c r="A37" s="151" t="s">
        <v>1005</v>
      </c>
      <c r="B37" s="133" t="s">
        <v>603</v>
      </c>
      <c r="C37" s="69" t="s">
        <v>1860</v>
      </c>
      <c r="D37" s="147" t="s">
        <v>1859</v>
      </c>
      <c r="E37" s="149" t="s">
        <v>1861</v>
      </c>
      <c r="F37" s="70" t="s">
        <v>7616</v>
      </c>
    </row>
    <row r="38" spans="1:6" ht="15" customHeight="1" thickBot="1">
      <c r="A38" s="152"/>
      <c r="B38" s="71" t="s">
        <v>1858</v>
      </c>
      <c r="C38" s="71" t="s">
        <v>1858</v>
      </c>
      <c r="D38" s="148"/>
      <c r="E38" s="150"/>
      <c r="F38" s="72" t="s">
        <v>7615</v>
      </c>
    </row>
    <row r="39" spans="1:6" ht="15" customHeight="1" thickTop="1">
      <c r="A39" s="14" t="s">
        <v>6651</v>
      </c>
      <c r="B39" s="7" t="s">
        <v>5506</v>
      </c>
      <c r="C39" s="11">
        <v>203</v>
      </c>
      <c r="D39" s="1" t="s">
        <v>6652</v>
      </c>
      <c r="E39" s="36">
        <v>214</v>
      </c>
      <c r="F39" s="45">
        <v>11</v>
      </c>
    </row>
    <row r="40" spans="1:6" ht="15" customHeight="1">
      <c r="A40" s="14" t="s">
        <v>6653</v>
      </c>
      <c r="B40" s="7" t="s">
        <v>5507</v>
      </c>
      <c r="C40" s="11">
        <v>201</v>
      </c>
      <c r="D40" s="1" t="s">
        <v>6654</v>
      </c>
      <c r="E40" s="36">
        <v>7.96</v>
      </c>
      <c r="F40" s="45">
        <v>11</v>
      </c>
    </row>
    <row r="41" spans="1:6" ht="15" customHeight="1">
      <c r="A41" s="14" t="s">
        <v>6655</v>
      </c>
      <c r="B41" s="7" t="s">
        <v>5508</v>
      </c>
      <c r="C41" s="11">
        <v>203</v>
      </c>
      <c r="D41" s="1" t="s">
        <v>6656</v>
      </c>
      <c r="E41" s="36">
        <v>202</v>
      </c>
      <c r="F41" s="45">
        <v>11</v>
      </c>
    </row>
    <row r="42" spans="1:6" ht="15" customHeight="1">
      <c r="A42" s="14" t="s">
        <v>6657</v>
      </c>
      <c r="B42" s="7" t="s">
        <v>5509</v>
      </c>
      <c r="C42" s="11">
        <v>203</v>
      </c>
      <c r="D42" s="1" t="s">
        <v>6658</v>
      </c>
      <c r="E42" s="36">
        <v>252.22</v>
      </c>
      <c r="F42" s="45">
        <v>11</v>
      </c>
    </row>
    <row r="43" spans="1:6" ht="15" customHeight="1">
      <c r="A43" s="14" t="s">
        <v>6659</v>
      </c>
      <c r="B43" s="7" t="s">
        <v>5510</v>
      </c>
      <c r="C43" s="11">
        <v>203</v>
      </c>
      <c r="D43" s="1" t="s">
        <v>6660</v>
      </c>
      <c r="E43" s="36"/>
      <c r="F43" s="45">
        <v>11</v>
      </c>
    </row>
    <row r="44" spans="1:6" ht="15" customHeight="1">
      <c r="A44" s="14" t="s">
        <v>7463</v>
      </c>
      <c r="B44" s="7" t="s">
        <v>5545</v>
      </c>
      <c r="C44" s="11">
        <v>209</v>
      </c>
      <c r="D44" s="30" t="s">
        <v>2777</v>
      </c>
      <c r="E44" s="36">
        <v>3.9</v>
      </c>
      <c r="F44" s="45">
        <v>3</v>
      </c>
    </row>
    <row r="45" spans="1:6" ht="15" customHeight="1">
      <c r="A45" s="14" t="s">
        <v>7464</v>
      </c>
      <c r="B45" s="7" t="s">
        <v>5546</v>
      </c>
      <c r="C45" s="11">
        <v>161</v>
      </c>
      <c r="D45" s="31" t="s">
        <v>2672</v>
      </c>
      <c r="E45" s="36">
        <v>1.53</v>
      </c>
      <c r="F45" s="45">
        <v>3</v>
      </c>
    </row>
    <row r="46" spans="1:6" ht="15" customHeight="1">
      <c r="A46" s="14" t="s">
        <v>7465</v>
      </c>
      <c r="B46" s="7" t="s">
        <v>5547</v>
      </c>
      <c r="C46" s="11">
        <v>161</v>
      </c>
      <c r="D46" s="30" t="s">
        <v>2672</v>
      </c>
      <c r="E46" s="36">
        <v>1.53</v>
      </c>
      <c r="F46" s="45">
        <v>3</v>
      </c>
    </row>
    <row r="47" spans="1:6" ht="15" customHeight="1">
      <c r="A47" s="14" t="s">
        <v>7462</v>
      </c>
      <c r="B47" s="7" t="s">
        <v>5548</v>
      </c>
      <c r="C47" s="11">
        <v>161</v>
      </c>
      <c r="D47" s="30" t="s">
        <v>2676</v>
      </c>
      <c r="E47" s="36">
        <v>1.49</v>
      </c>
      <c r="F47" s="45">
        <v>3</v>
      </c>
    </row>
    <row r="48" spans="1:6" ht="15" customHeight="1">
      <c r="A48" s="14" t="s">
        <v>7466</v>
      </c>
      <c r="B48" s="7" t="s">
        <v>5549</v>
      </c>
      <c r="C48" s="11">
        <v>161</v>
      </c>
      <c r="D48" s="30" t="s">
        <v>5347</v>
      </c>
      <c r="E48" s="36">
        <v>2.99</v>
      </c>
      <c r="F48" s="45">
        <v>3</v>
      </c>
    </row>
    <row r="49" spans="1:6" ht="15" customHeight="1">
      <c r="A49" s="14" t="s">
        <v>7467</v>
      </c>
      <c r="B49" s="7" t="s">
        <v>5550</v>
      </c>
      <c r="C49" s="11">
        <v>161</v>
      </c>
      <c r="D49" s="30" t="s">
        <v>2676</v>
      </c>
      <c r="E49" s="36">
        <v>1.49</v>
      </c>
      <c r="F49" s="45">
        <v>3</v>
      </c>
    </row>
    <row r="50" spans="1:6" ht="15" customHeight="1">
      <c r="A50" s="14" t="s">
        <v>7468</v>
      </c>
      <c r="B50" s="7" t="s">
        <v>5551</v>
      </c>
      <c r="C50" s="11">
        <v>209</v>
      </c>
      <c r="D50" s="30" t="s">
        <v>1670</v>
      </c>
      <c r="E50" s="36">
        <v>3.92</v>
      </c>
      <c r="F50" s="45">
        <v>3</v>
      </c>
    </row>
    <row r="51" spans="1:6" ht="15" customHeight="1">
      <c r="A51" s="14" t="s">
        <v>7469</v>
      </c>
      <c r="B51" s="7" t="s">
        <v>5552</v>
      </c>
      <c r="C51" s="11">
        <v>207</v>
      </c>
      <c r="D51" s="31" t="s">
        <v>4987</v>
      </c>
      <c r="E51" s="36">
        <v>18.5</v>
      </c>
      <c r="F51" s="45">
        <v>11</v>
      </c>
    </row>
    <row r="52" spans="1:6" ht="15" customHeight="1" thickBot="1">
      <c r="A52" s="14" t="s">
        <v>7470</v>
      </c>
      <c r="B52" s="7" t="s">
        <v>5554</v>
      </c>
      <c r="C52" s="11">
        <v>161</v>
      </c>
      <c r="D52" s="13" t="s">
        <v>2823</v>
      </c>
      <c r="E52" s="36">
        <v>3.2</v>
      </c>
      <c r="F52" s="45">
        <v>3</v>
      </c>
    </row>
    <row r="53" spans="1:6" ht="15" customHeight="1" thickBot="1" thickTop="1">
      <c r="A53" s="144" t="s">
        <v>7686</v>
      </c>
      <c r="B53" s="145"/>
      <c r="C53" s="145"/>
      <c r="D53" s="146"/>
      <c r="E53" s="37">
        <f>SUM(E39:E52)</f>
        <v>714.73</v>
      </c>
      <c r="F53" s="63">
        <f>SUMIF(F39:F52,"&gt;0",E39:E52)</f>
        <v>714.73</v>
      </c>
    </row>
    <row r="54" ht="15" customHeight="1"/>
    <row r="55" ht="15" customHeight="1"/>
    <row r="59" ht="13.5" thickBot="1"/>
    <row r="60" spans="1:6" ht="21.75" thickBot="1">
      <c r="A60" s="141" t="s">
        <v>6661</v>
      </c>
      <c r="B60" s="142"/>
      <c r="C60" s="142"/>
      <c r="D60" s="142"/>
      <c r="E60" s="142"/>
      <c r="F60" s="143"/>
    </row>
    <row r="61" spans="1:6" ht="15.75">
      <c r="A61" s="151" t="s">
        <v>1005</v>
      </c>
      <c r="B61" s="133" t="s">
        <v>603</v>
      </c>
      <c r="C61" s="69" t="s">
        <v>1860</v>
      </c>
      <c r="D61" s="147" t="s">
        <v>1859</v>
      </c>
      <c r="E61" s="149" t="s">
        <v>1861</v>
      </c>
      <c r="F61" s="70" t="s">
        <v>7616</v>
      </c>
    </row>
    <row r="62" spans="1:6" ht="16.5" thickBot="1">
      <c r="A62" s="152"/>
      <c r="B62" s="71" t="s">
        <v>1858</v>
      </c>
      <c r="C62" s="71" t="s">
        <v>1858</v>
      </c>
      <c r="D62" s="148"/>
      <c r="E62" s="150"/>
      <c r="F62" s="72" t="s">
        <v>7615</v>
      </c>
    </row>
    <row r="63" spans="1:6" ht="14.25" thickTop="1">
      <c r="A63" s="14" t="s">
        <v>6666</v>
      </c>
      <c r="B63" s="7" t="s">
        <v>5555</v>
      </c>
      <c r="C63" s="11">
        <v>203</v>
      </c>
      <c r="D63" s="1" t="s">
        <v>6662</v>
      </c>
      <c r="E63" s="36">
        <v>192.54</v>
      </c>
      <c r="F63" s="45">
        <v>11</v>
      </c>
    </row>
    <row r="64" spans="1:6" ht="13.5">
      <c r="A64" s="14" t="s">
        <v>6667</v>
      </c>
      <c r="B64" s="7" t="s">
        <v>5557</v>
      </c>
      <c r="C64" s="11">
        <v>203</v>
      </c>
      <c r="D64" s="1" t="s">
        <v>6663</v>
      </c>
      <c r="E64" s="36">
        <v>191.64</v>
      </c>
      <c r="F64" s="45">
        <v>11</v>
      </c>
    </row>
    <row r="65" spans="1:6" ht="13.5">
      <c r="A65" s="14" t="s">
        <v>6668</v>
      </c>
      <c r="B65" s="7" t="s">
        <v>5558</v>
      </c>
      <c r="C65" s="11">
        <v>203</v>
      </c>
      <c r="D65" s="1" t="s">
        <v>6664</v>
      </c>
      <c r="E65" s="36">
        <v>170.92</v>
      </c>
      <c r="F65" s="45">
        <v>11</v>
      </c>
    </row>
    <row r="66" spans="1:6" ht="13.5">
      <c r="A66" s="14" t="s">
        <v>6669</v>
      </c>
      <c r="B66" s="7" t="s">
        <v>5559</v>
      </c>
      <c r="C66" s="11">
        <v>203</v>
      </c>
      <c r="D66" s="1" t="s">
        <v>6665</v>
      </c>
      <c r="E66" s="36"/>
      <c r="F66" s="45">
        <v>0</v>
      </c>
    </row>
    <row r="67" spans="1:6" ht="13.5">
      <c r="A67" s="14" t="s">
        <v>7471</v>
      </c>
      <c r="B67" s="7" t="s">
        <v>5590</v>
      </c>
      <c r="C67" s="11">
        <v>209</v>
      </c>
      <c r="D67" s="1" t="s">
        <v>2777</v>
      </c>
      <c r="E67" s="36">
        <v>3.9</v>
      </c>
      <c r="F67" s="45">
        <v>3</v>
      </c>
    </row>
    <row r="68" spans="1:6" ht="13.5">
      <c r="A68" s="14" t="s">
        <v>7472</v>
      </c>
      <c r="B68" s="7" t="s">
        <v>5591</v>
      </c>
      <c r="C68" s="11">
        <v>161</v>
      </c>
      <c r="D68" s="1" t="s">
        <v>2672</v>
      </c>
      <c r="E68" s="36">
        <v>1.53</v>
      </c>
      <c r="F68" s="45">
        <v>3</v>
      </c>
    </row>
    <row r="69" spans="1:6" ht="13.5">
      <c r="A69" s="14" t="s">
        <v>7473</v>
      </c>
      <c r="B69" s="7" t="s">
        <v>5592</v>
      </c>
      <c r="C69" s="11">
        <v>161</v>
      </c>
      <c r="D69" s="1" t="s">
        <v>2672</v>
      </c>
      <c r="E69" s="36">
        <v>1.53</v>
      </c>
      <c r="F69" s="45">
        <v>3</v>
      </c>
    </row>
    <row r="70" spans="1:6" ht="13.5">
      <c r="A70" s="14" t="s">
        <v>7474</v>
      </c>
      <c r="B70" s="7" t="s">
        <v>5593</v>
      </c>
      <c r="C70" s="11">
        <v>161</v>
      </c>
      <c r="D70" s="1" t="s">
        <v>2676</v>
      </c>
      <c r="E70" s="36">
        <v>1.49</v>
      </c>
      <c r="F70" s="45">
        <v>3</v>
      </c>
    </row>
    <row r="71" spans="1:6" ht="13.5">
      <c r="A71" s="14" t="s">
        <v>7475</v>
      </c>
      <c r="B71" s="7" t="s">
        <v>5594</v>
      </c>
      <c r="C71" s="11">
        <v>161</v>
      </c>
      <c r="D71" s="1" t="s">
        <v>5347</v>
      </c>
      <c r="E71" s="36">
        <v>2.99</v>
      </c>
      <c r="F71" s="45">
        <v>3</v>
      </c>
    </row>
    <row r="72" spans="1:6" ht="13.5">
      <c r="A72" s="14" t="s">
        <v>7476</v>
      </c>
      <c r="B72" s="7" t="s">
        <v>5595</v>
      </c>
      <c r="C72" s="11">
        <v>161</v>
      </c>
      <c r="D72" s="1" t="s">
        <v>2676</v>
      </c>
      <c r="E72" s="36">
        <v>1.49</v>
      </c>
      <c r="F72" s="45">
        <v>3</v>
      </c>
    </row>
    <row r="73" spans="1:6" ht="13.5">
      <c r="A73" s="14" t="s">
        <v>7477</v>
      </c>
      <c r="B73" s="7" t="s">
        <v>5596</v>
      </c>
      <c r="C73" s="11">
        <v>209</v>
      </c>
      <c r="D73" s="1" t="s">
        <v>1670</v>
      </c>
      <c r="E73" s="36">
        <v>3.92</v>
      </c>
      <c r="F73" s="45">
        <v>3</v>
      </c>
    </row>
    <row r="74" spans="1:6" ht="13.5">
      <c r="A74" s="14" t="s">
        <v>7478</v>
      </c>
      <c r="B74" s="7" t="s">
        <v>5597</v>
      </c>
      <c r="C74" s="11">
        <v>207</v>
      </c>
      <c r="D74" s="1" t="s">
        <v>4987</v>
      </c>
      <c r="E74" s="36">
        <v>18.49</v>
      </c>
      <c r="F74" s="45">
        <v>11</v>
      </c>
    </row>
    <row r="75" spans="1:6" ht="13.5">
      <c r="A75" s="14" t="s">
        <v>7479</v>
      </c>
      <c r="B75" s="7" t="s">
        <v>5600</v>
      </c>
      <c r="C75" s="11">
        <v>161</v>
      </c>
      <c r="D75" s="1" t="s">
        <v>2823</v>
      </c>
      <c r="E75" s="36">
        <v>3.2</v>
      </c>
      <c r="F75" s="45">
        <v>3</v>
      </c>
    </row>
    <row r="76" spans="1:6" ht="14.25" thickBot="1">
      <c r="A76" s="14" t="s">
        <v>7559</v>
      </c>
      <c r="B76" s="7"/>
      <c r="C76" s="11">
        <v>317</v>
      </c>
      <c r="D76" s="1" t="s">
        <v>7560</v>
      </c>
      <c r="E76" s="36"/>
      <c r="F76" s="45">
        <v>0</v>
      </c>
    </row>
    <row r="77" spans="1:6" ht="17.25" thickBot="1" thickTop="1">
      <c r="A77" s="144" t="s">
        <v>7686</v>
      </c>
      <c r="B77" s="145"/>
      <c r="C77" s="145"/>
      <c r="D77" s="146"/>
      <c r="E77" s="37">
        <f>SUM(E63:E76)</f>
        <v>593.6399999999999</v>
      </c>
      <c r="F77" s="63">
        <f>SUMIF(F63:F76,"&gt;0",E63:E76)</f>
        <v>593.6399999999999</v>
      </c>
    </row>
    <row r="82" ht="12.75">
      <c r="D82" s="24"/>
    </row>
    <row r="86" ht="12.75">
      <c r="D86" s="24"/>
    </row>
    <row r="87" ht="12.75">
      <c r="D87" s="24"/>
    </row>
    <row r="88" ht="12.75">
      <c r="D88" s="24"/>
    </row>
    <row r="89" ht="12.75">
      <c r="D89" s="24"/>
    </row>
    <row r="90" ht="12.75">
      <c r="D90" s="24"/>
    </row>
    <row r="91" ht="12.75">
      <c r="D91" s="24"/>
    </row>
    <row r="92" spans="4:5" ht="12.75">
      <c r="D92" s="34"/>
      <c r="E92" s="39"/>
    </row>
    <row r="94" spans="1:5" ht="12.75">
      <c r="A94" s="24"/>
      <c r="D94" s="34"/>
      <c r="E94" s="39"/>
    </row>
    <row r="96" spans="4:5" ht="12.75">
      <c r="D96" s="34"/>
      <c r="E96" s="39"/>
    </row>
    <row r="97" spans="4:5" ht="12.75">
      <c r="D97" s="24"/>
      <c r="E97" s="39"/>
    </row>
  </sheetData>
  <mergeCells count="15">
    <mergeCell ref="A37:A38"/>
    <mergeCell ref="D37:D38"/>
    <mergeCell ref="E37:E38"/>
    <mergeCell ref="A36:F36"/>
    <mergeCell ref="A20:F20"/>
    <mergeCell ref="A21:A22"/>
    <mergeCell ref="D21:D22"/>
    <mergeCell ref="E21:E22"/>
    <mergeCell ref="A29:D29"/>
    <mergeCell ref="A77:D77"/>
    <mergeCell ref="A53:D53"/>
    <mergeCell ref="A60:F60"/>
    <mergeCell ref="A61:A62"/>
    <mergeCell ref="D61:D62"/>
    <mergeCell ref="E61:E62"/>
  </mergeCells>
  <conditionalFormatting sqref="E4">
    <cfRule type="cellIs" priority="15" dxfId="116" operator="notEqual">
      <formula>SUM($E$5:$E$15)</formula>
    </cfRule>
  </conditionalFormatting>
  <printOptions horizontalCentered="1"/>
  <pageMargins left="0.1968503937007874" right="0.1968503937007874" top="0.7480314960629921" bottom="0.4724409448818898" header="0.11811023622047245" footer="0.2755905511811024"/>
  <pageSetup horizontalDpi="600" verticalDpi="600" orientation="portrait" paperSize="9" scale="70" r:id="rId1"/>
  <headerFooter scaleWithDoc="0" alignWithMargins="0">
    <oddHeader>&amp;L&amp;9Příloha č.1_UKB_plochy místností</oddHeader>
    <oddFooter>&amp;R&amp;9Strana &amp;P/&amp;N</oddFooter>
  </headerFooter>
  <rowBreaks count="1" manualBreakCount="1">
    <brk id="53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6"/>
  </sheetPr>
  <dimension ref="A2:O46"/>
  <sheetViews>
    <sheetView tabSelected="1" workbookViewId="0" topLeftCell="A1">
      <pane ySplit="7" topLeftCell="A8" activePane="bottomLeft" state="frozen"/>
      <selection pane="bottomLeft" activeCell="F9" sqref="F9"/>
    </sheetView>
  </sheetViews>
  <sheetFormatPr defaultColWidth="16.00390625" defaultRowHeight="12.75"/>
  <cols>
    <col min="1" max="1" width="17.7109375" style="78" customWidth="1"/>
    <col min="2" max="2" width="15.00390625" style="78" customWidth="1"/>
    <col min="3" max="3" width="14.57421875" style="78" customWidth="1"/>
    <col min="4" max="4" width="13.421875" style="78" customWidth="1"/>
    <col min="5" max="5" width="13.28125" style="78" customWidth="1"/>
    <col min="6" max="6" width="15.421875" style="78" customWidth="1"/>
    <col min="7" max="8" width="13.28125" style="78" customWidth="1"/>
    <col min="9" max="9" width="15.7109375" style="78" customWidth="1"/>
    <col min="10" max="12" width="13.28125" style="78" customWidth="1"/>
    <col min="13" max="13" width="17.7109375" style="80" customWidth="1"/>
    <col min="14" max="14" width="16.00390625" style="80" customWidth="1"/>
    <col min="15" max="16384" width="16.00390625" style="78" customWidth="1"/>
  </cols>
  <sheetData>
    <row r="2" ht="25.5" customHeight="1">
      <c r="B2" s="79"/>
    </row>
    <row r="3" spans="1:13" ht="24">
      <c r="A3" s="158" t="s">
        <v>7727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</row>
    <row r="5" spans="13:14" ht="12.75">
      <c r="M5" s="81"/>
      <c r="N5" s="81"/>
    </row>
    <row r="6" spans="13:14" ht="4.5" customHeight="1">
      <c r="M6" s="82"/>
      <c r="N6" s="81"/>
    </row>
    <row r="7" spans="1:13" ht="33.75">
      <c r="A7" s="132" t="s">
        <v>7646</v>
      </c>
      <c r="B7" s="119" t="s">
        <v>7715</v>
      </c>
      <c r="C7" s="119" t="s">
        <v>7716</v>
      </c>
      <c r="D7" s="119" t="s">
        <v>7717</v>
      </c>
      <c r="E7" s="119" t="s">
        <v>7718</v>
      </c>
      <c r="F7" s="119" t="s">
        <v>7719</v>
      </c>
      <c r="G7" s="119" t="s">
        <v>7720</v>
      </c>
      <c r="H7" s="119" t="s">
        <v>7721</v>
      </c>
      <c r="I7" s="119" t="s">
        <v>7722</v>
      </c>
      <c r="J7" s="119" t="s">
        <v>7723</v>
      </c>
      <c r="K7" s="119" t="s">
        <v>7724</v>
      </c>
      <c r="L7" s="119" t="s">
        <v>7725</v>
      </c>
      <c r="M7" s="119" t="s">
        <v>7726</v>
      </c>
    </row>
    <row r="8" spans="1:15" ht="15.75">
      <c r="A8" s="131" t="s">
        <v>7647</v>
      </c>
      <c r="B8" s="101">
        <f>'V1'!$E5</f>
        <v>7.23</v>
      </c>
      <c r="C8" s="101">
        <f>'V1'!$E6</f>
        <v>0</v>
      </c>
      <c r="D8" s="101">
        <f>'V1'!$E7</f>
        <v>0</v>
      </c>
      <c r="E8" s="101">
        <f>'V1'!$E8</f>
        <v>0</v>
      </c>
      <c r="F8" s="101">
        <f>'V1'!$E9</f>
        <v>293.54</v>
      </c>
      <c r="G8" s="101">
        <f>'V1'!$E10</f>
        <v>0</v>
      </c>
      <c r="H8" s="101">
        <f>'V1'!$E11</f>
        <v>0</v>
      </c>
      <c r="I8" s="101">
        <f>'V1'!$E12</f>
        <v>0</v>
      </c>
      <c r="J8" s="101">
        <f>'V1'!$E13</f>
        <v>0</v>
      </c>
      <c r="K8" s="101">
        <f>'V1'!$E14</f>
        <v>0</v>
      </c>
      <c r="L8" s="101">
        <f>'V1'!$E15</f>
        <v>0</v>
      </c>
      <c r="M8" s="102">
        <f>'V1'!$E4</f>
        <v>300.77</v>
      </c>
      <c r="N8" s="83"/>
      <c r="O8" s="85"/>
    </row>
    <row r="9" spans="1:13" ht="15.75">
      <c r="A9" s="131" t="s">
        <v>7648</v>
      </c>
      <c r="B9" s="101">
        <f>'A1B1'!$E5</f>
        <v>1447.9699999999998</v>
      </c>
      <c r="C9" s="101">
        <f>'A1B1'!$E6</f>
        <v>1014.3699999999999</v>
      </c>
      <c r="D9" s="101">
        <f>'A1B1'!$E7</f>
        <v>309.1500000000001</v>
      </c>
      <c r="E9" s="101">
        <f>'A1B1'!$E8</f>
        <v>182.34</v>
      </c>
      <c r="F9" s="101">
        <f>'A1B1'!$E9</f>
        <v>1899.36</v>
      </c>
      <c r="G9" s="101">
        <f>'A1B1'!$E10</f>
        <v>18.24</v>
      </c>
      <c r="H9" s="101">
        <f>'A1B1'!$E11</f>
        <v>55.21</v>
      </c>
      <c r="I9" s="101">
        <f>'A1B1'!$E12</f>
        <v>972.63</v>
      </c>
      <c r="J9" s="101">
        <f>'A1B1'!$E13</f>
        <v>0</v>
      </c>
      <c r="K9" s="101">
        <f>'A1B1'!$E14</f>
        <v>0</v>
      </c>
      <c r="L9" s="101">
        <f>'A1B1'!$E15</f>
        <v>0</v>
      </c>
      <c r="M9" s="102">
        <f>'A1B1'!$E4</f>
        <v>5899.2699999999995</v>
      </c>
    </row>
    <row r="10" spans="1:13" ht="15.75">
      <c r="A10" s="131" t="s">
        <v>7649</v>
      </c>
      <c r="B10" s="101">
        <f>'A1B2'!$E5</f>
        <v>606.1700000000001</v>
      </c>
      <c r="C10" s="101">
        <f>'A1B2'!$E6</f>
        <v>648.3</v>
      </c>
      <c r="D10" s="101">
        <f>'A1B2'!$E7</f>
        <v>345.53999999999996</v>
      </c>
      <c r="E10" s="101">
        <f>'A1B2'!$E8</f>
        <v>23.89</v>
      </c>
      <c r="F10" s="101">
        <f>'A1B2'!$E9</f>
        <v>1235.58</v>
      </c>
      <c r="G10" s="101">
        <f>'A1B2'!$E10</f>
        <v>41.77</v>
      </c>
      <c r="H10" s="101">
        <f>'A1B2'!$E11</f>
        <v>254.45</v>
      </c>
      <c r="I10" s="101">
        <f>'A1B2'!$E12</f>
        <v>417.61</v>
      </c>
      <c r="J10" s="101">
        <f>'A1B2'!$E13</f>
        <v>0</v>
      </c>
      <c r="K10" s="101">
        <f>'A1B2'!$E14</f>
        <v>0</v>
      </c>
      <c r="L10" s="101">
        <f>'A1B2'!$E15</f>
        <v>0</v>
      </c>
      <c r="M10" s="102">
        <f>'A1B2'!$E4</f>
        <v>3573.3099999999995</v>
      </c>
    </row>
    <row r="11" spans="1:13" ht="15.75">
      <c r="A11" s="130" t="s">
        <v>7650</v>
      </c>
      <c r="B11" s="103">
        <f>'A2'!$E5</f>
        <v>286.69</v>
      </c>
      <c r="C11" s="103">
        <f>'A2'!$E6</f>
        <v>135.35</v>
      </c>
      <c r="D11" s="103">
        <f>'A2'!$E7</f>
        <v>109.8</v>
      </c>
      <c r="E11" s="103">
        <f>'A2'!$E8</f>
        <v>21.71</v>
      </c>
      <c r="F11" s="103">
        <f>'A2'!$E9</f>
        <v>537.3199999999999</v>
      </c>
      <c r="G11" s="103">
        <f>'A2'!$E10</f>
        <v>0</v>
      </c>
      <c r="H11" s="103">
        <f>'A2'!$E11</f>
        <v>0</v>
      </c>
      <c r="I11" s="103">
        <f>'A2'!$E12</f>
        <v>992.7299999999999</v>
      </c>
      <c r="J11" s="103">
        <f>'A2'!$E13</f>
        <v>0</v>
      </c>
      <c r="K11" s="103">
        <f>'A2'!$E14</f>
        <v>176.64000000000001</v>
      </c>
      <c r="L11" s="103">
        <f>'A2'!$E15</f>
        <v>0</v>
      </c>
      <c r="M11" s="104">
        <f>'A2'!$E4</f>
        <v>2260.24</v>
      </c>
    </row>
    <row r="12" spans="1:13" ht="15.75">
      <c r="A12" s="130" t="s">
        <v>7651</v>
      </c>
      <c r="B12" s="103">
        <f>'A3'!$E5</f>
        <v>440.53</v>
      </c>
      <c r="C12" s="103">
        <f>'A3'!$E6</f>
        <v>0</v>
      </c>
      <c r="D12" s="103">
        <f>'A3'!$E7</f>
        <v>134.81000000000003</v>
      </c>
      <c r="E12" s="103">
        <f>'A3'!$E8</f>
        <v>32.629999999999995</v>
      </c>
      <c r="F12" s="103">
        <f>'A3'!$E9</f>
        <v>518.7099999999999</v>
      </c>
      <c r="G12" s="103">
        <f>'A3'!$E10</f>
        <v>0</v>
      </c>
      <c r="H12" s="103">
        <f>'A3'!$E11</f>
        <v>0</v>
      </c>
      <c r="I12" s="103">
        <f>'A3'!$E12</f>
        <v>990.41</v>
      </c>
      <c r="J12" s="103">
        <f>'A3'!$E13</f>
        <v>0</v>
      </c>
      <c r="K12" s="103">
        <f>'A3'!$E14</f>
        <v>0</v>
      </c>
      <c r="L12" s="103">
        <f>'A3'!$E15</f>
        <v>0</v>
      </c>
      <c r="M12" s="104">
        <f>'A3'!$E4</f>
        <v>2117.09</v>
      </c>
    </row>
    <row r="13" spans="1:13" ht="15.75">
      <c r="A13" s="130" t="s">
        <v>7652</v>
      </c>
      <c r="B13" s="103">
        <f>'A4'!$E5</f>
        <v>722.9900000000004</v>
      </c>
      <c r="C13" s="103">
        <f>'A4'!$E6</f>
        <v>115.91</v>
      </c>
      <c r="D13" s="103">
        <f>'A4'!$E7</f>
        <v>120.40999999999997</v>
      </c>
      <c r="E13" s="103">
        <f>'A4'!$E8</f>
        <v>47.01</v>
      </c>
      <c r="F13" s="103">
        <f>'A4'!$E9</f>
        <v>629.11</v>
      </c>
      <c r="G13" s="103">
        <f>'A4'!$E10</f>
        <v>0</v>
      </c>
      <c r="H13" s="103">
        <f>'A4'!$E11</f>
        <v>0</v>
      </c>
      <c r="I13" s="103">
        <f>'A4'!$E12</f>
        <v>1078.8800000000003</v>
      </c>
      <c r="J13" s="103">
        <f>'A4'!$E13</f>
        <v>0</v>
      </c>
      <c r="K13" s="103">
        <f>'A4'!$E14</f>
        <v>0</v>
      </c>
      <c r="L13" s="103">
        <f>'A4'!$E15</f>
        <v>0</v>
      </c>
      <c r="M13" s="104">
        <f>'A4'!$E4</f>
        <v>2714.3100000000004</v>
      </c>
    </row>
    <row r="14" spans="1:13" ht="15.75">
      <c r="A14" s="130" t="s">
        <v>7653</v>
      </c>
      <c r="B14" s="103">
        <f>'A6'!$E5</f>
        <v>222.51999999999998</v>
      </c>
      <c r="C14" s="103">
        <f>'A6'!$E6</f>
        <v>13.36</v>
      </c>
      <c r="D14" s="103">
        <f>'A6'!$E7</f>
        <v>96.97999999999999</v>
      </c>
      <c r="E14" s="103">
        <f>'A6'!$E8</f>
        <v>31.130000000000003</v>
      </c>
      <c r="F14" s="103">
        <f>'A6'!$E9</f>
        <v>352.88</v>
      </c>
      <c r="G14" s="103">
        <f>'A6'!$E10</f>
        <v>0</v>
      </c>
      <c r="H14" s="103">
        <f>'A6'!$E11</f>
        <v>0</v>
      </c>
      <c r="I14" s="103">
        <f>'A6'!$E12</f>
        <v>380.27000000000004</v>
      </c>
      <c r="J14" s="103">
        <f>'A6'!$E13</f>
        <v>0</v>
      </c>
      <c r="K14" s="103">
        <f>'A6'!$E14</f>
        <v>0</v>
      </c>
      <c r="L14" s="103">
        <f>'A6'!$E15</f>
        <v>0</v>
      </c>
      <c r="M14" s="104">
        <f>'A6'!$E4</f>
        <v>1097.14</v>
      </c>
    </row>
    <row r="15" spans="1:13" ht="15.75">
      <c r="A15" s="129" t="s">
        <v>7654</v>
      </c>
      <c r="B15" s="105">
        <f>'A5'!$E5</f>
        <v>408.4000000000001</v>
      </c>
      <c r="C15" s="105">
        <f>'A5'!$E6</f>
        <v>67.81</v>
      </c>
      <c r="D15" s="105">
        <f>'A5'!$E7</f>
        <v>91.74999999999999</v>
      </c>
      <c r="E15" s="105">
        <f>'A5'!$E8</f>
        <v>26.95</v>
      </c>
      <c r="F15" s="105">
        <f>'A5'!$E9</f>
        <v>455.96</v>
      </c>
      <c r="G15" s="105">
        <f>'A5'!$E10</f>
        <v>0</v>
      </c>
      <c r="H15" s="105">
        <f>'A5'!$E11</f>
        <v>0</v>
      </c>
      <c r="I15" s="105">
        <f>'A5'!$E12</f>
        <v>774.4200000000001</v>
      </c>
      <c r="J15" s="105">
        <f>'A5'!$E13</f>
        <v>0</v>
      </c>
      <c r="K15" s="105">
        <f>'A5'!$E14</f>
        <v>19.55</v>
      </c>
      <c r="L15" s="105">
        <f>'A5'!$E15</f>
        <v>0</v>
      </c>
      <c r="M15" s="106">
        <f>'A5'!$E4</f>
        <v>1844.84</v>
      </c>
    </row>
    <row r="16" spans="1:13" ht="15.75">
      <c r="A16" s="129" t="s">
        <v>7655</v>
      </c>
      <c r="B16" s="105">
        <f>'A7'!$E5</f>
        <v>85.87</v>
      </c>
      <c r="C16" s="105">
        <f>'A7'!$E6</f>
        <v>114.36999999999999</v>
      </c>
      <c r="D16" s="105">
        <f>'A7'!$E7</f>
        <v>54.36000000000001</v>
      </c>
      <c r="E16" s="105">
        <f>'A7'!$E8</f>
        <v>8.43</v>
      </c>
      <c r="F16" s="105">
        <f>'A7'!$E9</f>
        <v>298.80999999999995</v>
      </c>
      <c r="G16" s="105">
        <f>'A7'!$E10</f>
        <v>0</v>
      </c>
      <c r="H16" s="105">
        <f>'A7'!$E11</f>
        <v>0</v>
      </c>
      <c r="I16" s="105">
        <f>'A7'!$E12</f>
        <v>238.79999999999995</v>
      </c>
      <c r="J16" s="105">
        <f>'A7'!$E13</f>
        <v>0</v>
      </c>
      <c r="K16" s="105">
        <f>'A7'!$E14</f>
        <v>0</v>
      </c>
      <c r="L16" s="105">
        <f>'A7'!$E15</f>
        <v>0</v>
      </c>
      <c r="M16" s="106">
        <f>'A7'!$E4</f>
        <v>800.64</v>
      </c>
    </row>
    <row r="17" spans="1:13" ht="15.75">
      <c r="A17" s="129" t="s">
        <v>7656</v>
      </c>
      <c r="B17" s="105">
        <f>'A8'!$E5</f>
        <v>409.61</v>
      </c>
      <c r="C17" s="105">
        <f>'A8'!$E6</f>
        <v>81.03999999999999</v>
      </c>
      <c r="D17" s="105">
        <f>'A8'!$E7</f>
        <v>147.66</v>
      </c>
      <c r="E17" s="105">
        <f>'A8'!$E8</f>
        <v>31.520000000000003</v>
      </c>
      <c r="F17" s="105">
        <f>'A8'!$E9</f>
        <v>483.66999999999996</v>
      </c>
      <c r="G17" s="105">
        <f>'A8'!$E10</f>
        <v>0</v>
      </c>
      <c r="H17" s="105">
        <f>'A8'!$E11</f>
        <v>0</v>
      </c>
      <c r="I17" s="105">
        <f>'A8'!$E12</f>
        <v>705.4400000000002</v>
      </c>
      <c r="J17" s="105">
        <f>'A8'!$E13</f>
        <v>0</v>
      </c>
      <c r="K17" s="105">
        <f>'A8'!$E14</f>
        <v>22.11</v>
      </c>
      <c r="L17" s="105">
        <f>'A8'!$E15</f>
        <v>0</v>
      </c>
      <c r="M17" s="106">
        <f>'A8'!$E4</f>
        <v>1881.0500000000002</v>
      </c>
    </row>
    <row r="18" spans="1:13" ht="15.75">
      <c r="A18" s="129" t="s">
        <v>7657</v>
      </c>
      <c r="B18" s="105">
        <f>'A9'!$E5</f>
        <v>516.8</v>
      </c>
      <c r="C18" s="105">
        <f>'A9'!$E6</f>
        <v>614.1500000000001</v>
      </c>
      <c r="D18" s="105">
        <f>'A9'!$E7</f>
        <v>223.44999999999996</v>
      </c>
      <c r="E18" s="105">
        <f>'A9'!$E8</f>
        <v>17.17</v>
      </c>
      <c r="F18" s="105">
        <f>'A9'!$E9</f>
        <v>357.5399999999999</v>
      </c>
      <c r="G18" s="105">
        <f>'A9'!$E10</f>
        <v>3618.93</v>
      </c>
      <c r="H18" s="105">
        <f>'A9'!$E11</f>
        <v>784.97</v>
      </c>
      <c r="I18" s="105">
        <f>'A9'!$E12</f>
        <v>0</v>
      </c>
      <c r="J18" s="105">
        <f>'A9'!$E13</f>
        <v>0</v>
      </c>
      <c r="K18" s="105">
        <f>'A9'!$E14</f>
        <v>19.8</v>
      </c>
      <c r="L18" s="105">
        <f>'A9'!$E15</f>
        <v>401.94</v>
      </c>
      <c r="M18" s="106">
        <f>'A9'!$E4</f>
        <v>6554.75</v>
      </c>
    </row>
    <row r="19" spans="1:13" ht="15.75">
      <c r="A19" s="129" t="s">
        <v>7658</v>
      </c>
      <c r="B19" s="105">
        <f>'A10'!$E5</f>
        <v>53.94</v>
      </c>
      <c r="C19" s="105">
        <f>'A10'!$E6</f>
        <v>16.66</v>
      </c>
      <c r="D19" s="105">
        <f>'A10'!$E7</f>
        <v>306.44000000000005</v>
      </c>
      <c r="E19" s="105">
        <f>'A10'!$E8</f>
        <v>32.25</v>
      </c>
      <c r="F19" s="105">
        <f>'A10'!$E9</f>
        <v>208.99</v>
      </c>
      <c r="G19" s="105">
        <f>'A10'!$E10</f>
        <v>0</v>
      </c>
      <c r="H19" s="105">
        <f>'A10'!$E11</f>
        <v>0</v>
      </c>
      <c r="I19" s="105">
        <f>'A10'!$E12</f>
        <v>1005.6500000000001</v>
      </c>
      <c r="J19" s="105">
        <f>'A10'!$E13</f>
        <v>0</v>
      </c>
      <c r="K19" s="105">
        <f>'A10'!$E14</f>
        <v>0</v>
      </c>
      <c r="L19" s="105">
        <f>'A10'!$E15</f>
        <v>242.25</v>
      </c>
      <c r="M19" s="106">
        <f>'A10'!$E4</f>
        <v>1866.1799999999994</v>
      </c>
    </row>
    <row r="20" spans="1:13" ht="15.75">
      <c r="A20" s="129" t="s">
        <v>7659</v>
      </c>
      <c r="B20" s="105">
        <f>'A12'!$E5</f>
        <v>352.46999999999997</v>
      </c>
      <c r="C20" s="105">
        <f>'A12'!$E6</f>
        <v>53.75</v>
      </c>
      <c r="D20" s="105">
        <f>'A12'!$E7</f>
        <v>118.81999999999996</v>
      </c>
      <c r="E20" s="105">
        <f>'A12'!$E8</f>
        <v>39.15</v>
      </c>
      <c r="F20" s="105">
        <f>'A12'!$E9</f>
        <v>482.0799999999999</v>
      </c>
      <c r="G20" s="105">
        <f>'A12'!$E10</f>
        <v>0</v>
      </c>
      <c r="H20" s="105">
        <f>'A12'!$E11</f>
        <v>0</v>
      </c>
      <c r="I20" s="105">
        <f>'A12'!$E12</f>
        <v>794.1399999999999</v>
      </c>
      <c r="J20" s="105">
        <f>'A12'!$E13</f>
        <v>0</v>
      </c>
      <c r="K20" s="105">
        <f>'A12'!$E14</f>
        <v>0</v>
      </c>
      <c r="L20" s="105">
        <f>'A12'!$E15</f>
        <v>0</v>
      </c>
      <c r="M20" s="106">
        <f>'A12'!$E4</f>
        <v>1840.41</v>
      </c>
    </row>
    <row r="21" spans="1:13" ht="15.75">
      <c r="A21" s="129" t="s">
        <v>7660</v>
      </c>
      <c r="B21" s="105">
        <f>'A16'!$E5</f>
        <v>332.05999999999995</v>
      </c>
      <c r="C21" s="105">
        <f>'A16'!$E6</f>
        <v>264.73</v>
      </c>
      <c r="D21" s="105">
        <f>'A16'!$E7</f>
        <v>256.77</v>
      </c>
      <c r="E21" s="105">
        <f>'A16'!$E8</f>
        <v>14.62</v>
      </c>
      <c r="F21" s="105">
        <f>'A16'!$E9</f>
        <v>709.97</v>
      </c>
      <c r="G21" s="105">
        <f>'A16'!$E10</f>
        <v>0</v>
      </c>
      <c r="H21" s="105">
        <f>'A16'!$E11</f>
        <v>0</v>
      </c>
      <c r="I21" s="105">
        <f>'A16'!$E12</f>
        <v>659.34</v>
      </c>
      <c r="J21" s="105">
        <f>'A16'!$E13</f>
        <v>0</v>
      </c>
      <c r="K21" s="105">
        <f>'A16'!$E14</f>
        <v>0</v>
      </c>
      <c r="L21" s="105">
        <f>'A16'!$E15</f>
        <v>0</v>
      </c>
      <c r="M21" s="106">
        <f>'A16'!$E4</f>
        <v>2237.4900000000002</v>
      </c>
    </row>
    <row r="22" spans="1:13" ht="15.75">
      <c r="A22" s="129" t="s">
        <v>7661</v>
      </c>
      <c r="B22" s="105">
        <f>'A18'!$E5</f>
        <v>273.15000000000003</v>
      </c>
      <c r="C22" s="105">
        <f>'A18'!$E6</f>
        <v>155.35999999999999</v>
      </c>
      <c r="D22" s="105">
        <f>'A18'!$E7</f>
        <v>188.89</v>
      </c>
      <c r="E22" s="105">
        <f>'A18'!$E8</f>
        <v>44.04</v>
      </c>
      <c r="F22" s="105">
        <f>'A18'!$E9</f>
        <v>470.16999999999996</v>
      </c>
      <c r="G22" s="105">
        <f>'A18'!$E10</f>
        <v>0</v>
      </c>
      <c r="H22" s="105">
        <f>'A18'!$E11</f>
        <v>0</v>
      </c>
      <c r="I22" s="105">
        <f>'A18'!$E12</f>
        <v>714.35</v>
      </c>
      <c r="J22" s="105">
        <f>'A18'!$E13</f>
        <v>0</v>
      </c>
      <c r="K22" s="105">
        <f>'A18'!$E14</f>
        <v>0</v>
      </c>
      <c r="L22" s="105">
        <f>'A18'!$E15</f>
        <v>0</v>
      </c>
      <c r="M22" s="106">
        <f>'A18'!$E4</f>
        <v>1845.96</v>
      </c>
    </row>
    <row r="23" spans="1:15" ht="15.75">
      <c r="A23" s="129" t="s">
        <v>7662</v>
      </c>
      <c r="B23" s="105">
        <f>Z!$E5</f>
        <v>16.53</v>
      </c>
      <c r="C23" s="105">
        <f>Z!$E6</f>
        <v>39.98</v>
      </c>
      <c r="D23" s="105">
        <f>Z!$E7</f>
        <v>39.669999999999995</v>
      </c>
      <c r="E23" s="105">
        <f>Z!$E8</f>
        <v>32.849999999999994</v>
      </c>
      <c r="F23" s="105">
        <f>Z!$E9</f>
        <v>288.55</v>
      </c>
      <c r="G23" s="105">
        <f>Z!$E10</f>
        <v>0</v>
      </c>
      <c r="H23" s="105">
        <f>Z!$E11</f>
        <v>0</v>
      </c>
      <c r="I23" s="105">
        <f>Z!$E12</f>
        <v>30.8</v>
      </c>
      <c r="J23" s="105">
        <f>Z!$E13</f>
        <v>0</v>
      </c>
      <c r="K23" s="105">
        <f>Z!$E14</f>
        <v>0</v>
      </c>
      <c r="L23" s="105">
        <f>Z!$E15</f>
        <v>0</v>
      </c>
      <c r="M23" s="106">
        <f>Z!$E4</f>
        <v>448.3799999999999</v>
      </c>
      <c r="O23" s="84"/>
    </row>
    <row r="24" spans="1:13" ht="15.75">
      <c r="A24" s="129" t="s">
        <v>7663</v>
      </c>
      <c r="B24" s="105">
        <f>LK!$E5</f>
        <v>44.599999999999994</v>
      </c>
      <c r="C24" s="105">
        <f>LK!$E6</f>
        <v>0</v>
      </c>
      <c r="D24" s="105">
        <f>LK!$E7</f>
        <v>4.74</v>
      </c>
      <c r="E24" s="105">
        <f>LK!$E8</f>
        <v>0</v>
      </c>
      <c r="F24" s="105">
        <f>LK!$E9</f>
        <v>17.06</v>
      </c>
      <c r="G24" s="105">
        <f>LK!$E10</f>
        <v>0</v>
      </c>
      <c r="H24" s="105">
        <f>LK!$E11</f>
        <v>0</v>
      </c>
      <c r="I24" s="105">
        <f>LK!$E12</f>
        <v>0</v>
      </c>
      <c r="J24" s="105">
        <f>LK!$E13</f>
        <v>0</v>
      </c>
      <c r="K24" s="105">
        <f>LK!$E14</f>
        <v>0</v>
      </c>
      <c r="L24" s="105">
        <f>LK!$E15</f>
        <v>314.41999999999996</v>
      </c>
      <c r="M24" s="106">
        <f>LK!$E4</f>
        <v>380.81999999999994</v>
      </c>
    </row>
    <row r="25" spans="1:13" ht="15.75">
      <c r="A25" s="127" t="s">
        <v>7664</v>
      </c>
      <c r="B25" s="107">
        <f>'A33'!$E5</f>
        <v>944.2299999999998</v>
      </c>
      <c r="C25" s="107">
        <f>'A33'!$E6</f>
        <v>84.01</v>
      </c>
      <c r="D25" s="107">
        <f>'A33'!$E7</f>
        <v>68.28000000000002</v>
      </c>
      <c r="E25" s="107">
        <f>'A33'!$E8</f>
        <v>29.93</v>
      </c>
      <c r="F25" s="107">
        <f>'A33'!$E9</f>
        <v>498.62</v>
      </c>
      <c r="G25" s="107">
        <f>'A33'!$E10</f>
        <v>0</v>
      </c>
      <c r="H25" s="107">
        <f>'A33'!$E11</f>
        <v>0</v>
      </c>
      <c r="I25" s="107">
        <f>'A33'!$E12</f>
        <v>0</v>
      </c>
      <c r="J25" s="107">
        <f>'A33'!$E13</f>
        <v>0</v>
      </c>
      <c r="K25" s="107">
        <f>'A33'!$E14</f>
        <v>24.6</v>
      </c>
      <c r="L25" s="107">
        <f>'A33'!$E15</f>
        <v>0</v>
      </c>
      <c r="M25" s="108">
        <f>'A33'!$E4</f>
        <v>1649.67</v>
      </c>
    </row>
    <row r="26" spans="1:14" ht="15.75">
      <c r="A26" s="127" t="s">
        <v>7665</v>
      </c>
      <c r="B26" s="107">
        <f>'A34'!$E5</f>
        <v>905.26</v>
      </c>
      <c r="C26" s="107">
        <f>'A34'!$E6</f>
        <v>283.75</v>
      </c>
      <c r="D26" s="107">
        <f>'A34'!$E7</f>
        <v>497.4</v>
      </c>
      <c r="E26" s="107">
        <f>'A34'!$E8</f>
        <v>19.970000000000002</v>
      </c>
      <c r="F26" s="107">
        <f>'A34'!$E9</f>
        <v>1729.5199999999995</v>
      </c>
      <c r="G26" s="107">
        <f>'A34'!$E10</f>
        <v>0</v>
      </c>
      <c r="H26" s="107">
        <f>'A34'!$E11</f>
        <v>0</v>
      </c>
      <c r="I26" s="107">
        <f>'A34'!$E12</f>
        <v>205.64999999999998</v>
      </c>
      <c r="J26" s="107">
        <f>'A34'!$E13</f>
        <v>2210.47</v>
      </c>
      <c r="K26" s="107">
        <f>'A34'!$E14</f>
        <v>0</v>
      </c>
      <c r="L26" s="107">
        <f>'A34'!$E15</f>
        <v>279.64</v>
      </c>
      <c r="M26" s="108">
        <f>'A34'!$E4</f>
        <v>6131.660000000001</v>
      </c>
      <c r="N26" s="81"/>
    </row>
    <row r="27" spans="1:13" ht="15.75">
      <c r="A27" s="126" t="s">
        <v>7666</v>
      </c>
      <c r="B27" s="109">
        <f>'A11'!$E5</f>
        <v>36.769999999999996</v>
      </c>
      <c r="C27" s="109">
        <f>'A11'!$E6</f>
        <v>1693.5399999999997</v>
      </c>
      <c r="D27" s="109">
        <f>'A11'!$E7</f>
        <v>321.01000000000005</v>
      </c>
      <c r="E27" s="109">
        <f>'A11'!$E8</f>
        <v>0</v>
      </c>
      <c r="F27" s="109">
        <f>'A11'!$E9</f>
        <v>265.83</v>
      </c>
      <c r="G27" s="109">
        <f>'A11'!$E10</f>
        <v>0</v>
      </c>
      <c r="H27" s="109">
        <f>'A11'!$E11</f>
        <v>0</v>
      </c>
      <c r="I27" s="109">
        <f>'A11'!$E12</f>
        <v>0</v>
      </c>
      <c r="J27" s="109">
        <f>'A11'!$E13</f>
        <v>0</v>
      </c>
      <c r="K27" s="109">
        <f>'A11'!$E14</f>
        <v>0</v>
      </c>
      <c r="L27" s="109">
        <f>'A11'!$E15</f>
        <v>502.1</v>
      </c>
      <c r="M27" s="110">
        <f>'A11'!$E4</f>
        <v>2819.25</v>
      </c>
    </row>
    <row r="28" spans="1:13" ht="15.75">
      <c r="A28" s="126" t="s">
        <v>7667</v>
      </c>
      <c r="B28" s="109">
        <f>'A13'!$E5</f>
        <v>342.89000000000004</v>
      </c>
      <c r="C28" s="109">
        <f>'A13'!$E6</f>
        <v>62.36</v>
      </c>
      <c r="D28" s="109">
        <f>'A13'!$E7</f>
        <v>99.84000000000002</v>
      </c>
      <c r="E28" s="109">
        <f>'A13'!$E8</f>
        <v>34.33</v>
      </c>
      <c r="F28" s="109">
        <f>'A13'!$E9</f>
        <v>460.14000000000004</v>
      </c>
      <c r="G28" s="109">
        <f>'A13'!$E10</f>
        <v>0</v>
      </c>
      <c r="H28" s="109">
        <f>'A13'!$E11</f>
        <v>0</v>
      </c>
      <c r="I28" s="109">
        <f>'A13'!$E12</f>
        <v>811.7500000000001</v>
      </c>
      <c r="J28" s="109">
        <f>'A13'!$E13</f>
        <v>0</v>
      </c>
      <c r="K28" s="109">
        <f>'A13'!$E14</f>
        <v>0</v>
      </c>
      <c r="L28" s="109">
        <f>'A13'!$E15</f>
        <v>0</v>
      </c>
      <c r="M28" s="110">
        <f>'A13'!$E4</f>
        <v>1811.3100000000002</v>
      </c>
    </row>
    <row r="29" spans="1:13" ht="15.75">
      <c r="A29" s="126" t="s">
        <v>7668</v>
      </c>
      <c r="B29" s="109">
        <f>'A14'!$E5</f>
        <v>351.6600000000001</v>
      </c>
      <c r="C29" s="109">
        <f>'A14'!$E6</f>
        <v>51.66</v>
      </c>
      <c r="D29" s="109">
        <f>'A14'!$E7</f>
        <v>165.95999999999992</v>
      </c>
      <c r="E29" s="109">
        <f>'A14'!$E8</f>
        <v>46.03</v>
      </c>
      <c r="F29" s="109">
        <f>'A14'!$E9</f>
        <v>491.9</v>
      </c>
      <c r="G29" s="109">
        <f>'A14'!$E10</f>
        <v>0</v>
      </c>
      <c r="H29" s="109">
        <f>'A14'!$E11</f>
        <v>0</v>
      </c>
      <c r="I29" s="109">
        <f>'A14'!$E12</f>
        <v>641.7600000000001</v>
      </c>
      <c r="J29" s="109">
        <f>'A14'!$E13</f>
        <v>0</v>
      </c>
      <c r="K29" s="109">
        <f>'A14'!$E14</f>
        <v>0</v>
      </c>
      <c r="L29" s="109">
        <f>'A14'!$E15</f>
        <v>0</v>
      </c>
      <c r="M29" s="110">
        <f>'A14'!$E4</f>
        <v>1748.9700000000003</v>
      </c>
    </row>
    <row r="30" spans="1:13" ht="15.75">
      <c r="A30" s="126" t="s">
        <v>7669</v>
      </c>
      <c r="B30" s="109">
        <f>'A15'!$E5</f>
        <v>392.2099999999999</v>
      </c>
      <c r="C30" s="109">
        <f>'A15'!$E6</f>
        <v>422.06</v>
      </c>
      <c r="D30" s="109">
        <f>'A15'!$E7</f>
        <v>78.00000000000001</v>
      </c>
      <c r="E30" s="109">
        <f>'A15'!$E8</f>
        <v>27.36</v>
      </c>
      <c r="F30" s="109">
        <f>'A15'!$E9</f>
        <v>329.23</v>
      </c>
      <c r="G30" s="109">
        <f>'A15'!$E10</f>
        <v>0</v>
      </c>
      <c r="H30" s="109">
        <f>'A15'!$E11</f>
        <v>0</v>
      </c>
      <c r="I30" s="109">
        <f>'A15'!$E12</f>
        <v>194.07</v>
      </c>
      <c r="J30" s="109">
        <f>'A15'!$E13</f>
        <v>0</v>
      </c>
      <c r="K30" s="109">
        <f>'A15'!$E14</f>
        <v>0</v>
      </c>
      <c r="L30" s="109">
        <f>'A15'!$E15</f>
        <v>0</v>
      </c>
      <c r="M30" s="110">
        <f>'A15'!$E4</f>
        <v>1442.9299999999996</v>
      </c>
    </row>
    <row r="31" spans="1:14" ht="15.75">
      <c r="A31" s="126" t="s">
        <v>7670</v>
      </c>
      <c r="B31" s="109">
        <f>'A17'!$E5</f>
        <v>944.9000000000001</v>
      </c>
      <c r="C31" s="109">
        <f>'A17'!$E6</f>
        <v>9.84</v>
      </c>
      <c r="D31" s="109">
        <f>'A17'!$E7</f>
        <v>107.17</v>
      </c>
      <c r="E31" s="109">
        <f>'A17'!$E8</f>
        <v>46.959999999999994</v>
      </c>
      <c r="F31" s="109">
        <f>'A17'!$E9</f>
        <v>617.83</v>
      </c>
      <c r="G31" s="109">
        <f>'A17'!$E10</f>
        <v>0</v>
      </c>
      <c r="H31" s="109">
        <f>'A17'!$E11</f>
        <v>0</v>
      </c>
      <c r="I31" s="109">
        <f>'A17'!$E12</f>
        <v>0</v>
      </c>
      <c r="J31" s="109">
        <f>'A17'!$E13</f>
        <v>0</v>
      </c>
      <c r="K31" s="109">
        <f>'A17'!$E14</f>
        <v>43.29</v>
      </c>
      <c r="L31" s="109">
        <f>'A17'!$E15</f>
        <v>0</v>
      </c>
      <c r="M31" s="110">
        <f>'A17'!$E4</f>
        <v>1769.9900000000002</v>
      </c>
      <c r="N31" s="81"/>
    </row>
    <row r="32" spans="1:14" ht="15.75">
      <c r="A32" s="126" t="s">
        <v>7671</v>
      </c>
      <c r="B32" s="109">
        <f>'A19'!$E5</f>
        <v>477.68000000000006</v>
      </c>
      <c r="C32" s="109">
        <f>'A19'!$E6</f>
        <v>267.02</v>
      </c>
      <c r="D32" s="109">
        <f>'A19'!$E7</f>
        <v>126.54999999999998</v>
      </c>
      <c r="E32" s="109">
        <f>'A19'!$E8</f>
        <v>29.12</v>
      </c>
      <c r="F32" s="109">
        <f>'A19'!$E9</f>
        <v>376.26000000000005</v>
      </c>
      <c r="G32" s="109">
        <f>'A19'!$E10</f>
        <v>0</v>
      </c>
      <c r="H32" s="109">
        <f>'A19'!$E11</f>
        <v>0</v>
      </c>
      <c r="I32" s="109">
        <f>'A19'!$E12</f>
        <v>220.27</v>
      </c>
      <c r="J32" s="109">
        <f>'A19'!$E13</f>
        <v>0</v>
      </c>
      <c r="K32" s="109">
        <f>'A19'!$E14</f>
        <v>0</v>
      </c>
      <c r="L32" s="109">
        <f>'A19'!$E15</f>
        <v>0</v>
      </c>
      <c r="M32" s="110">
        <f>'A19'!$E4</f>
        <v>1496.9</v>
      </c>
      <c r="N32" s="81"/>
    </row>
    <row r="33" spans="1:14" ht="15.75">
      <c r="A33" s="126" t="s">
        <v>7672</v>
      </c>
      <c r="B33" s="109">
        <f>'A20'!$E5</f>
        <v>528.7499999999999</v>
      </c>
      <c r="C33" s="109">
        <f>'A20'!$E6</f>
        <v>66.86</v>
      </c>
      <c r="D33" s="109">
        <f>'A20'!$E7</f>
        <v>90.56</v>
      </c>
      <c r="E33" s="109">
        <f>'A20'!$E8</f>
        <v>16.42</v>
      </c>
      <c r="F33" s="109">
        <f>'A20'!$E9</f>
        <v>401.34000000000003</v>
      </c>
      <c r="G33" s="109">
        <f>'A20'!$E10</f>
        <v>0</v>
      </c>
      <c r="H33" s="109">
        <f>'A20'!$E11</f>
        <v>0</v>
      </c>
      <c r="I33" s="109">
        <f>'A20'!$E12</f>
        <v>515.2099999999999</v>
      </c>
      <c r="J33" s="109">
        <f>'A20'!$E13</f>
        <v>0</v>
      </c>
      <c r="K33" s="109">
        <f>'A20'!$E14</f>
        <v>17.4</v>
      </c>
      <c r="L33" s="109">
        <f>'A20'!$E15</f>
        <v>0</v>
      </c>
      <c r="M33" s="110">
        <f>'A20'!$E4</f>
        <v>1636.54</v>
      </c>
      <c r="N33" s="81"/>
    </row>
    <row r="34" spans="1:14" ht="15.75">
      <c r="A34" s="126" t="s">
        <v>7673</v>
      </c>
      <c r="B34" s="109">
        <f>'A21'!$E5</f>
        <v>271.94</v>
      </c>
      <c r="C34" s="109">
        <f>'A21'!$E6</f>
        <v>330.29</v>
      </c>
      <c r="D34" s="109">
        <f>'A21'!$E7</f>
        <v>75.74</v>
      </c>
      <c r="E34" s="109">
        <f>'A21'!$E8</f>
        <v>13.8</v>
      </c>
      <c r="F34" s="109">
        <f>'A21'!$E9</f>
        <v>363.2</v>
      </c>
      <c r="G34" s="109">
        <f>'A21'!$E10</f>
        <v>0</v>
      </c>
      <c r="H34" s="109">
        <f>'A21'!$E11</f>
        <v>0</v>
      </c>
      <c r="I34" s="109">
        <f>'A21'!$E12</f>
        <v>429.3</v>
      </c>
      <c r="J34" s="109">
        <f>'A21'!$E13</f>
        <v>0</v>
      </c>
      <c r="K34" s="109">
        <f>'A21'!$E14</f>
        <v>0</v>
      </c>
      <c r="L34" s="109">
        <f>'A21'!$E15</f>
        <v>0</v>
      </c>
      <c r="M34" s="110">
        <f>'A21'!$E4</f>
        <v>1484.2699999999998</v>
      </c>
      <c r="N34" s="81"/>
    </row>
    <row r="35" spans="1:14" ht="15.75">
      <c r="A35" s="126" t="s">
        <v>7674</v>
      </c>
      <c r="B35" s="109">
        <f>'A22'!$E5</f>
        <v>148.51</v>
      </c>
      <c r="C35" s="109">
        <f>'A22'!$E6</f>
        <v>372.66</v>
      </c>
      <c r="D35" s="109">
        <f>'A22'!$E7</f>
        <v>83.89000000000001</v>
      </c>
      <c r="E35" s="109">
        <f>'A22'!$E8</f>
        <v>29.22</v>
      </c>
      <c r="F35" s="109">
        <f>'A22'!$E9</f>
        <v>120.25000000000001</v>
      </c>
      <c r="G35" s="109">
        <f>'A22'!$E10</f>
        <v>0</v>
      </c>
      <c r="H35" s="109">
        <f>'A22'!$E11</f>
        <v>0</v>
      </c>
      <c r="I35" s="109">
        <f>'A22'!$E12</f>
        <v>39.25</v>
      </c>
      <c r="J35" s="109">
        <f>'A22'!$E13</f>
        <v>0</v>
      </c>
      <c r="K35" s="109">
        <f>'A22'!$E14</f>
        <v>0</v>
      </c>
      <c r="L35" s="109">
        <f>'A22'!$E15</f>
        <v>378.5</v>
      </c>
      <c r="M35" s="110">
        <f>'A22'!$E4</f>
        <v>1172.2800000000002</v>
      </c>
      <c r="N35" s="81"/>
    </row>
    <row r="36" spans="1:14" ht="15.75">
      <c r="A36" s="122" t="s">
        <v>7685</v>
      </c>
      <c r="B36" s="111">
        <v>0</v>
      </c>
      <c r="C36" s="111">
        <v>0</v>
      </c>
      <c r="D36" s="111">
        <v>0</v>
      </c>
      <c r="E36" s="111">
        <v>0</v>
      </c>
      <c r="F36" s="111">
        <v>0</v>
      </c>
      <c r="G36" s="111">
        <v>0</v>
      </c>
      <c r="H36" s="111">
        <v>0</v>
      </c>
      <c r="I36" s="111">
        <v>0</v>
      </c>
      <c r="J36" s="111">
        <v>0</v>
      </c>
      <c r="K36" s="111">
        <v>0</v>
      </c>
      <c r="L36" s="111">
        <v>0</v>
      </c>
      <c r="M36" s="112">
        <v>0</v>
      </c>
      <c r="N36" s="81"/>
    </row>
    <row r="37" spans="1:14" ht="15.75">
      <c r="A37" s="124" t="s">
        <v>7678</v>
      </c>
      <c r="B37" s="113">
        <f>'A25'!$E5</f>
        <v>386.1100000000002</v>
      </c>
      <c r="C37" s="113">
        <f>'A25'!$E6</f>
        <v>90.16</v>
      </c>
      <c r="D37" s="113">
        <f>'A25'!$E7</f>
        <v>161.48</v>
      </c>
      <c r="E37" s="113">
        <f>'A25'!$E8</f>
        <v>55.2</v>
      </c>
      <c r="F37" s="113">
        <f>'A25'!$E9</f>
        <v>666.84</v>
      </c>
      <c r="G37" s="113">
        <f>'A25'!$E10</f>
        <v>0</v>
      </c>
      <c r="H37" s="113">
        <f>'A25'!$E11</f>
        <v>0</v>
      </c>
      <c r="I37" s="113">
        <f>'A25'!$E12</f>
        <v>1035</v>
      </c>
      <c r="J37" s="113">
        <f>'A25'!$E13</f>
        <v>0</v>
      </c>
      <c r="K37" s="113">
        <f>'A25'!$E14</f>
        <v>0</v>
      </c>
      <c r="L37" s="113">
        <f>'A25'!$E15</f>
        <v>0</v>
      </c>
      <c r="M37" s="114">
        <f>'A25'!$E4</f>
        <v>2394.7899999999995</v>
      </c>
      <c r="N37" s="81"/>
    </row>
    <row r="38" spans="1:14" ht="15.75">
      <c r="A38" s="124" t="s">
        <v>7679</v>
      </c>
      <c r="B38" s="113">
        <f>'A31'!$E5</f>
        <v>751.7400000000001</v>
      </c>
      <c r="C38" s="113">
        <f>'A31'!$E6</f>
        <v>111.75</v>
      </c>
      <c r="D38" s="113">
        <f>'A31'!$E7</f>
        <v>82.62</v>
      </c>
      <c r="E38" s="113">
        <f>'A31'!$E8</f>
        <v>23.66</v>
      </c>
      <c r="F38" s="113">
        <f>'A31'!$E9</f>
        <v>505.6</v>
      </c>
      <c r="G38" s="113">
        <f>'A31'!$E10</f>
        <v>0</v>
      </c>
      <c r="H38" s="113">
        <f>'A31'!$E11</f>
        <v>0</v>
      </c>
      <c r="I38" s="113">
        <f>'A31'!$E12</f>
        <v>681.31</v>
      </c>
      <c r="J38" s="113">
        <f>'A31'!$E13</f>
        <v>0</v>
      </c>
      <c r="K38" s="113">
        <f>'A31'!$E14</f>
        <v>0</v>
      </c>
      <c r="L38" s="113">
        <f>'A31'!$E15</f>
        <v>0</v>
      </c>
      <c r="M38" s="114">
        <f>'A31'!$E4</f>
        <v>2156.6800000000003</v>
      </c>
      <c r="N38" s="81"/>
    </row>
    <row r="39" spans="1:14" ht="15.75">
      <c r="A39" s="124" t="s">
        <v>7680</v>
      </c>
      <c r="B39" s="113">
        <f>'A32'!$E5</f>
        <v>829.9399999999999</v>
      </c>
      <c r="C39" s="113">
        <f>'A32'!$E6</f>
        <v>82.44999999999999</v>
      </c>
      <c r="D39" s="113">
        <f>'A32'!$E7</f>
        <v>92.96000000000001</v>
      </c>
      <c r="E39" s="113">
        <f>'A32'!$E8</f>
        <v>29.849999999999998</v>
      </c>
      <c r="F39" s="113">
        <f>'A32'!$E9</f>
        <v>457.83</v>
      </c>
      <c r="G39" s="113">
        <f>'A32'!$E10</f>
        <v>694.73</v>
      </c>
      <c r="H39" s="113">
        <f>'A32'!$E11</f>
        <v>0</v>
      </c>
      <c r="I39" s="113">
        <f>'A32'!$E12</f>
        <v>51.11</v>
      </c>
      <c r="J39" s="113">
        <f>'A32'!$E13</f>
        <v>0</v>
      </c>
      <c r="K39" s="113">
        <f>'A32'!$E14</f>
        <v>0</v>
      </c>
      <c r="L39" s="113">
        <f>'A32'!$E15</f>
        <v>0</v>
      </c>
      <c r="M39" s="114">
        <f>'A32'!$E4</f>
        <v>2238.87</v>
      </c>
      <c r="N39" s="81"/>
    </row>
    <row r="40" spans="1:14" ht="15.75">
      <c r="A40" s="124" t="s">
        <v>7681</v>
      </c>
      <c r="B40" s="113">
        <f>'A36'!$E5</f>
        <v>448.65</v>
      </c>
      <c r="C40" s="113">
        <f>'A36'!$E6</f>
        <v>75.23000000000002</v>
      </c>
      <c r="D40" s="113">
        <f>'A36'!$E7</f>
        <v>171.82999999999998</v>
      </c>
      <c r="E40" s="113">
        <f>'A36'!$E8</f>
        <v>34.82</v>
      </c>
      <c r="F40" s="113">
        <f>'A36'!$E9</f>
        <v>469.57000000000005</v>
      </c>
      <c r="G40" s="113">
        <f>'A36'!$E10</f>
        <v>0</v>
      </c>
      <c r="H40" s="113">
        <f>'A36'!$E11</f>
        <v>0</v>
      </c>
      <c r="I40" s="113">
        <f>'A36'!$E12</f>
        <v>1184.4199999999998</v>
      </c>
      <c r="J40" s="113">
        <f>'A36'!$E13</f>
        <v>0</v>
      </c>
      <c r="K40" s="113">
        <f>'A36'!$E14</f>
        <v>78.11</v>
      </c>
      <c r="L40" s="113">
        <f>'A36'!$E15</f>
        <v>210.11</v>
      </c>
      <c r="M40" s="114">
        <f>'A36'!$E4</f>
        <v>2672.74</v>
      </c>
      <c r="N40" s="81"/>
    </row>
    <row r="41" spans="1:14" ht="15.75">
      <c r="A41" s="128" t="s">
        <v>7682</v>
      </c>
      <c r="B41" s="115">
        <f>'A26'!$E5</f>
        <v>265.33</v>
      </c>
      <c r="C41" s="115">
        <f>'A26'!$E6</f>
        <v>0</v>
      </c>
      <c r="D41" s="115">
        <f>'A26'!$E7</f>
        <v>110.96</v>
      </c>
      <c r="E41" s="115">
        <f>'A26'!$E8</f>
        <v>43.2</v>
      </c>
      <c r="F41" s="115">
        <f>'A26'!$E9</f>
        <v>573.1400000000001</v>
      </c>
      <c r="G41" s="115">
        <f>'A26'!$E10</f>
        <v>0</v>
      </c>
      <c r="H41" s="115">
        <f>'A26'!$E11</f>
        <v>0</v>
      </c>
      <c r="I41" s="115">
        <f>'A26'!$E12</f>
        <v>1317.35</v>
      </c>
      <c r="J41" s="115">
        <f>'A26'!$E13</f>
        <v>0</v>
      </c>
      <c r="K41" s="115">
        <f>'A26'!$E14</f>
        <v>0</v>
      </c>
      <c r="L41" s="115">
        <f>'A26'!$E15</f>
        <v>0</v>
      </c>
      <c r="M41" s="116">
        <f>'A26'!$E4</f>
        <v>2309.98</v>
      </c>
      <c r="N41" s="81"/>
    </row>
    <row r="42" spans="1:14" ht="15.75">
      <c r="A42" s="128" t="s">
        <v>7683</v>
      </c>
      <c r="B42" s="115">
        <f>'A35'!$E5</f>
        <v>2007.1100000000004</v>
      </c>
      <c r="C42" s="115">
        <f>'A35'!$E6</f>
        <v>14.34</v>
      </c>
      <c r="D42" s="115">
        <f>'A35'!$E7</f>
        <v>352.90999999999997</v>
      </c>
      <c r="E42" s="115">
        <f>'A35'!$E8</f>
        <v>105.78</v>
      </c>
      <c r="F42" s="115">
        <f>'A35'!$E9</f>
        <v>2956.609999999999</v>
      </c>
      <c r="G42" s="115">
        <f>'A35'!$E10</f>
        <v>0</v>
      </c>
      <c r="H42" s="115">
        <f>'A35'!$E11</f>
        <v>0</v>
      </c>
      <c r="I42" s="115">
        <f>'A35'!$E12</f>
        <v>2266.0800000000004</v>
      </c>
      <c r="J42" s="115">
        <f>'A35'!$E13</f>
        <v>0</v>
      </c>
      <c r="K42" s="115">
        <f>'A35'!$E14</f>
        <v>0</v>
      </c>
      <c r="L42" s="115">
        <f>'A35'!$E15</f>
        <v>0</v>
      </c>
      <c r="M42" s="116">
        <f>'A35'!$E4</f>
        <v>7702.830000000003</v>
      </c>
      <c r="N42" s="81"/>
    </row>
    <row r="43" spans="1:14" ht="15.75">
      <c r="A43" s="125" t="s">
        <v>7675</v>
      </c>
      <c r="B43" s="117">
        <f>'KOR JIH'!$E5</f>
        <v>0</v>
      </c>
      <c r="C43" s="117">
        <f>'KOR JIH'!$E6</f>
        <v>0</v>
      </c>
      <c r="D43" s="117">
        <f>'KOR JIH'!$E7</f>
        <v>21.98</v>
      </c>
      <c r="E43" s="117">
        <f>'KOR JIH'!$E8</f>
        <v>0</v>
      </c>
      <c r="F43" s="117">
        <f>'KOR JIH'!$E9</f>
        <v>4.19</v>
      </c>
      <c r="G43" s="117">
        <f>'KOR JIH'!$E10</f>
        <v>0</v>
      </c>
      <c r="H43" s="117">
        <f>'KOR JIH'!$E11</f>
        <v>0</v>
      </c>
      <c r="I43" s="117">
        <f>'KOR JIH'!$E12</f>
        <v>0</v>
      </c>
      <c r="J43" s="117">
        <f>'KOR JIH'!$E13</f>
        <v>0</v>
      </c>
      <c r="K43" s="117">
        <f>'KOR JIH'!$E14</f>
        <v>0</v>
      </c>
      <c r="L43" s="117">
        <f>'KOR JIH'!$E15</f>
        <v>2876.6600000000003</v>
      </c>
      <c r="M43" s="118">
        <f>'KOR JIH'!$E4</f>
        <v>2902.83</v>
      </c>
      <c r="N43" s="81"/>
    </row>
    <row r="44" spans="1:14" ht="15.75">
      <c r="A44" s="123" t="s">
        <v>7676</v>
      </c>
      <c r="B44" s="117">
        <f>'KOR STŘED'!$E5</f>
        <v>0</v>
      </c>
      <c r="C44" s="117">
        <f>'KOR STŘED'!$E6</f>
        <v>0</v>
      </c>
      <c r="D44" s="117">
        <f>'KOR STŘED'!$E7</f>
        <v>730.4699999999999</v>
      </c>
      <c r="E44" s="117">
        <f>'KOR STŘED'!$E8</f>
        <v>0</v>
      </c>
      <c r="F44" s="117">
        <f>'KOR STŘED'!$E9</f>
        <v>4.07</v>
      </c>
      <c r="G44" s="117">
        <f>'KOR STŘED'!$E10</f>
        <v>0</v>
      </c>
      <c r="H44" s="117">
        <f>'KOR STŘED'!$E11</f>
        <v>0</v>
      </c>
      <c r="I44" s="117">
        <f>'KOR STŘED'!$E12</f>
        <v>0</v>
      </c>
      <c r="J44" s="117">
        <f>'KOR STŘED'!$E13</f>
        <v>0</v>
      </c>
      <c r="K44" s="117">
        <f>'KOR STŘED'!$E14</f>
        <v>0</v>
      </c>
      <c r="L44" s="117">
        <f>'KOR STŘED'!$E15</f>
        <v>3004.6400000000003</v>
      </c>
      <c r="M44" s="118">
        <f>'KOR STŘED'!$E4</f>
        <v>3739.1800000000003</v>
      </c>
      <c r="N44" s="81"/>
    </row>
    <row r="45" spans="1:14" ht="15.75">
      <c r="A45" s="123" t="s">
        <v>7677</v>
      </c>
      <c r="B45" s="117">
        <f>'KOR SEVER'!$E5</f>
        <v>0</v>
      </c>
      <c r="C45" s="117">
        <f>'KOR SEVER'!$E6</f>
        <v>0</v>
      </c>
      <c r="D45" s="117">
        <f>'KOR SEVER'!$E7</f>
        <v>40.10000000000001</v>
      </c>
      <c r="E45" s="117">
        <f>'KOR SEVER'!$E8</f>
        <v>0</v>
      </c>
      <c r="F45" s="117">
        <f>'KOR SEVER'!$E9</f>
        <v>0</v>
      </c>
      <c r="G45" s="117">
        <f>'KOR SEVER'!$E10</f>
        <v>0</v>
      </c>
      <c r="H45" s="117">
        <f>'KOR SEVER'!$E11</f>
        <v>0</v>
      </c>
      <c r="I45" s="117">
        <f>'KOR SEVER'!$E12</f>
        <v>0</v>
      </c>
      <c r="J45" s="117">
        <f>'KOR SEVER'!$E13</f>
        <v>0</v>
      </c>
      <c r="K45" s="117">
        <f>'KOR SEVER'!$E14</f>
        <v>0</v>
      </c>
      <c r="L45" s="117">
        <f>'KOR SEVER'!$E15</f>
        <v>1268.2700000000002</v>
      </c>
      <c r="M45" s="118">
        <f>'KOR SEVER'!$E4</f>
        <v>1308.37</v>
      </c>
      <c r="N45" s="81"/>
    </row>
    <row r="46" spans="1:14" s="100" customFormat="1" ht="16.5">
      <c r="A46" s="121" t="s">
        <v>7684</v>
      </c>
      <c r="B46" s="120">
        <f aca="true" t="shared" si="0" ref="B46:M46">SUM(B8:B45)</f>
        <v>16261.210000000001</v>
      </c>
      <c r="C46" s="120">
        <f t="shared" si="0"/>
        <v>7353.119999999999</v>
      </c>
      <c r="D46" s="120">
        <f t="shared" si="0"/>
        <v>6028.950000000001</v>
      </c>
      <c r="E46" s="120">
        <f t="shared" si="0"/>
        <v>1171.3400000000001</v>
      </c>
      <c r="F46" s="120">
        <f t="shared" si="0"/>
        <v>20531.269999999997</v>
      </c>
      <c r="G46" s="120">
        <f t="shared" si="0"/>
        <v>4373.67</v>
      </c>
      <c r="H46" s="120">
        <f>SUM(H8:H45)</f>
        <v>1094.63</v>
      </c>
      <c r="I46" s="120">
        <f t="shared" si="0"/>
        <v>19348</v>
      </c>
      <c r="J46" s="120">
        <f t="shared" si="0"/>
        <v>2210.47</v>
      </c>
      <c r="K46" s="120">
        <f t="shared" si="0"/>
        <v>401.50000000000006</v>
      </c>
      <c r="L46" s="120">
        <f t="shared" si="0"/>
        <v>9478.530000000002</v>
      </c>
      <c r="M46" s="120">
        <f t="shared" si="0"/>
        <v>88252.69</v>
      </c>
      <c r="N46" s="99"/>
    </row>
  </sheetData>
  <mergeCells count="1">
    <mergeCell ref="A3:M3"/>
  </mergeCells>
  <conditionalFormatting sqref="H8:H35 H43:H45 B8:F35 B43:F45">
    <cfRule type="cellIs" priority="185" dxfId="0" operator="notEqual" stopIfTrue="1">
      <formula>SUM(#REF!)</formula>
    </cfRule>
  </conditionalFormatting>
  <conditionalFormatting sqref="B46">
    <cfRule type="cellIs" priority="183" dxfId="0" operator="notEqual" stopIfTrue="1">
      <formula>SUM(#REF!)</formula>
    </cfRule>
  </conditionalFormatting>
  <conditionalFormatting sqref="H36">
    <cfRule type="cellIs" priority="108" dxfId="0" operator="notEqual" stopIfTrue="1">
      <formula>SUM(#REF!)</formula>
    </cfRule>
  </conditionalFormatting>
  <conditionalFormatting sqref="J46">
    <cfRule type="cellIs" priority="107" dxfId="0" operator="notEqual" stopIfTrue="1">
      <formula>SUM(#REF!)</formula>
    </cfRule>
  </conditionalFormatting>
  <conditionalFormatting sqref="B8:B24">
    <cfRule type="cellIs" priority="172" dxfId="0" operator="notEqual" stopIfTrue="1">
      <formula>SUM(#REF!)</formula>
    </cfRule>
  </conditionalFormatting>
  <conditionalFormatting sqref="B21:B24">
    <cfRule type="cellIs" priority="171" dxfId="0" operator="notEqual" stopIfTrue="1">
      <formula>SUM(#REF!)</formula>
    </cfRule>
  </conditionalFormatting>
  <conditionalFormatting sqref="B25">
    <cfRule type="cellIs" priority="170" dxfId="0" operator="notEqual" stopIfTrue="1">
      <formula>SUM(#REF!)</formula>
    </cfRule>
  </conditionalFormatting>
  <conditionalFormatting sqref="B25 B37:B42">
    <cfRule type="cellIs" priority="169" dxfId="0" operator="notEqual" stopIfTrue="1">
      <formula>SUM(#REF!)</formula>
    </cfRule>
  </conditionalFormatting>
  <conditionalFormatting sqref="J36">
    <cfRule type="cellIs" priority="99" dxfId="0" operator="notEqual" stopIfTrue="1">
      <formula>SUM(#REF!)</formula>
    </cfRule>
  </conditionalFormatting>
  <conditionalFormatting sqref="B36">
    <cfRule type="cellIs" priority="162" dxfId="0" operator="notEqual" stopIfTrue="1">
      <formula>SUM(#REF!)</formula>
    </cfRule>
  </conditionalFormatting>
  <conditionalFormatting sqref="C46">
    <cfRule type="cellIs" priority="161" dxfId="0" operator="notEqual" stopIfTrue="1">
      <formula>SUM(#REF!)</formula>
    </cfRule>
  </conditionalFormatting>
  <conditionalFormatting sqref="C8:C24">
    <cfRule type="cellIs" priority="160" dxfId="0" operator="notEqual" stopIfTrue="1">
      <formula>SUM(#REF!)</formula>
    </cfRule>
  </conditionalFormatting>
  <conditionalFormatting sqref="C21:C24">
    <cfRule type="cellIs" priority="159" dxfId="0" operator="notEqual" stopIfTrue="1">
      <formula>SUM(#REF!)</formula>
    </cfRule>
  </conditionalFormatting>
  <conditionalFormatting sqref="C25">
    <cfRule type="cellIs" priority="158" dxfId="0" operator="notEqual" stopIfTrue="1">
      <formula>SUM(#REF!)</formula>
    </cfRule>
  </conditionalFormatting>
  <conditionalFormatting sqref="C25 C37:C42">
    <cfRule type="cellIs" priority="157" dxfId="0" operator="notEqual" stopIfTrue="1">
      <formula>SUM(#REF!)</formula>
    </cfRule>
  </conditionalFormatting>
  <conditionalFormatting sqref="C36">
    <cfRule type="cellIs" priority="153" dxfId="0" operator="notEqual" stopIfTrue="1">
      <formula>SUM(#REF!)</formula>
    </cfRule>
  </conditionalFormatting>
  <conditionalFormatting sqref="D46">
    <cfRule type="cellIs" priority="152" dxfId="0" operator="notEqual" stopIfTrue="1">
      <formula>SUM(#REF!)</formula>
    </cfRule>
  </conditionalFormatting>
  <conditionalFormatting sqref="D8:D24">
    <cfRule type="cellIs" priority="151" dxfId="0" operator="notEqual" stopIfTrue="1">
      <formula>SUM(#REF!)</formula>
    </cfRule>
  </conditionalFormatting>
  <conditionalFormatting sqref="D21:D24">
    <cfRule type="cellIs" priority="150" dxfId="0" operator="notEqual" stopIfTrue="1">
      <formula>SUM(#REF!)</formula>
    </cfRule>
  </conditionalFormatting>
  <conditionalFormatting sqref="D25">
    <cfRule type="cellIs" priority="149" dxfId="0" operator="notEqual" stopIfTrue="1">
      <formula>SUM(#REF!)</formula>
    </cfRule>
  </conditionalFormatting>
  <conditionalFormatting sqref="D25 D37:D42">
    <cfRule type="cellIs" priority="148" dxfId="0" operator="notEqual" stopIfTrue="1">
      <formula>SUM(#REF!)</formula>
    </cfRule>
  </conditionalFormatting>
  <conditionalFormatting sqref="D26:D35 D43:D45">
    <cfRule type="cellIs" priority="146" dxfId="0" operator="notEqual" stopIfTrue="1">
      <formula>SUM(#REF!)</formula>
    </cfRule>
  </conditionalFormatting>
  <conditionalFormatting sqref="D36">
    <cfRule type="cellIs" priority="144" dxfId="0" operator="notEqual" stopIfTrue="1">
      <formula>SUM(#REF!)</formula>
    </cfRule>
  </conditionalFormatting>
  <conditionalFormatting sqref="E46">
    <cfRule type="cellIs" priority="143" dxfId="0" operator="notEqual" stopIfTrue="1">
      <formula>SUM(#REF!)</formula>
    </cfRule>
  </conditionalFormatting>
  <conditionalFormatting sqref="E8:E24">
    <cfRule type="cellIs" priority="142" dxfId="0" operator="notEqual" stopIfTrue="1">
      <formula>SUM(#REF!)</formula>
    </cfRule>
  </conditionalFormatting>
  <conditionalFormatting sqref="E21:E24">
    <cfRule type="cellIs" priority="141" dxfId="0" operator="notEqual" stopIfTrue="1">
      <formula>SUM(#REF!)</formula>
    </cfRule>
  </conditionalFormatting>
  <conditionalFormatting sqref="E25">
    <cfRule type="cellIs" priority="140" dxfId="0" operator="notEqual" stopIfTrue="1">
      <formula>SUM(#REF!)</formula>
    </cfRule>
  </conditionalFormatting>
  <conditionalFormatting sqref="E25 E37:E42">
    <cfRule type="cellIs" priority="139" dxfId="0" operator="notEqual" stopIfTrue="1">
      <formula>SUM(#REF!)</formula>
    </cfRule>
  </conditionalFormatting>
  <conditionalFormatting sqref="E36">
    <cfRule type="cellIs" priority="135" dxfId="0" operator="notEqual" stopIfTrue="1">
      <formula>SUM(#REF!)</formula>
    </cfRule>
  </conditionalFormatting>
  <conditionalFormatting sqref="F46">
    <cfRule type="cellIs" priority="134" dxfId="0" operator="notEqual" stopIfTrue="1">
      <formula>SUM(#REF!)</formula>
    </cfRule>
  </conditionalFormatting>
  <conditionalFormatting sqref="F8:F24">
    <cfRule type="cellIs" priority="133" dxfId="0" operator="notEqual" stopIfTrue="1">
      <formula>SUM(#REF!)</formula>
    </cfRule>
  </conditionalFormatting>
  <conditionalFormatting sqref="F21:F24">
    <cfRule type="cellIs" priority="132" dxfId="0" operator="notEqual" stopIfTrue="1">
      <formula>SUM(#REF!)</formula>
    </cfRule>
  </conditionalFormatting>
  <conditionalFormatting sqref="F25">
    <cfRule type="cellIs" priority="131" dxfId="0" operator="notEqual" stopIfTrue="1">
      <formula>SUM(#REF!)</formula>
    </cfRule>
  </conditionalFormatting>
  <conditionalFormatting sqref="F25 F37:F42">
    <cfRule type="cellIs" priority="130" dxfId="0" operator="notEqual" stopIfTrue="1">
      <formula>SUM(#REF!)</formula>
    </cfRule>
  </conditionalFormatting>
  <conditionalFormatting sqref="F36">
    <cfRule type="cellIs" priority="126" dxfId="0" operator="notEqual" stopIfTrue="1">
      <formula>SUM(#REF!)</formula>
    </cfRule>
  </conditionalFormatting>
  <conditionalFormatting sqref="G46">
    <cfRule type="cellIs" priority="125" dxfId="0" operator="notEqual" stopIfTrue="1">
      <formula>SUM(#REF!)</formula>
    </cfRule>
  </conditionalFormatting>
  <conditionalFormatting sqref="G8:G24">
    <cfRule type="cellIs" priority="124" dxfId="0" operator="notEqual" stopIfTrue="1">
      <formula>SUM(#REF!)</formula>
    </cfRule>
  </conditionalFormatting>
  <conditionalFormatting sqref="G21:G24">
    <cfRule type="cellIs" priority="123" dxfId="0" operator="notEqual" stopIfTrue="1">
      <formula>SUM(#REF!)</formula>
    </cfRule>
  </conditionalFormatting>
  <conditionalFormatting sqref="G25">
    <cfRule type="cellIs" priority="122" dxfId="0" operator="notEqual" stopIfTrue="1">
      <formula>SUM(#REF!)</formula>
    </cfRule>
  </conditionalFormatting>
  <conditionalFormatting sqref="G25 G37:G42">
    <cfRule type="cellIs" priority="121" dxfId="0" operator="notEqual" stopIfTrue="1">
      <formula>SUM(#REF!)</formula>
    </cfRule>
  </conditionalFormatting>
  <conditionalFormatting sqref="B8:L35 B43:L45">
    <cfRule type="cellIs" priority="120" dxfId="0" operator="notEqual" stopIfTrue="1">
      <formula>SUM(#REF!)</formula>
    </cfRule>
  </conditionalFormatting>
  <conditionalFormatting sqref="G36">
    <cfRule type="cellIs" priority="117" dxfId="0" operator="notEqual" stopIfTrue="1">
      <formula>SUM(#REF!)</formula>
    </cfRule>
  </conditionalFormatting>
  <conditionalFormatting sqref="H46">
    <cfRule type="cellIs" priority="116" dxfId="0" operator="notEqual" stopIfTrue="1">
      <formula>SUM(#REF!)</formula>
    </cfRule>
  </conditionalFormatting>
  <conditionalFormatting sqref="H8:H24">
    <cfRule type="cellIs" priority="115" dxfId="0" operator="notEqual" stopIfTrue="1">
      <formula>SUM(#REF!)</formula>
    </cfRule>
  </conditionalFormatting>
  <conditionalFormatting sqref="H21:H24">
    <cfRule type="cellIs" priority="114" dxfId="0" operator="notEqual" stopIfTrue="1">
      <formula>SUM(#REF!)</formula>
    </cfRule>
  </conditionalFormatting>
  <conditionalFormatting sqref="H25">
    <cfRule type="cellIs" priority="113" dxfId="0" operator="notEqual" stopIfTrue="1">
      <formula>SUM(#REF!)</formula>
    </cfRule>
  </conditionalFormatting>
  <conditionalFormatting sqref="H25 H37:H42">
    <cfRule type="cellIs" priority="112" dxfId="0" operator="notEqual" stopIfTrue="1">
      <formula>SUM(#REF!)</formula>
    </cfRule>
  </conditionalFormatting>
  <conditionalFormatting sqref="J8:J24">
    <cfRule type="cellIs" priority="106" dxfId="0" operator="notEqual" stopIfTrue="1">
      <formula>SUM(#REF!)</formula>
    </cfRule>
  </conditionalFormatting>
  <conditionalFormatting sqref="J21:J24">
    <cfRule type="cellIs" priority="105" dxfId="0" operator="notEqual" stopIfTrue="1">
      <formula>SUM(#REF!)</formula>
    </cfRule>
  </conditionalFormatting>
  <conditionalFormatting sqref="J25">
    <cfRule type="cellIs" priority="104" dxfId="0" operator="notEqual" stopIfTrue="1">
      <formula>SUM(#REF!)</formula>
    </cfRule>
  </conditionalFormatting>
  <conditionalFormatting sqref="J25 J37:J42">
    <cfRule type="cellIs" priority="103" dxfId="0" operator="notEqual" stopIfTrue="1">
      <formula>SUM(#REF!)</formula>
    </cfRule>
  </conditionalFormatting>
  <conditionalFormatting sqref="I46">
    <cfRule type="cellIs" priority="98" dxfId="0" operator="notEqual" stopIfTrue="1">
      <formula>SUM(#REF!)</formula>
    </cfRule>
  </conditionalFormatting>
  <conditionalFormatting sqref="I36">
    <cfRule type="cellIs" priority="90" dxfId="0" operator="notEqual" stopIfTrue="1">
      <formula>SUM(#REF!)</formula>
    </cfRule>
  </conditionalFormatting>
  <conditionalFormatting sqref="I8:I24">
    <cfRule type="cellIs" priority="97" dxfId="0" operator="notEqual" stopIfTrue="1">
      <formula>SUM(#REF!)</formula>
    </cfRule>
  </conditionalFormatting>
  <conditionalFormatting sqref="I21:I24">
    <cfRule type="cellIs" priority="96" dxfId="0" operator="notEqual" stopIfTrue="1">
      <formula>SUM(#REF!)</formula>
    </cfRule>
  </conditionalFormatting>
  <conditionalFormatting sqref="I25">
    <cfRule type="cellIs" priority="95" dxfId="0" operator="notEqual" stopIfTrue="1">
      <formula>SUM(#REF!)</formula>
    </cfRule>
  </conditionalFormatting>
  <conditionalFormatting sqref="I25 I37:I42">
    <cfRule type="cellIs" priority="94" dxfId="0" operator="notEqual" stopIfTrue="1">
      <formula>SUM(#REF!)</formula>
    </cfRule>
  </conditionalFormatting>
  <conditionalFormatting sqref="G36">
    <cfRule type="cellIs" priority="42" dxfId="0" operator="notEqual" stopIfTrue="1">
      <formula>SUM(#REF!)</formula>
    </cfRule>
  </conditionalFormatting>
  <conditionalFormatting sqref="I36">
    <cfRule type="cellIs" priority="34" dxfId="0" operator="notEqual" stopIfTrue="1">
      <formula>SUM(#REF!)</formula>
    </cfRule>
  </conditionalFormatting>
  <conditionalFormatting sqref="B8:B24">
    <cfRule type="cellIs" priority="89" dxfId="0" operator="notEqual" stopIfTrue="1">
      <formula>SUM(#REF!)</formula>
    </cfRule>
  </conditionalFormatting>
  <conditionalFormatting sqref="B21:B24">
    <cfRule type="cellIs" priority="88" dxfId="0" operator="notEqual" stopIfTrue="1">
      <formula>SUM(#REF!)</formula>
    </cfRule>
  </conditionalFormatting>
  <conditionalFormatting sqref="B25">
    <cfRule type="cellIs" priority="87" dxfId="0" operator="notEqual" stopIfTrue="1">
      <formula>SUM(#REF!)</formula>
    </cfRule>
  </conditionalFormatting>
  <conditionalFormatting sqref="B25 B37:B42">
    <cfRule type="cellIs" priority="86" dxfId="0" operator="notEqual" stopIfTrue="1">
      <formula>SUM(#REF!)</formula>
    </cfRule>
  </conditionalFormatting>
  <conditionalFormatting sqref="B36">
    <cfRule type="cellIs" priority="82" dxfId="0" operator="notEqual" stopIfTrue="1">
      <formula>SUM(#REF!)</formula>
    </cfRule>
  </conditionalFormatting>
  <conditionalFormatting sqref="C8:C24">
    <cfRule type="cellIs" priority="81" dxfId="0" operator="notEqual" stopIfTrue="1">
      <formula>SUM(#REF!)</formula>
    </cfRule>
  </conditionalFormatting>
  <conditionalFormatting sqref="C21:C24">
    <cfRule type="cellIs" priority="80" dxfId="0" operator="notEqual" stopIfTrue="1">
      <formula>SUM(#REF!)</formula>
    </cfRule>
  </conditionalFormatting>
  <conditionalFormatting sqref="C25">
    <cfRule type="cellIs" priority="79" dxfId="0" operator="notEqual" stopIfTrue="1">
      <formula>SUM(#REF!)</formula>
    </cfRule>
  </conditionalFormatting>
  <conditionalFormatting sqref="C25 C37:C42">
    <cfRule type="cellIs" priority="78" dxfId="0" operator="notEqual" stopIfTrue="1">
      <formula>SUM(#REF!)</formula>
    </cfRule>
  </conditionalFormatting>
  <conditionalFormatting sqref="C36">
    <cfRule type="cellIs" priority="74" dxfId="0" operator="notEqual" stopIfTrue="1">
      <formula>SUM(#REF!)</formula>
    </cfRule>
  </conditionalFormatting>
  <conditionalFormatting sqref="D8:D24">
    <cfRule type="cellIs" priority="73" dxfId="0" operator="notEqual" stopIfTrue="1">
      <formula>SUM(#REF!)</formula>
    </cfRule>
  </conditionalFormatting>
  <conditionalFormatting sqref="D21:D24">
    <cfRule type="cellIs" priority="72" dxfId="0" operator="notEqual" stopIfTrue="1">
      <formula>SUM(#REF!)</formula>
    </cfRule>
  </conditionalFormatting>
  <conditionalFormatting sqref="D25">
    <cfRule type="cellIs" priority="71" dxfId="0" operator="notEqual" stopIfTrue="1">
      <formula>SUM(#REF!)</formula>
    </cfRule>
  </conditionalFormatting>
  <conditionalFormatting sqref="D25 D37:D42">
    <cfRule type="cellIs" priority="70" dxfId="0" operator="notEqual" stopIfTrue="1">
      <formula>SUM(#REF!)</formula>
    </cfRule>
  </conditionalFormatting>
  <conditionalFormatting sqref="D36">
    <cfRule type="cellIs" priority="66" dxfId="0" operator="notEqual" stopIfTrue="1">
      <formula>SUM(#REF!)</formula>
    </cfRule>
  </conditionalFormatting>
  <conditionalFormatting sqref="E8:E24">
    <cfRule type="cellIs" priority="65" dxfId="0" operator="notEqual" stopIfTrue="1">
      <formula>SUM(#REF!)</formula>
    </cfRule>
  </conditionalFormatting>
  <conditionalFormatting sqref="E21:E24">
    <cfRule type="cellIs" priority="64" dxfId="0" operator="notEqual" stopIfTrue="1">
      <formula>SUM(#REF!)</formula>
    </cfRule>
  </conditionalFormatting>
  <conditionalFormatting sqref="E25">
    <cfRule type="cellIs" priority="63" dxfId="0" operator="notEqual" stopIfTrue="1">
      <formula>SUM(#REF!)</formula>
    </cfRule>
  </conditionalFormatting>
  <conditionalFormatting sqref="E25 E37:E42">
    <cfRule type="cellIs" priority="62" dxfId="0" operator="notEqual" stopIfTrue="1">
      <formula>SUM(#REF!)</formula>
    </cfRule>
  </conditionalFormatting>
  <conditionalFormatting sqref="E36">
    <cfRule type="cellIs" priority="58" dxfId="0" operator="notEqual" stopIfTrue="1">
      <formula>SUM(#REF!)</formula>
    </cfRule>
  </conditionalFormatting>
  <conditionalFormatting sqref="F8:F24">
    <cfRule type="cellIs" priority="57" dxfId="0" operator="notEqual" stopIfTrue="1">
      <formula>SUM(#REF!)</formula>
    </cfRule>
  </conditionalFormatting>
  <conditionalFormatting sqref="F21:F24">
    <cfRule type="cellIs" priority="56" dxfId="0" operator="notEqual" stopIfTrue="1">
      <formula>SUM(#REF!)</formula>
    </cfRule>
  </conditionalFormatting>
  <conditionalFormatting sqref="F25">
    <cfRule type="cellIs" priority="55" dxfId="0" operator="notEqual" stopIfTrue="1">
      <formula>SUM(#REF!)</formula>
    </cfRule>
  </conditionalFormatting>
  <conditionalFormatting sqref="F25 F37:F42">
    <cfRule type="cellIs" priority="54" dxfId="0" operator="notEqual" stopIfTrue="1">
      <formula>SUM(#REF!)</formula>
    </cfRule>
  </conditionalFormatting>
  <conditionalFormatting sqref="F36">
    <cfRule type="cellIs" priority="50" dxfId="0" operator="notEqual" stopIfTrue="1">
      <formula>SUM(#REF!)</formula>
    </cfRule>
  </conditionalFormatting>
  <conditionalFormatting sqref="G8:G24">
    <cfRule type="cellIs" priority="49" dxfId="0" operator="notEqual" stopIfTrue="1">
      <formula>SUM(#REF!)</formula>
    </cfRule>
  </conditionalFormatting>
  <conditionalFormatting sqref="G21:G24">
    <cfRule type="cellIs" priority="48" dxfId="0" operator="notEqual" stopIfTrue="1">
      <formula>SUM(#REF!)</formula>
    </cfRule>
  </conditionalFormatting>
  <conditionalFormatting sqref="G25">
    <cfRule type="cellIs" priority="47" dxfId="0" operator="notEqual" stopIfTrue="1">
      <formula>SUM(#REF!)</formula>
    </cfRule>
  </conditionalFormatting>
  <conditionalFormatting sqref="G25 G37:G42">
    <cfRule type="cellIs" priority="46" dxfId="0" operator="notEqual" stopIfTrue="1">
      <formula>SUM(#REF!)</formula>
    </cfRule>
  </conditionalFormatting>
  <conditionalFormatting sqref="I8:I24">
    <cfRule type="cellIs" priority="41" dxfId="0" operator="notEqual" stopIfTrue="1">
      <formula>SUM(#REF!)</formula>
    </cfRule>
  </conditionalFormatting>
  <conditionalFormatting sqref="I21:I24">
    <cfRule type="cellIs" priority="40" dxfId="0" operator="notEqual" stopIfTrue="1">
      <formula>SUM(#REF!)</formula>
    </cfRule>
  </conditionalFormatting>
  <conditionalFormatting sqref="I25">
    <cfRule type="cellIs" priority="39" dxfId="0" operator="notEqual" stopIfTrue="1">
      <formula>SUM(#REF!)</formula>
    </cfRule>
  </conditionalFormatting>
  <conditionalFormatting sqref="I25 I37:I42">
    <cfRule type="cellIs" priority="38" dxfId="0" operator="notEqual" stopIfTrue="1">
      <formula>SUM(#REF!)</formula>
    </cfRule>
  </conditionalFormatting>
  <conditionalFormatting sqref="H36">
    <cfRule type="cellIs" priority="26" dxfId="0" operator="notEqual" stopIfTrue="1">
      <formula>SUM(#REF!)</formula>
    </cfRule>
  </conditionalFormatting>
  <conditionalFormatting sqref="H8:H24">
    <cfRule type="cellIs" priority="33" dxfId="0" operator="notEqual" stopIfTrue="1">
      <formula>SUM(#REF!)</formula>
    </cfRule>
  </conditionalFormatting>
  <conditionalFormatting sqref="H21:H24">
    <cfRule type="cellIs" priority="32" dxfId="0" operator="notEqual" stopIfTrue="1">
      <formula>SUM(#REF!)</formula>
    </cfRule>
  </conditionalFormatting>
  <conditionalFormatting sqref="H25">
    <cfRule type="cellIs" priority="31" dxfId="0" operator="notEqual" stopIfTrue="1">
      <formula>SUM(#REF!)</formula>
    </cfRule>
  </conditionalFormatting>
  <conditionalFormatting sqref="H25 H37:H42">
    <cfRule type="cellIs" priority="30" dxfId="0" operator="notEqual" stopIfTrue="1">
      <formula>SUM(#REF!)</formula>
    </cfRule>
  </conditionalFormatting>
  <conditionalFormatting sqref="L46">
    <cfRule type="cellIs" priority="25" dxfId="0" operator="notEqual" stopIfTrue="1">
      <formula>SUM(#REF!)</formula>
    </cfRule>
  </conditionalFormatting>
  <conditionalFormatting sqref="L36">
    <cfRule type="cellIs" priority="17" dxfId="0" operator="notEqual" stopIfTrue="1">
      <formula>SUM(#REF!)</formula>
    </cfRule>
  </conditionalFormatting>
  <conditionalFormatting sqref="L8:L24">
    <cfRule type="cellIs" priority="24" dxfId="0" operator="notEqual" stopIfTrue="1">
      <formula>SUM(#REF!)</formula>
    </cfRule>
  </conditionalFormatting>
  <conditionalFormatting sqref="L21:L24">
    <cfRule type="cellIs" priority="23" dxfId="0" operator="notEqual" stopIfTrue="1">
      <formula>SUM(#REF!)</formula>
    </cfRule>
  </conditionalFormatting>
  <conditionalFormatting sqref="L25">
    <cfRule type="cellIs" priority="22" dxfId="0" operator="notEqual" stopIfTrue="1">
      <formula>SUM(#REF!)</formula>
    </cfRule>
  </conditionalFormatting>
  <conditionalFormatting sqref="L25 L37:L42">
    <cfRule type="cellIs" priority="21" dxfId="0" operator="notEqual" stopIfTrue="1">
      <formula>SUM(#REF!)</formula>
    </cfRule>
  </conditionalFormatting>
  <conditionalFormatting sqref="M46">
    <cfRule type="cellIs" priority="16" dxfId="12" operator="notEqual">
      <formula>SUM($B$46:$L$46)</formula>
    </cfRule>
  </conditionalFormatting>
  <conditionalFormatting sqref="K46">
    <cfRule type="cellIs" priority="15" dxfId="0" operator="notEqual" stopIfTrue="1">
      <formula>SUM(#REF!)</formula>
    </cfRule>
  </conditionalFormatting>
  <conditionalFormatting sqref="K36">
    <cfRule type="cellIs" priority="7" dxfId="0" operator="notEqual" stopIfTrue="1">
      <formula>SUM(#REF!)</formula>
    </cfRule>
  </conditionalFormatting>
  <conditionalFormatting sqref="K8:K24">
    <cfRule type="cellIs" priority="14" dxfId="0" operator="notEqual" stopIfTrue="1">
      <formula>SUM(#REF!)</formula>
    </cfRule>
  </conditionalFormatting>
  <conditionalFormatting sqref="K21:K24">
    <cfRule type="cellIs" priority="13" dxfId="0" operator="notEqual" stopIfTrue="1">
      <formula>SUM(#REF!)</formula>
    </cfRule>
  </conditionalFormatting>
  <conditionalFormatting sqref="K25">
    <cfRule type="cellIs" priority="12" dxfId="0" operator="notEqual" stopIfTrue="1">
      <formula>SUM(#REF!)</formula>
    </cfRule>
  </conditionalFormatting>
  <conditionalFormatting sqref="K25 K37:K42">
    <cfRule type="cellIs" priority="11" dxfId="0" operator="notEqual" stopIfTrue="1">
      <formula>SUM(#REF!)</formula>
    </cfRule>
  </conditionalFormatting>
  <conditionalFormatting sqref="M8:M35 M43:M45">
    <cfRule type="cellIs" priority="6" dxfId="0" operator="notEqual" stopIfTrue="1">
      <formula>SUM(#REF!)</formula>
    </cfRule>
  </conditionalFormatting>
  <conditionalFormatting sqref="M36">
    <cfRule type="cellIs" priority="1" dxfId="0" operator="notEqual" stopIfTrue="1">
      <formula>SUM(#REF!)</formula>
    </cfRule>
  </conditionalFormatting>
  <conditionalFormatting sqref="M8:M24">
    <cfRule type="cellIs" priority="5" dxfId="0" operator="notEqual" stopIfTrue="1">
      <formula>SUM(#REF!)</formula>
    </cfRule>
  </conditionalFormatting>
  <conditionalFormatting sqref="M21:M24">
    <cfRule type="cellIs" priority="4" dxfId="0" operator="notEqual" stopIfTrue="1">
      <formula>SUM(#REF!)</formula>
    </cfRule>
  </conditionalFormatting>
  <conditionalFormatting sqref="M25">
    <cfRule type="cellIs" priority="3" dxfId="0" operator="notEqual" stopIfTrue="1">
      <formula>SUM(#REF!)</formula>
    </cfRule>
  </conditionalFormatting>
  <conditionalFormatting sqref="M25 M37:M42">
    <cfRule type="cellIs" priority="2" dxfId="0" operator="notEqual" stopIfTrue="1">
      <formula>SUM(#REF!)</formula>
    </cfRule>
  </conditionalFormatting>
  <printOptions horizontalCentered="1"/>
  <pageMargins left="0" right="0" top="0.15748031496062992" bottom="0.4724409448818898" header="0.11811023622047245" footer="0.2755905511811024"/>
  <pageSetup horizontalDpi="600" verticalDpi="600" orientation="landscape" paperSize="9" scale="70" r:id="rId1"/>
  <headerFooter scaleWithDoc="0" alignWithMargins="0">
    <oddHeader>&amp;L&amp;9Příloha č.1_UKB_plochy místností</oddHeader>
    <oddFooter>&amp;R&amp;9Strana 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2:F220"/>
  <sheetViews>
    <sheetView zoomScaleSheetLayoutView="100" workbookViewId="0" topLeftCell="A1">
      <selection activeCell="G1" sqref="G1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4" width="40.7109375" style="0" customWidth="1"/>
    <col min="5" max="5" width="14.7109375" style="35" customWidth="1"/>
    <col min="6" max="6" width="14.7109375" style="44" customWidth="1"/>
  </cols>
  <sheetData>
    <row r="2" ht="13.5" thickBot="1">
      <c r="F2"/>
    </row>
    <row r="3" spans="4:6" ht="15.75" customHeight="1" thickBot="1">
      <c r="D3" s="65" t="s">
        <v>7618</v>
      </c>
      <c r="E3" s="66">
        <f>SUM(E220,E200,E151,E101,E63)</f>
        <v>2691.7299999999996</v>
      </c>
      <c r="F3"/>
    </row>
    <row r="4" spans="4:6" ht="15.75" customHeight="1" thickBot="1">
      <c r="D4" s="65" t="s">
        <v>7619</v>
      </c>
      <c r="E4" s="66">
        <f>SUM(F220,F200,F151,F101,F63)</f>
        <v>2260.24</v>
      </c>
      <c r="F4" s="92"/>
    </row>
    <row r="5" spans="4:6" ht="15.75" customHeight="1" thickBot="1">
      <c r="D5" s="65" t="s">
        <v>7620</v>
      </c>
      <c r="E5" s="66">
        <f>SUMIF(F$23:F$553,"1",E$23:E$553)</f>
        <v>286.69</v>
      </c>
      <c r="F5"/>
    </row>
    <row r="6" spans="4:6" ht="15.75" customHeight="1" thickBot="1">
      <c r="D6" s="65" t="s">
        <v>7621</v>
      </c>
      <c r="E6" s="66">
        <f>SUMIF(F$23:F$553,"2",E$23:E$553)</f>
        <v>135.35</v>
      </c>
      <c r="F6"/>
    </row>
    <row r="7" spans="4:6" ht="15.75" customHeight="1" thickBot="1">
      <c r="D7" s="65" t="s">
        <v>7622</v>
      </c>
      <c r="E7" s="66">
        <f>SUMIF(F$23:F$553,"3",E$23:E$553)</f>
        <v>109.8</v>
      </c>
      <c r="F7"/>
    </row>
    <row r="8" spans="4:6" ht="15.75" customHeight="1" thickBot="1">
      <c r="D8" s="65" t="s">
        <v>7617</v>
      </c>
      <c r="E8" s="66">
        <f>SUMIF(F$23:F$553,"4",E$23:E$553)</f>
        <v>21.71</v>
      </c>
      <c r="F8"/>
    </row>
    <row r="9" spans="4:6" ht="15.75" customHeight="1" thickBot="1">
      <c r="D9" s="65" t="s">
        <v>7623</v>
      </c>
      <c r="E9" s="66">
        <f>SUMIF(F$23:F$553,"5",E$23:E$553)</f>
        <v>537.3199999999999</v>
      </c>
      <c r="F9"/>
    </row>
    <row r="10" spans="4:5" ht="15.75" customHeight="1" thickBot="1">
      <c r="D10" s="65" t="s">
        <v>7624</v>
      </c>
      <c r="E10" s="66">
        <f>SUMIF(F$23:F$553,"6",E$23:E$553)</f>
        <v>0</v>
      </c>
    </row>
    <row r="11" spans="4:5" ht="15.75" customHeight="1" thickBot="1">
      <c r="D11" s="65" t="s">
        <v>7625</v>
      </c>
      <c r="E11" s="66">
        <f>SUMIF(F$23:F$553,"7",E$23:E$553)</f>
        <v>0</v>
      </c>
    </row>
    <row r="12" spans="4:6" ht="15.75" customHeight="1" thickBot="1">
      <c r="D12" s="65" t="s">
        <v>7626</v>
      </c>
      <c r="E12" s="66">
        <f>SUMIF(F$23:F$553,"8",E$23:E$553)</f>
        <v>992.7299999999999</v>
      </c>
      <c r="F12" s="60"/>
    </row>
    <row r="13" spans="4:5" ht="15.75" customHeight="1" thickBot="1">
      <c r="D13" s="65" t="s">
        <v>7687</v>
      </c>
      <c r="E13" s="66">
        <f>SUMIF(F$23:F$553,"9",E$23:E$553)</f>
        <v>0</v>
      </c>
    </row>
    <row r="14" spans="4:5" ht="15.75" customHeight="1" thickBot="1">
      <c r="D14" s="65" t="s">
        <v>7688</v>
      </c>
      <c r="E14" s="66">
        <f>SUMIF(F$23:F$553,"10",E$23:E$553)</f>
        <v>176.64000000000001</v>
      </c>
    </row>
    <row r="15" spans="4:5" ht="15.75" customHeight="1" thickBot="1">
      <c r="D15" s="65" t="s">
        <v>7714</v>
      </c>
      <c r="E15" s="66">
        <f>SUMIF(F$23:F$553,"11",E$23:E$553)</f>
        <v>0</v>
      </c>
    </row>
    <row r="19" ht="13.5" thickBot="1"/>
    <row r="20" spans="1:6" ht="22.5" customHeight="1" thickBot="1">
      <c r="A20" s="141" t="s">
        <v>3382</v>
      </c>
      <c r="B20" s="142"/>
      <c r="C20" s="142"/>
      <c r="D20" s="142"/>
      <c r="E20" s="142"/>
      <c r="F20" s="143"/>
    </row>
    <row r="21" spans="1:6" ht="15" customHeight="1">
      <c r="A21" s="151" t="s">
        <v>1005</v>
      </c>
      <c r="B21" s="68" t="s">
        <v>603</v>
      </c>
      <c r="C21" s="69" t="s">
        <v>1860</v>
      </c>
      <c r="D21" s="147" t="s">
        <v>1859</v>
      </c>
      <c r="E21" s="149" t="s">
        <v>1861</v>
      </c>
      <c r="F21" s="70" t="s">
        <v>7616</v>
      </c>
    </row>
    <row r="22" spans="1:6" ht="15" customHeight="1" thickBot="1">
      <c r="A22" s="152"/>
      <c r="B22" s="71" t="s">
        <v>1858</v>
      </c>
      <c r="C22" s="71" t="s">
        <v>1858</v>
      </c>
      <c r="D22" s="148"/>
      <c r="E22" s="150"/>
      <c r="F22" s="72" t="s">
        <v>7615</v>
      </c>
    </row>
    <row r="23" spans="1:6" ht="15" customHeight="1" thickTop="1">
      <c r="A23" s="16" t="s">
        <v>654</v>
      </c>
      <c r="B23" s="7" t="s">
        <v>1863</v>
      </c>
      <c r="C23" s="11">
        <v>201</v>
      </c>
      <c r="D23" s="1" t="s">
        <v>641</v>
      </c>
      <c r="E23" s="36">
        <v>9.49</v>
      </c>
      <c r="F23" s="50">
        <v>5</v>
      </c>
    </row>
    <row r="24" spans="1:6" ht="15" customHeight="1">
      <c r="A24" s="14" t="s">
        <v>655</v>
      </c>
      <c r="B24" s="7" t="s">
        <v>1864</v>
      </c>
      <c r="C24" s="11">
        <v>204</v>
      </c>
      <c r="D24" s="1" t="s">
        <v>642</v>
      </c>
      <c r="E24" s="36">
        <v>3.85</v>
      </c>
      <c r="F24" s="49">
        <v>5</v>
      </c>
    </row>
    <row r="25" spans="1:6" ht="15" customHeight="1">
      <c r="A25" s="14" t="s">
        <v>656</v>
      </c>
      <c r="B25" s="7" t="s">
        <v>1865</v>
      </c>
      <c r="C25" s="11">
        <v>211</v>
      </c>
      <c r="D25" s="1" t="s">
        <v>2655</v>
      </c>
      <c r="E25" s="36">
        <v>6.45</v>
      </c>
      <c r="F25" s="49">
        <v>10</v>
      </c>
    </row>
    <row r="26" spans="1:6" ht="15" customHeight="1">
      <c r="A26" s="14" t="s">
        <v>657</v>
      </c>
      <c r="B26" s="7" t="s">
        <v>1866</v>
      </c>
      <c r="C26" s="11">
        <v>203</v>
      </c>
      <c r="D26" s="1" t="s">
        <v>2656</v>
      </c>
      <c r="E26" s="36">
        <v>76.31</v>
      </c>
      <c r="F26" s="45">
        <v>5</v>
      </c>
    </row>
    <row r="27" spans="1:6" ht="15" customHeight="1">
      <c r="A27" s="14" t="s">
        <v>658</v>
      </c>
      <c r="B27" s="7" t="s">
        <v>1867</v>
      </c>
      <c r="C27" s="11">
        <v>104</v>
      </c>
      <c r="D27" s="1" t="s">
        <v>2657</v>
      </c>
      <c r="E27" s="36">
        <v>24.61</v>
      </c>
      <c r="F27" s="49">
        <v>8</v>
      </c>
    </row>
    <row r="28" spans="1:6" ht="15" customHeight="1">
      <c r="A28" s="14" t="s">
        <v>659</v>
      </c>
      <c r="B28" s="7" t="s">
        <v>1868</v>
      </c>
      <c r="C28" s="11">
        <v>171</v>
      </c>
      <c r="D28" s="1" t="s">
        <v>2658</v>
      </c>
      <c r="E28" s="36">
        <v>15.3</v>
      </c>
      <c r="F28" s="49">
        <v>0</v>
      </c>
    </row>
    <row r="29" spans="1:6" ht="15" customHeight="1">
      <c r="A29" s="14" t="s">
        <v>660</v>
      </c>
      <c r="B29" s="7" t="s">
        <v>1869</v>
      </c>
      <c r="C29" s="11">
        <v>209</v>
      </c>
      <c r="D29" s="1" t="s">
        <v>2659</v>
      </c>
      <c r="E29" s="36">
        <v>4.04</v>
      </c>
      <c r="F29" s="49">
        <v>8</v>
      </c>
    </row>
    <row r="30" spans="1:6" ht="15" customHeight="1">
      <c r="A30" s="14" t="s">
        <v>661</v>
      </c>
      <c r="B30" s="7" t="s">
        <v>1870</v>
      </c>
      <c r="C30" s="11">
        <v>103</v>
      </c>
      <c r="D30" s="1" t="s">
        <v>2660</v>
      </c>
      <c r="E30" s="36">
        <v>49.03</v>
      </c>
      <c r="F30" s="49">
        <v>8</v>
      </c>
    </row>
    <row r="31" spans="1:6" ht="15" customHeight="1">
      <c r="A31" s="14" t="s">
        <v>662</v>
      </c>
      <c r="B31" s="7" t="s">
        <v>1871</v>
      </c>
      <c r="C31" s="11">
        <v>171</v>
      </c>
      <c r="D31" s="1" t="s">
        <v>2661</v>
      </c>
      <c r="E31" s="36">
        <v>21.87</v>
      </c>
      <c r="F31" s="49">
        <v>8</v>
      </c>
    </row>
    <row r="32" spans="1:6" ht="15" customHeight="1">
      <c r="A32" s="14" t="s">
        <v>663</v>
      </c>
      <c r="B32" s="7" t="s">
        <v>1873</v>
      </c>
      <c r="C32" s="11">
        <v>208</v>
      </c>
      <c r="D32" s="1" t="s">
        <v>2662</v>
      </c>
      <c r="E32" s="36">
        <v>23.39</v>
      </c>
      <c r="F32" s="49">
        <v>8</v>
      </c>
    </row>
    <row r="33" spans="1:6" ht="15" customHeight="1">
      <c r="A33" s="14" t="s">
        <v>664</v>
      </c>
      <c r="B33" s="7" t="s">
        <v>1874</v>
      </c>
      <c r="C33" s="11">
        <v>103</v>
      </c>
      <c r="D33" s="1" t="s">
        <v>2663</v>
      </c>
      <c r="E33" s="36">
        <v>208.69</v>
      </c>
      <c r="F33" s="49">
        <v>0</v>
      </c>
    </row>
    <row r="34" spans="1:6" ht="15" customHeight="1">
      <c r="A34" s="14" t="s">
        <v>665</v>
      </c>
      <c r="B34" s="7" t="s">
        <v>1875</v>
      </c>
      <c r="C34" s="11">
        <v>208</v>
      </c>
      <c r="D34" s="1" t="s">
        <v>2662</v>
      </c>
      <c r="E34" s="36">
        <v>35.5</v>
      </c>
      <c r="F34" s="49">
        <v>8</v>
      </c>
    </row>
    <row r="35" spans="1:6" ht="15" customHeight="1">
      <c r="A35" s="14" t="s">
        <v>666</v>
      </c>
      <c r="B35" s="7" t="s">
        <v>1876</v>
      </c>
      <c r="C35" s="11">
        <v>201</v>
      </c>
      <c r="D35" s="1" t="s">
        <v>5450</v>
      </c>
      <c r="E35" s="36"/>
      <c r="F35" s="49">
        <v>0</v>
      </c>
    </row>
    <row r="36" spans="1:6" ht="15" customHeight="1">
      <c r="A36" s="14" t="s">
        <v>667</v>
      </c>
      <c r="B36" s="7" t="s">
        <v>1877</v>
      </c>
      <c r="C36" s="11">
        <v>203</v>
      </c>
      <c r="D36" s="1" t="s">
        <v>2656</v>
      </c>
      <c r="E36" s="36">
        <v>26.07</v>
      </c>
      <c r="F36" s="49">
        <v>5</v>
      </c>
    </row>
    <row r="37" spans="1:6" ht="15" customHeight="1">
      <c r="A37" s="14" t="s">
        <v>668</v>
      </c>
      <c r="B37" s="7" t="s">
        <v>1878</v>
      </c>
      <c r="C37" s="11">
        <v>110</v>
      </c>
      <c r="D37" s="1" t="s">
        <v>2664</v>
      </c>
      <c r="E37" s="36">
        <v>11.19</v>
      </c>
      <c r="F37" s="49">
        <v>1</v>
      </c>
    </row>
    <row r="38" spans="1:6" ht="15" customHeight="1">
      <c r="A38" s="14" t="s">
        <v>669</v>
      </c>
      <c r="B38" s="7" t="s">
        <v>1879</v>
      </c>
      <c r="C38" s="11">
        <v>104</v>
      </c>
      <c r="D38" s="1" t="s">
        <v>2665</v>
      </c>
      <c r="E38" s="36">
        <v>11.29</v>
      </c>
      <c r="F38" s="49">
        <v>8</v>
      </c>
    </row>
    <row r="39" spans="1:6" ht="15" customHeight="1">
      <c r="A39" s="14" t="s">
        <v>670</v>
      </c>
      <c r="B39" s="7" t="s">
        <v>1880</v>
      </c>
      <c r="C39" s="11">
        <v>171</v>
      </c>
      <c r="D39" s="1" t="s">
        <v>2666</v>
      </c>
      <c r="E39" s="36">
        <v>3.44</v>
      </c>
      <c r="F39" s="49">
        <v>0</v>
      </c>
    </row>
    <row r="40" spans="1:6" ht="15" customHeight="1">
      <c r="A40" s="14" t="s">
        <v>671</v>
      </c>
      <c r="B40" s="7" t="s">
        <v>1881</v>
      </c>
      <c r="C40" s="11">
        <v>208</v>
      </c>
      <c r="D40" s="1" t="s">
        <v>2662</v>
      </c>
      <c r="E40" s="36">
        <v>17.29</v>
      </c>
      <c r="F40" s="49">
        <v>8</v>
      </c>
    </row>
    <row r="41" spans="1:6" ht="15" customHeight="1">
      <c r="A41" s="14" t="s">
        <v>672</v>
      </c>
      <c r="B41" s="7" t="s">
        <v>1883</v>
      </c>
      <c r="C41" s="11">
        <v>104</v>
      </c>
      <c r="D41" s="1" t="s">
        <v>2667</v>
      </c>
      <c r="E41" s="36">
        <v>29.16</v>
      </c>
      <c r="F41" s="49">
        <v>8</v>
      </c>
    </row>
    <row r="42" spans="1:6" ht="15" customHeight="1">
      <c r="A42" s="14" t="s">
        <v>4141</v>
      </c>
      <c r="B42" s="7" t="s">
        <v>1884</v>
      </c>
      <c r="C42" s="11">
        <v>171</v>
      </c>
      <c r="D42" s="1" t="s">
        <v>2668</v>
      </c>
      <c r="E42" s="36">
        <v>12.61</v>
      </c>
      <c r="F42" s="49">
        <v>0</v>
      </c>
    </row>
    <row r="43" spans="1:6" ht="15" customHeight="1">
      <c r="A43" s="14" t="s">
        <v>4142</v>
      </c>
      <c r="B43" s="7" t="s">
        <v>1885</v>
      </c>
      <c r="C43" s="11">
        <v>171</v>
      </c>
      <c r="D43" s="1" t="s">
        <v>2669</v>
      </c>
      <c r="E43" s="36">
        <v>9.24</v>
      </c>
      <c r="F43" s="49">
        <v>0</v>
      </c>
    </row>
    <row r="44" spans="1:6" ht="15" customHeight="1">
      <c r="A44" s="14" t="s">
        <v>4143</v>
      </c>
      <c r="B44" s="7" t="s">
        <v>1886</v>
      </c>
      <c r="C44" s="11">
        <v>163</v>
      </c>
      <c r="D44" s="1" t="s">
        <v>2670</v>
      </c>
      <c r="E44" s="36">
        <v>1.69</v>
      </c>
      <c r="F44" s="49">
        <v>3</v>
      </c>
    </row>
    <row r="45" spans="1:6" ht="15" customHeight="1">
      <c r="A45" s="14" t="s">
        <v>4144</v>
      </c>
      <c r="B45" s="7" t="s">
        <v>1887</v>
      </c>
      <c r="C45" s="11">
        <v>209</v>
      </c>
      <c r="D45" s="1" t="s">
        <v>2671</v>
      </c>
      <c r="E45" s="36">
        <v>6.26</v>
      </c>
      <c r="F45" s="49">
        <v>3</v>
      </c>
    </row>
    <row r="46" spans="1:6" ht="15" customHeight="1">
      <c r="A46" s="14" t="s">
        <v>4145</v>
      </c>
      <c r="B46" s="7" t="s">
        <v>1888</v>
      </c>
      <c r="C46" s="11">
        <v>161</v>
      </c>
      <c r="D46" s="1" t="s">
        <v>2672</v>
      </c>
      <c r="E46" s="36">
        <v>1.36</v>
      </c>
      <c r="F46" s="49">
        <v>3</v>
      </c>
    </row>
    <row r="47" spans="1:6" ht="15" customHeight="1">
      <c r="A47" s="14" t="s">
        <v>4146</v>
      </c>
      <c r="B47" s="7" t="s">
        <v>1889</v>
      </c>
      <c r="C47" s="11">
        <v>161</v>
      </c>
      <c r="D47" s="1" t="s">
        <v>2672</v>
      </c>
      <c r="E47" s="36">
        <v>1.35</v>
      </c>
      <c r="F47" s="49">
        <v>3</v>
      </c>
    </row>
    <row r="48" spans="1:6" ht="15" customHeight="1">
      <c r="A48" s="14" t="s">
        <v>4147</v>
      </c>
      <c r="B48" s="7" t="s">
        <v>1890</v>
      </c>
      <c r="C48" s="11">
        <v>167</v>
      </c>
      <c r="D48" s="1" t="s">
        <v>2673</v>
      </c>
      <c r="E48" s="36">
        <v>3.75</v>
      </c>
      <c r="F48" s="49">
        <v>0</v>
      </c>
    </row>
    <row r="49" spans="1:6" ht="15" customHeight="1">
      <c r="A49" s="14" t="s">
        <v>4148</v>
      </c>
      <c r="B49" s="7" t="s">
        <v>1891</v>
      </c>
      <c r="C49" s="11">
        <v>209</v>
      </c>
      <c r="D49" s="1" t="s">
        <v>2674</v>
      </c>
      <c r="E49" s="36">
        <v>4.39</v>
      </c>
      <c r="F49" s="49">
        <v>3</v>
      </c>
    </row>
    <row r="50" spans="1:6" ht="15" customHeight="1">
      <c r="A50" s="14" t="s">
        <v>4149</v>
      </c>
      <c r="B50" s="7" t="s">
        <v>1893</v>
      </c>
      <c r="C50" s="11">
        <v>163</v>
      </c>
      <c r="D50" s="1" t="s">
        <v>2675</v>
      </c>
      <c r="E50" s="36">
        <v>1.71</v>
      </c>
      <c r="F50" s="49">
        <v>3</v>
      </c>
    </row>
    <row r="51" spans="1:6" ht="15" customHeight="1">
      <c r="A51" s="14" t="s">
        <v>4150</v>
      </c>
      <c r="B51" s="7" t="s">
        <v>1894</v>
      </c>
      <c r="C51" s="11">
        <v>161</v>
      </c>
      <c r="D51" s="1" t="s">
        <v>2676</v>
      </c>
      <c r="E51" s="36">
        <v>1.29</v>
      </c>
      <c r="F51" s="49">
        <v>3</v>
      </c>
    </row>
    <row r="52" spans="1:6" ht="15" customHeight="1">
      <c r="A52" s="14" t="s">
        <v>4151</v>
      </c>
      <c r="B52" s="7" t="s">
        <v>1895</v>
      </c>
      <c r="C52" s="11">
        <v>161</v>
      </c>
      <c r="D52" s="1" t="s">
        <v>2676</v>
      </c>
      <c r="E52" s="36">
        <v>1.29</v>
      </c>
      <c r="F52" s="49">
        <v>3</v>
      </c>
    </row>
    <row r="53" spans="1:6" ht="15" customHeight="1">
      <c r="A53" s="14" t="s">
        <v>4152</v>
      </c>
      <c r="B53" s="7" t="s">
        <v>1896</v>
      </c>
      <c r="C53" s="11">
        <v>161</v>
      </c>
      <c r="D53" s="1" t="s">
        <v>2676</v>
      </c>
      <c r="E53" s="36">
        <v>4.1</v>
      </c>
      <c r="F53" s="49">
        <v>3</v>
      </c>
    </row>
    <row r="54" spans="1:6" ht="15" customHeight="1">
      <c r="A54" s="14" t="s">
        <v>4153</v>
      </c>
      <c r="B54" s="7" t="s">
        <v>1897</v>
      </c>
      <c r="C54" s="11">
        <v>201</v>
      </c>
      <c r="D54" s="1" t="s">
        <v>2677</v>
      </c>
      <c r="E54" s="36">
        <v>5.18</v>
      </c>
      <c r="F54" s="49">
        <v>5</v>
      </c>
    </row>
    <row r="55" spans="1:6" ht="15" customHeight="1">
      <c r="A55" s="14" t="s">
        <v>4154</v>
      </c>
      <c r="B55" s="7" t="s">
        <v>1898</v>
      </c>
      <c r="C55" s="11">
        <v>303</v>
      </c>
      <c r="D55" s="1" t="s">
        <v>2678</v>
      </c>
      <c r="E55" s="36">
        <v>10.66</v>
      </c>
      <c r="F55" s="49">
        <v>0</v>
      </c>
    </row>
    <row r="56" spans="1:6" ht="15" customHeight="1">
      <c r="A56" s="14" t="s">
        <v>4155</v>
      </c>
      <c r="B56" s="7" t="s">
        <v>1899</v>
      </c>
      <c r="C56" s="11">
        <v>302</v>
      </c>
      <c r="D56" s="1" t="s">
        <v>649</v>
      </c>
      <c r="E56" s="36">
        <v>31.22</v>
      </c>
      <c r="F56" s="49">
        <v>0</v>
      </c>
    </row>
    <row r="57" spans="1:6" ht="15" customHeight="1">
      <c r="A57" s="14" t="s">
        <v>4156</v>
      </c>
      <c r="B57" s="7" t="s">
        <v>1900</v>
      </c>
      <c r="C57" s="11">
        <v>145</v>
      </c>
      <c r="D57" s="1" t="s">
        <v>650</v>
      </c>
      <c r="E57" s="36">
        <v>11.38</v>
      </c>
      <c r="F57" s="49">
        <v>0</v>
      </c>
    </row>
    <row r="58" spans="1:6" ht="15" customHeight="1">
      <c r="A58" s="14" t="s">
        <v>2705</v>
      </c>
      <c r="B58" s="7" t="s">
        <v>1901</v>
      </c>
      <c r="C58" s="11">
        <v>303</v>
      </c>
      <c r="D58" s="1" t="s">
        <v>651</v>
      </c>
      <c r="E58" s="36">
        <v>13.31</v>
      </c>
      <c r="F58" s="49">
        <v>0</v>
      </c>
    </row>
    <row r="59" spans="1:6" ht="15" customHeight="1">
      <c r="A59" s="14" t="s">
        <v>2706</v>
      </c>
      <c r="B59" s="7" t="s">
        <v>1902</v>
      </c>
      <c r="C59" s="11">
        <v>160</v>
      </c>
      <c r="D59" s="1" t="s">
        <v>652</v>
      </c>
      <c r="E59" s="36">
        <v>7.62</v>
      </c>
      <c r="F59" s="49">
        <v>3</v>
      </c>
    </row>
    <row r="60" spans="1:6" ht="15" customHeight="1">
      <c r="A60" s="14" t="s">
        <v>2707</v>
      </c>
      <c r="B60" s="7" t="s">
        <v>1903</v>
      </c>
      <c r="C60" s="11">
        <v>163</v>
      </c>
      <c r="D60" s="1" t="s">
        <v>653</v>
      </c>
      <c r="E60" s="36">
        <v>1.62</v>
      </c>
      <c r="F60" s="49">
        <v>3</v>
      </c>
    </row>
    <row r="61" spans="1:6" ht="15" customHeight="1">
      <c r="A61" s="14" t="s">
        <v>2766</v>
      </c>
      <c r="B61" s="7" t="s">
        <v>1812</v>
      </c>
      <c r="C61" s="11">
        <v>171</v>
      </c>
      <c r="D61" s="1" t="s">
        <v>2767</v>
      </c>
      <c r="E61" s="36">
        <v>8.09</v>
      </c>
      <c r="F61" s="49">
        <v>0</v>
      </c>
    </row>
    <row r="62" spans="1:6" ht="15" customHeight="1" thickBot="1">
      <c r="A62" s="14" t="s">
        <v>2768</v>
      </c>
      <c r="B62" s="7" t="s">
        <v>1855</v>
      </c>
      <c r="C62" s="11">
        <v>302</v>
      </c>
      <c r="D62" s="1" t="s">
        <v>2769</v>
      </c>
      <c r="E62" s="43">
        <v>39.45</v>
      </c>
      <c r="F62" s="49">
        <v>0</v>
      </c>
    </row>
    <row r="63" spans="1:6" ht="15" customHeight="1" thickBot="1" thickTop="1">
      <c r="A63" s="144" t="s">
        <v>7686</v>
      </c>
      <c r="B63" s="145"/>
      <c r="C63" s="145"/>
      <c r="D63" s="146"/>
      <c r="E63" s="37">
        <f>SUM(E23:E62)</f>
        <v>754.54</v>
      </c>
      <c r="F63" s="63">
        <f>SUMIF(F23:F62,"&gt;0",E23:E62)</f>
        <v>387.40000000000015</v>
      </c>
    </row>
    <row r="64" ht="15" customHeight="1"/>
    <row r="65" ht="15" customHeight="1"/>
    <row r="66" spans="1:6" ht="15" customHeight="1">
      <c r="A66" s="2"/>
      <c r="B66" s="2"/>
      <c r="C66" s="2"/>
      <c r="D66" s="2"/>
      <c r="E66" s="38"/>
      <c r="F66" s="47"/>
    </row>
    <row r="67" ht="15" customHeight="1">
      <c r="F67" s="61"/>
    </row>
    <row r="68" ht="15" customHeight="1"/>
    <row r="69" ht="19.5" customHeight="1" thickBot="1"/>
    <row r="70" spans="1:6" ht="22.5" customHeight="1" thickBot="1">
      <c r="A70" s="141" t="s">
        <v>1905</v>
      </c>
      <c r="B70" s="142"/>
      <c r="C70" s="142"/>
      <c r="D70" s="142"/>
      <c r="E70" s="142"/>
      <c r="F70" s="143"/>
    </row>
    <row r="71" spans="1:6" ht="15" customHeight="1">
      <c r="A71" s="151" t="s">
        <v>1005</v>
      </c>
      <c r="B71" s="68" t="s">
        <v>603</v>
      </c>
      <c r="C71" s="69" t="s">
        <v>1860</v>
      </c>
      <c r="D71" s="147" t="s">
        <v>1859</v>
      </c>
      <c r="E71" s="149" t="s">
        <v>1861</v>
      </c>
      <c r="F71" s="70" t="s">
        <v>7616</v>
      </c>
    </row>
    <row r="72" spans="1:6" ht="15" customHeight="1" thickBot="1">
      <c r="A72" s="152"/>
      <c r="B72" s="71" t="s">
        <v>1858</v>
      </c>
      <c r="C72" s="71" t="s">
        <v>1858</v>
      </c>
      <c r="D72" s="148"/>
      <c r="E72" s="150"/>
      <c r="F72" s="72" t="s">
        <v>7615</v>
      </c>
    </row>
    <row r="73" spans="1:6" ht="15" customHeight="1" thickTop="1">
      <c r="A73" s="16" t="s">
        <v>2716</v>
      </c>
      <c r="B73" s="7">
        <v>101</v>
      </c>
      <c r="C73" s="11">
        <v>203</v>
      </c>
      <c r="D73" s="1" t="s">
        <v>2656</v>
      </c>
      <c r="E73" s="36">
        <v>68.06</v>
      </c>
      <c r="F73" s="50">
        <v>5</v>
      </c>
    </row>
    <row r="74" spans="1:6" ht="15" customHeight="1">
      <c r="A74" s="14" t="s">
        <v>4779</v>
      </c>
      <c r="B74" s="7">
        <v>102</v>
      </c>
      <c r="C74" s="11">
        <v>204</v>
      </c>
      <c r="D74" s="1" t="s">
        <v>642</v>
      </c>
      <c r="E74" s="36">
        <v>3.85</v>
      </c>
      <c r="F74" s="49">
        <v>0</v>
      </c>
    </row>
    <row r="75" spans="1:6" ht="15" customHeight="1">
      <c r="A75" s="14" t="s">
        <v>4780</v>
      </c>
      <c r="B75" s="7">
        <v>103</v>
      </c>
      <c r="C75" s="11">
        <v>201</v>
      </c>
      <c r="D75" s="1" t="s">
        <v>641</v>
      </c>
      <c r="E75" s="36">
        <v>9.88</v>
      </c>
      <c r="F75" s="49">
        <v>5</v>
      </c>
    </row>
    <row r="76" spans="1:6" ht="15" customHeight="1">
      <c r="A76" s="14" t="s">
        <v>4781</v>
      </c>
      <c r="B76" s="7">
        <v>104</v>
      </c>
      <c r="C76" s="11">
        <v>161</v>
      </c>
      <c r="D76" s="1" t="s">
        <v>2710</v>
      </c>
      <c r="E76" s="36">
        <v>2.96</v>
      </c>
      <c r="F76" s="49">
        <v>3</v>
      </c>
    </row>
    <row r="77" spans="1:6" ht="15" customHeight="1">
      <c r="A77" s="14" t="s">
        <v>4782</v>
      </c>
      <c r="B77" s="7">
        <v>105</v>
      </c>
      <c r="C77" s="11">
        <v>163</v>
      </c>
      <c r="D77" s="1" t="s">
        <v>2675</v>
      </c>
      <c r="E77" s="36">
        <v>2.18</v>
      </c>
      <c r="F77" s="49">
        <v>3</v>
      </c>
    </row>
    <row r="78" spans="1:6" ht="15" customHeight="1">
      <c r="A78" s="14" t="s">
        <v>4783</v>
      </c>
      <c r="B78" s="7">
        <v>106</v>
      </c>
      <c r="C78" s="11">
        <v>161</v>
      </c>
      <c r="D78" s="1" t="s">
        <v>2676</v>
      </c>
      <c r="E78" s="36">
        <v>1.4</v>
      </c>
      <c r="F78" s="49">
        <v>3</v>
      </c>
    </row>
    <row r="79" spans="1:6" ht="15" customHeight="1">
      <c r="A79" s="14" t="s">
        <v>4784</v>
      </c>
      <c r="B79" s="7">
        <v>107</v>
      </c>
      <c r="C79" s="11">
        <v>161</v>
      </c>
      <c r="D79" s="1" t="s">
        <v>2676</v>
      </c>
      <c r="E79" s="36">
        <v>4.56</v>
      </c>
      <c r="F79" s="49">
        <v>3</v>
      </c>
    </row>
    <row r="80" spans="1:6" ht="15" customHeight="1">
      <c r="A80" s="14" t="s">
        <v>4785</v>
      </c>
      <c r="B80" s="7">
        <v>108</v>
      </c>
      <c r="C80" s="11">
        <v>161</v>
      </c>
      <c r="D80" s="1" t="s">
        <v>2676</v>
      </c>
      <c r="E80" s="36">
        <v>1.4</v>
      </c>
      <c r="F80" s="49">
        <v>3</v>
      </c>
    </row>
    <row r="81" spans="1:6" ht="15" customHeight="1">
      <c r="A81" s="14" t="s">
        <v>4786</v>
      </c>
      <c r="B81" s="7">
        <v>109</v>
      </c>
      <c r="C81" s="11">
        <v>209</v>
      </c>
      <c r="D81" s="1" t="s">
        <v>2674</v>
      </c>
      <c r="E81" s="36">
        <v>3.66</v>
      </c>
      <c r="F81" s="49">
        <v>3</v>
      </c>
    </row>
    <row r="82" spans="1:6" ht="15" customHeight="1">
      <c r="A82" s="14" t="s">
        <v>4787</v>
      </c>
      <c r="B82" s="7">
        <v>111</v>
      </c>
      <c r="C82" s="11">
        <v>101</v>
      </c>
      <c r="D82" s="1" t="s">
        <v>2578</v>
      </c>
      <c r="E82" s="36">
        <v>41.14</v>
      </c>
      <c r="F82" s="49">
        <v>2</v>
      </c>
    </row>
    <row r="83" spans="1:6" ht="15" customHeight="1">
      <c r="A83" s="14" t="s">
        <v>4788</v>
      </c>
      <c r="B83" s="7">
        <v>113</v>
      </c>
      <c r="C83" s="11">
        <v>103</v>
      </c>
      <c r="D83" s="1" t="s">
        <v>2711</v>
      </c>
      <c r="E83" s="36">
        <v>39.98</v>
      </c>
      <c r="F83" s="49">
        <v>8</v>
      </c>
    </row>
    <row r="84" spans="1:6" ht="15" customHeight="1">
      <c r="A84" s="14" t="s">
        <v>4789</v>
      </c>
      <c r="B84" s="7">
        <v>114</v>
      </c>
      <c r="C84" s="11">
        <v>104</v>
      </c>
      <c r="D84" s="1" t="s">
        <v>2712</v>
      </c>
      <c r="E84" s="36">
        <v>25.18</v>
      </c>
      <c r="F84" s="49">
        <v>8</v>
      </c>
    </row>
    <row r="85" spans="1:6" ht="15" customHeight="1">
      <c r="A85" s="14" t="s">
        <v>4790</v>
      </c>
      <c r="B85" s="7">
        <v>115</v>
      </c>
      <c r="C85" s="11">
        <v>103</v>
      </c>
      <c r="D85" s="1" t="s">
        <v>2713</v>
      </c>
      <c r="E85" s="36">
        <v>42.02</v>
      </c>
      <c r="F85" s="49">
        <v>8</v>
      </c>
    </row>
    <row r="86" spans="1:6" ht="15" customHeight="1">
      <c r="A86" s="14" t="s">
        <v>4791</v>
      </c>
      <c r="B86" s="7">
        <v>116</v>
      </c>
      <c r="C86" s="11">
        <v>302</v>
      </c>
      <c r="D86" s="1" t="s">
        <v>2714</v>
      </c>
      <c r="E86" s="36">
        <v>15.69</v>
      </c>
      <c r="F86" s="49">
        <v>8</v>
      </c>
    </row>
    <row r="87" spans="1:6" ht="15" customHeight="1">
      <c r="A87" s="14" t="s">
        <v>4792</v>
      </c>
      <c r="B87" s="7">
        <v>117</v>
      </c>
      <c r="C87" s="11">
        <v>103</v>
      </c>
      <c r="D87" s="1" t="s">
        <v>2715</v>
      </c>
      <c r="E87" s="36">
        <v>36.88</v>
      </c>
      <c r="F87" s="49">
        <v>8</v>
      </c>
    </row>
    <row r="88" spans="1:6" ht="15" customHeight="1">
      <c r="A88" s="14" t="s">
        <v>4793</v>
      </c>
      <c r="B88" s="7">
        <v>118</v>
      </c>
      <c r="C88" s="11">
        <v>104</v>
      </c>
      <c r="D88" s="1" t="s">
        <v>2712</v>
      </c>
      <c r="E88" s="36">
        <v>14.57</v>
      </c>
      <c r="F88" s="49">
        <v>8</v>
      </c>
    </row>
    <row r="89" spans="1:6" ht="15" customHeight="1">
      <c r="A89" s="14" t="s">
        <v>7611</v>
      </c>
      <c r="B89" s="7" t="s">
        <v>7613</v>
      </c>
      <c r="C89" s="11">
        <v>110</v>
      </c>
      <c r="D89" s="1" t="s">
        <v>597</v>
      </c>
      <c r="E89" s="36">
        <v>9.4</v>
      </c>
      <c r="F89" s="49">
        <v>1</v>
      </c>
    </row>
    <row r="90" spans="1:6" ht="15" customHeight="1">
      <c r="A90" s="14" t="s">
        <v>4794</v>
      </c>
      <c r="B90" s="7">
        <v>119</v>
      </c>
      <c r="C90" s="11">
        <v>203</v>
      </c>
      <c r="D90" s="1" t="s">
        <v>2656</v>
      </c>
      <c r="E90" s="36">
        <v>16.31</v>
      </c>
      <c r="F90" s="49">
        <v>5</v>
      </c>
    </row>
    <row r="91" spans="1:6" ht="15" customHeight="1">
      <c r="A91" s="14" t="s">
        <v>2283</v>
      </c>
      <c r="B91" s="7">
        <v>121</v>
      </c>
      <c r="C91" s="11">
        <v>101</v>
      </c>
      <c r="D91" s="1" t="s">
        <v>4795</v>
      </c>
      <c r="E91" s="36">
        <v>45.38</v>
      </c>
      <c r="F91" s="49">
        <v>2</v>
      </c>
    </row>
    <row r="92" spans="1:6" ht="15" customHeight="1">
      <c r="A92" s="14" t="s">
        <v>2284</v>
      </c>
      <c r="B92" s="7">
        <v>122</v>
      </c>
      <c r="C92" s="11">
        <v>160</v>
      </c>
      <c r="D92" s="1" t="s">
        <v>2281</v>
      </c>
      <c r="E92" s="36">
        <v>11.57</v>
      </c>
      <c r="F92" s="49">
        <v>2</v>
      </c>
    </row>
    <row r="93" spans="1:6" ht="15" customHeight="1">
      <c r="A93" s="14" t="s">
        <v>2285</v>
      </c>
      <c r="B93" s="7">
        <v>123</v>
      </c>
      <c r="C93" s="11">
        <v>164</v>
      </c>
      <c r="D93" s="1" t="s">
        <v>2664</v>
      </c>
      <c r="E93" s="36">
        <v>7.77</v>
      </c>
      <c r="F93" s="49">
        <v>1</v>
      </c>
    </row>
    <row r="94" spans="1:6" ht="15" customHeight="1">
      <c r="A94" s="14" t="s">
        <v>2286</v>
      </c>
      <c r="B94" s="7">
        <v>124</v>
      </c>
      <c r="C94" s="11">
        <v>167</v>
      </c>
      <c r="D94" s="1" t="s">
        <v>2673</v>
      </c>
      <c r="E94" s="36">
        <v>1.98</v>
      </c>
      <c r="F94" s="49">
        <v>0</v>
      </c>
    </row>
    <row r="95" spans="1:6" ht="15" customHeight="1">
      <c r="A95" s="14" t="s">
        <v>2287</v>
      </c>
      <c r="B95" s="7">
        <v>125</v>
      </c>
      <c r="C95" s="11">
        <v>161</v>
      </c>
      <c r="D95" s="1" t="s">
        <v>2672</v>
      </c>
      <c r="E95" s="36">
        <v>5.02</v>
      </c>
      <c r="F95" s="49">
        <v>3</v>
      </c>
    </row>
    <row r="96" spans="1:6" ht="15" customHeight="1">
      <c r="A96" s="14" t="s">
        <v>2288</v>
      </c>
      <c r="B96" s="7">
        <v>126</v>
      </c>
      <c r="C96" s="11">
        <v>161</v>
      </c>
      <c r="D96" s="1" t="s">
        <v>2672</v>
      </c>
      <c r="E96" s="36">
        <v>1.13</v>
      </c>
      <c r="F96" s="49">
        <v>3</v>
      </c>
    </row>
    <row r="97" spans="1:6" ht="15" customHeight="1">
      <c r="A97" s="14" t="s">
        <v>2289</v>
      </c>
      <c r="B97" s="7">
        <v>127</v>
      </c>
      <c r="C97" s="11">
        <v>161</v>
      </c>
      <c r="D97" s="1" t="s">
        <v>2672</v>
      </c>
      <c r="E97" s="36">
        <v>1.13</v>
      </c>
      <c r="F97" s="49">
        <v>3</v>
      </c>
    </row>
    <row r="98" spans="1:6" ht="15" customHeight="1">
      <c r="A98" s="14" t="s">
        <v>2290</v>
      </c>
      <c r="B98" s="7">
        <v>128</v>
      </c>
      <c r="C98" s="11">
        <v>161</v>
      </c>
      <c r="D98" s="1" t="s">
        <v>2672</v>
      </c>
      <c r="E98" s="36">
        <v>1.53</v>
      </c>
      <c r="F98" s="49">
        <v>3</v>
      </c>
    </row>
    <row r="99" spans="1:6" ht="15" customHeight="1">
      <c r="A99" s="14" t="s">
        <v>2291</v>
      </c>
      <c r="B99" s="7">
        <v>129</v>
      </c>
      <c r="C99" s="11">
        <v>163</v>
      </c>
      <c r="D99" s="1" t="s">
        <v>2670</v>
      </c>
      <c r="E99" s="36">
        <v>1.67</v>
      </c>
      <c r="F99" s="49">
        <v>3</v>
      </c>
    </row>
    <row r="100" spans="1:6" ht="15" customHeight="1" thickBot="1">
      <c r="A100" s="14" t="s">
        <v>2579</v>
      </c>
      <c r="B100" s="7"/>
      <c r="C100" s="11">
        <v>201</v>
      </c>
      <c r="D100" s="1" t="s">
        <v>5450</v>
      </c>
      <c r="E100" s="36"/>
      <c r="F100" s="49">
        <v>0</v>
      </c>
    </row>
    <row r="101" spans="1:6" ht="15" customHeight="1" thickBot="1" thickTop="1">
      <c r="A101" s="144" t="s">
        <v>7686</v>
      </c>
      <c r="B101" s="145"/>
      <c r="C101" s="145"/>
      <c r="D101" s="146"/>
      <c r="E101" s="37">
        <f>SUM(E73:E100)</f>
        <v>416.29999999999995</v>
      </c>
      <c r="F101" s="63">
        <f>SUMIF(F73:F100,"&gt;0",E73:E100)</f>
        <v>410.4699999999999</v>
      </c>
    </row>
    <row r="102" spans="2:6" ht="15" customHeight="1">
      <c r="B102" s="73"/>
      <c r="C102" s="73"/>
      <c r="D102" s="73"/>
      <c r="E102" s="74"/>
      <c r="F102" s="48"/>
    </row>
    <row r="103" ht="15" customHeight="1"/>
    <row r="104" ht="15" customHeight="1"/>
    <row r="105" ht="15" customHeight="1"/>
    <row r="106" ht="15" customHeight="1"/>
    <row r="107" ht="15" customHeight="1" thickBot="1"/>
    <row r="108" spans="1:6" ht="22.5" customHeight="1" thickBot="1">
      <c r="A108" s="141" t="s">
        <v>1796</v>
      </c>
      <c r="B108" s="142"/>
      <c r="C108" s="142"/>
      <c r="D108" s="142"/>
      <c r="E108" s="142"/>
      <c r="F108" s="143"/>
    </row>
    <row r="109" spans="1:6" ht="15" customHeight="1">
      <c r="A109" s="151" t="s">
        <v>1005</v>
      </c>
      <c r="B109" s="68" t="s">
        <v>603</v>
      </c>
      <c r="C109" s="69" t="s">
        <v>1860</v>
      </c>
      <c r="D109" s="147" t="s">
        <v>1859</v>
      </c>
      <c r="E109" s="149" t="s">
        <v>1861</v>
      </c>
      <c r="F109" s="70" t="s">
        <v>7616</v>
      </c>
    </row>
    <row r="110" spans="1:6" ht="15" customHeight="1" thickBot="1">
      <c r="A110" s="152"/>
      <c r="B110" s="71" t="s">
        <v>1858</v>
      </c>
      <c r="C110" s="71" t="s">
        <v>1858</v>
      </c>
      <c r="D110" s="148"/>
      <c r="E110" s="150"/>
      <c r="F110" s="72" t="s">
        <v>7615</v>
      </c>
    </row>
    <row r="111" spans="1:6" ht="15" customHeight="1" thickTop="1">
      <c r="A111" s="16" t="s">
        <v>2580</v>
      </c>
      <c r="B111" s="7">
        <v>201</v>
      </c>
      <c r="C111" s="11">
        <v>203</v>
      </c>
      <c r="D111" s="1" t="s">
        <v>2656</v>
      </c>
      <c r="E111" s="36">
        <v>76.75</v>
      </c>
      <c r="F111" s="50">
        <v>5</v>
      </c>
    </row>
    <row r="112" spans="1:6" ht="15" customHeight="1">
      <c r="A112" s="14" t="s">
        <v>2581</v>
      </c>
      <c r="B112" s="7">
        <v>202</v>
      </c>
      <c r="C112" s="11">
        <v>204</v>
      </c>
      <c r="D112" s="1" t="s">
        <v>642</v>
      </c>
      <c r="E112" s="36">
        <v>3.85</v>
      </c>
      <c r="F112" s="49">
        <v>0</v>
      </c>
    </row>
    <row r="113" spans="1:6" ht="15" customHeight="1">
      <c r="A113" s="14" t="s">
        <v>2582</v>
      </c>
      <c r="B113" s="7">
        <v>203</v>
      </c>
      <c r="C113" s="11">
        <v>201</v>
      </c>
      <c r="D113" s="1" t="s">
        <v>641</v>
      </c>
      <c r="E113" s="36">
        <v>9.49</v>
      </c>
      <c r="F113" s="49">
        <v>5</v>
      </c>
    </row>
    <row r="114" spans="1:6" ht="15" customHeight="1">
      <c r="A114" s="14" t="s">
        <v>2583</v>
      </c>
      <c r="B114" s="7">
        <v>204</v>
      </c>
      <c r="C114" s="11">
        <v>161</v>
      </c>
      <c r="D114" s="1" t="s">
        <v>2710</v>
      </c>
      <c r="E114" s="36">
        <v>3.11</v>
      </c>
      <c r="F114" s="49">
        <v>3</v>
      </c>
    </row>
    <row r="115" spans="1:6" ht="15" customHeight="1">
      <c r="A115" s="14" t="s">
        <v>2584</v>
      </c>
      <c r="B115" s="7">
        <v>205</v>
      </c>
      <c r="C115" s="11">
        <v>163</v>
      </c>
      <c r="D115" s="1" t="s">
        <v>2675</v>
      </c>
      <c r="E115" s="36">
        <v>1.62</v>
      </c>
      <c r="F115" s="49">
        <v>3</v>
      </c>
    </row>
    <row r="116" spans="1:6" ht="15" customHeight="1">
      <c r="A116" s="14" t="s">
        <v>2585</v>
      </c>
      <c r="B116" s="7">
        <v>206</v>
      </c>
      <c r="C116" s="11">
        <v>161</v>
      </c>
      <c r="D116" s="1" t="s">
        <v>4244</v>
      </c>
      <c r="E116" s="36">
        <v>1.21</v>
      </c>
      <c r="F116" s="49">
        <v>3</v>
      </c>
    </row>
    <row r="117" spans="1:6" ht="15" customHeight="1">
      <c r="A117" s="14" t="s">
        <v>4245</v>
      </c>
      <c r="B117" s="7">
        <v>207</v>
      </c>
      <c r="C117" s="11">
        <v>161</v>
      </c>
      <c r="D117" s="1" t="s">
        <v>4244</v>
      </c>
      <c r="E117" s="36">
        <v>1.17</v>
      </c>
      <c r="F117" s="49">
        <v>3</v>
      </c>
    </row>
    <row r="118" spans="1:6" ht="15" customHeight="1">
      <c r="A118" s="14" t="s">
        <v>4246</v>
      </c>
      <c r="B118" s="7">
        <v>208</v>
      </c>
      <c r="C118" s="11">
        <v>161</v>
      </c>
      <c r="D118" s="1" t="s">
        <v>4247</v>
      </c>
      <c r="E118" s="36">
        <v>3.71</v>
      </c>
      <c r="F118" s="49">
        <v>3</v>
      </c>
    </row>
    <row r="119" spans="1:6" ht="15" customHeight="1">
      <c r="A119" s="14" t="s">
        <v>4248</v>
      </c>
      <c r="B119" s="7">
        <v>209</v>
      </c>
      <c r="C119" s="11">
        <v>209</v>
      </c>
      <c r="D119" s="1" t="s">
        <v>2674</v>
      </c>
      <c r="E119" s="36">
        <v>4.05</v>
      </c>
      <c r="F119" s="49">
        <v>3</v>
      </c>
    </row>
    <row r="120" spans="1:6" ht="15" customHeight="1">
      <c r="A120" s="14" t="s">
        <v>4249</v>
      </c>
      <c r="B120" s="7">
        <v>211</v>
      </c>
      <c r="C120" s="11">
        <v>101</v>
      </c>
      <c r="D120" s="1" t="s">
        <v>2578</v>
      </c>
      <c r="E120" s="36">
        <v>37.26</v>
      </c>
      <c r="F120" s="49">
        <v>2</v>
      </c>
    </row>
    <row r="121" spans="1:6" ht="15" customHeight="1">
      <c r="A121" s="14" t="s">
        <v>4250</v>
      </c>
      <c r="B121" s="7">
        <v>212</v>
      </c>
      <c r="C121" s="11">
        <v>171</v>
      </c>
      <c r="D121" s="1" t="s">
        <v>2668</v>
      </c>
      <c r="E121" s="36">
        <v>9.02</v>
      </c>
      <c r="F121" s="49">
        <v>0</v>
      </c>
    </row>
    <row r="122" spans="1:6" ht="15" customHeight="1">
      <c r="A122" s="14" t="s">
        <v>4251</v>
      </c>
      <c r="B122" s="7">
        <v>213</v>
      </c>
      <c r="C122" s="11">
        <v>110</v>
      </c>
      <c r="D122" s="1" t="s">
        <v>2664</v>
      </c>
      <c r="E122" s="36">
        <v>18.67</v>
      </c>
      <c r="F122" s="49">
        <v>1</v>
      </c>
    </row>
    <row r="123" spans="1:6" ht="15" customHeight="1">
      <c r="A123" s="14" t="s">
        <v>4252</v>
      </c>
      <c r="B123" s="7">
        <v>214</v>
      </c>
      <c r="C123" s="11">
        <v>110</v>
      </c>
      <c r="D123" s="1" t="s">
        <v>2664</v>
      </c>
      <c r="E123" s="36">
        <v>18.67</v>
      </c>
      <c r="F123" s="49">
        <v>1</v>
      </c>
    </row>
    <row r="124" spans="1:6" ht="15" customHeight="1">
      <c r="A124" s="14" t="s">
        <v>4253</v>
      </c>
      <c r="B124" s="7">
        <v>215</v>
      </c>
      <c r="C124" s="11">
        <v>103</v>
      </c>
      <c r="D124" s="1" t="s">
        <v>4254</v>
      </c>
      <c r="E124" s="36">
        <v>15.77</v>
      </c>
      <c r="F124" s="49">
        <v>8</v>
      </c>
    </row>
    <row r="125" spans="1:6" ht="15" customHeight="1">
      <c r="A125" s="14" t="s">
        <v>4255</v>
      </c>
      <c r="B125" s="7">
        <v>216</v>
      </c>
      <c r="C125" s="11">
        <v>167</v>
      </c>
      <c r="D125" s="1" t="s">
        <v>2673</v>
      </c>
      <c r="E125" s="36">
        <v>2.4</v>
      </c>
      <c r="F125" s="49">
        <v>0</v>
      </c>
    </row>
    <row r="126" spans="1:6" ht="15" customHeight="1">
      <c r="A126" s="14" t="s">
        <v>4256</v>
      </c>
      <c r="B126" s="7">
        <v>217</v>
      </c>
      <c r="C126" s="11">
        <v>161</v>
      </c>
      <c r="D126" s="1" t="s">
        <v>4257</v>
      </c>
      <c r="E126" s="36">
        <v>1.17</v>
      </c>
      <c r="F126" s="49">
        <v>3</v>
      </c>
    </row>
    <row r="127" spans="1:6" ht="15" customHeight="1">
      <c r="A127" s="14" t="s">
        <v>4258</v>
      </c>
      <c r="B127" s="7">
        <v>218</v>
      </c>
      <c r="C127" s="11">
        <v>161</v>
      </c>
      <c r="D127" s="1" t="s">
        <v>4257</v>
      </c>
      <c r="E127" s="36">
        <v>1.17</v>
      </c>
      <c r="F127" s="49">
        <v>3</v>
      </c>
    </row>
    <row r="128" spans="1:6" ht="15" customHeight="1">
      <c r="A128" s="14" t="s">
        <v>4259</v>
      </c>
      <c r="B128" s="7">
        <v>219</v>
      </c>
      <c r="C128" s="11">
        <v>163</v>
      </c>
      <c r="D128" s="1" t="s">
        <v>2670</v>
      </c>
      <c r="E128" s="36">
        <v>2.57</v>
      </c>
      <c r="F128" s="49">
        <v>3</v>
      </c>
    </row>
    <row r="129" spans="1:6" ht="15" customHeight="1">
      <c r="A129" s="14" t="s">
        <v>4260</v>
      </c>
      <c r="B129" s="7">
        <v>221</v>
      </c>
      <c r="C129" s="11">
        <v>161</v>
      </c>
      <c r="D129" s="1" t="s">
        <v>2671</v>
      </c>
      <c r="E129" s="36">
        <v>5.48</v>
      </c>
      <c r="F129" s="49">
        <v>3</v>
      </c>
    </row>
    <row r="130" spans="1:6" ht="15" customHeight="1">
      <c r="A130" s="14" t="s">
        <v>4261</v>
      </c>
      <c r="B130" s="7">
        <v>222</v>
      </c>
      <c r="C130" s="11">
        <v>106</v>
      </c>
      <c r="D130" s="1" t="s">
        <v>469</v>
      </c>
      <c r="E130" s="36">
        <v>5.45</v>
      </c>
      <c r="F130" s="49">
        <v>8</v>
      </c>
    </row>
    <row r="131" spans="1:6" ht="15" customHeight="1">
      <c r="A131" s="14" t="s">
        <v>4262</v>
      </c>
      <c r="B131" s="7">
        <v>223</v>
      </c>
      <c r="C131" s="11">
        <v>166</v>
      </c>
      <c r="D131" s="1" t="s">
        <v>4263</v>
      </c>
      <c r="E131" s="36">
        <v>13.32</v>
      </c>
      <c r="F131" s="49">
        <v>4</v>
      </c>
    </row>
    <row r="132" spans="1:6" ht="15" customHeight="1">
      <c r="A132" s="14" t="s">
        <v>4264</v>
      </c>
      <c r="B132" s="7">
        <v>224</v>
      </c>
      <c r="C132" s="11">
        <v>110</v>
      </c>
      <c r="D132" s="1" t="s">
        <v>2664</v>
      </c>
      <c r="E132" s="36">
        <v>18.6</v>
      </c>
      <c r="F132" s="49">
        <v>1</v>
      </c>
    </row>
    <row r="133" spans="1:6" ht="15" customHeight="1">
      <c r="A133" s="14" t="s">
        <v>4265</v>
      </c>
      <c r="B133" s="7">
        <v>225</v>
      </c>
      <c r="C133" s="11">
        <v>110</v>
      </c>
      <c r="D133" s="1" t="s">
        <v>362</v>
      </c>
      <c r="E133" s="36">
        <v>13.87</v>
      </c>
      <c r="F133" s="49">
        <v>1</v>
      </c>
    </row>
    <row r="134" spans="1:6" ht="15" customHeight="1">
      <c r="A134" s="14" t="s">
        <v>4079</v>
      </c>
      <c r="B134" s="7">
        <v>226</v>
      </c>
      <c r="C134" s="11">
        <v>110</v>
      </c>
      <c r="D134" s="1" t="s">
        <v>2664</v>
      </c>
      <c r="E134" s="36">
        <v>18.6</v>
      </c>
      <c r="F134" s="49">
        <v>1</v>
      </c>
    </row>
    <row r="135" spans="1:6" ht="15" customHeight="1">
      <c r="A135" s="14" t="s">
        <v>4080</v>
      </c>
      <c r="B135" s="7">
        <v>227</v>
      </c>
      <c r="C135" s="11">
        <v>110</v>
      </c>
      <c r="D135" s="1" t="s">
        <v>2664</v>
      </c>
      <c r="E135" s="36">
        <v>13.87</v>
      </c>
      <c r="F135" s="49">
        <v>1</v>
      </c>
    </row>
    <row r="136" spans="1:6" ht="15" customHeight="1">
      <c r="A136" s="14" t="s">
        <v>4081</v>
      </c>
      <c r="B136" s="7">
        <v>228</v>
      </c>
      <c r="C136" s="11">
        <v>203</v>
      </c>
      <c r="D136" s="1" t="s">
        <v>2656</v>
      </c>
      <c r="E136" s="36">
        <v>64.78</v>
      </c>
      <c r="F136" s="49">
        <v>5</v>
      </c>
    </row>
    <row r="137" spans="1:6" ht="15" customHeight="1">
      <c r="A137" s="14" t="s">
        <v>4082</v>
      </c>
      <c r="B137" s="7">
        <v>229</v>
      </c>
      <c r="C137" s="11">
        <v>103</v>
      </c>
      <c r="D137" s="1" t="s">
        <v>4083</v>
      </c>
      <c r="E137" s="36">
        <v>21.33</v>
      </c>
      <c r="F137" s="49">
        <v>8</v>
      </c>
    </row>
    <row r="138" spans="1:6" ht="15" customHeight="1">
      <c r="A138" s="14" t="s">
        <v>4084</v>
      </c>
      <c r="B138" s="7">
        <v>231</v>
      </c>
      <c r="C138" s="11">
        <v>103</v>
      </c>
      <c r="D138" s="1" t="s">
        <v>4085</v>
      </c>
      <c r="E138" s="36">
        <v>50.89</v>
      </c>
      <c r="F138" s="49">
        <v>8</v>
      </c>
    </row>
    <row r="139" spans="1:6" ht="15" customHeight="1">
      <c r="A139" s="14" t="s">
        <v>4086</v>
      </c>
      <c r="B139" s="7">
        <v>232</v>
      </c>
      <c r="C139" s="11">
        <v>103</v>
      </c>
      <c r="D139" s="1" t="s">
        <v>4087</v>
      </c>
      <c r="E139" s="36">
        <v>16.49</v>
      </c>
      <c r="F139" s="49">
        <v>8</v>
      </c>
    </row>
    <row r="140" spans="1:6" ht="15" customHeight="1">
      <c r="A140" s="14" t="s">
        <v>4088</v>
      </c>
      <c r="B140" s="7">
        <v>233</v>
      </c>
      <c r="C140" s="11">
        <v>103</v>
      </c>
      <c r="D140" s="1" t="s">
        <v>3286</v>
      </c>
      <c r="E140" s="36">
        <v>16.31</v>
      </c>
      <c r="F140" s="49">
        <v>8</v>
      </c>
    </row>
    <row r="141" spans="1:6" ht="15" customHeight="1">
      <c r="A141" s="14" t="s">
        <v>3287</v>
      </c>
      <c r="B141" s="7">
        <v>234</v>
      </c>
      <c r="C141" s="11">
        <v>182</v>
      </c>
      <c r="D141" s="1" t="s">
        <v>3288</v>
      </c>
      <c r="E141" s="36">
        <v>13.75</v>
      </c>
      <c r="F141" s="49">
        <v>8</v>
      </c>
    </row>
    <row r="142" spans="1:6" ht="15" customHeight="1">
      <c r="A142" s="14" t="s">
        <v>3289</v>
      </c>
      <c r="B142" s="7">
        <v>235</v>
      </c>
      <c r="C142" s="11">
        <v>182</v>
      </c>
      <c r="D142" s="1" t="s">
        <v>3288</v>
      </c>
      <c r="E142" s="36">
        <v>14.28</v>
      </c>
      <c r="F142" s="49">
        <v>8</v>
      </c>
    </row>
    <row r="143" spans="1:6" ht="15" customHeight="1">
      <c r="A143" s="14" t="s">
        <v>3290</v>
      </c>
      <c r="B143" s="7">
        <v>236</v>
      </c>
      <c r="C143" s="11">
        <v>103</v>
      </c>
      <c r="D143" s="1" t="s">
        <v>3291</v>
      </c>
      <c r="E143" s="36">
        <v>16.54</v>
      </c>
      <c r="F143" s="49">
        <v>8</v>
      </c>
    </row>
    <row r="144" spans="1:6" ht="15" customHeight="1">
      <c r="A144" s="14" t="s">
        <v>3292</v>
      </c>
      <c r="B144" s="7">
        <v>237</v>
      </c>
      <c r="C144" s="11">
        <v>103</v>
      </c>
      <c r="D144" s="1" t="s">
        <v>4085</v>
      </c>
      <c r="E144" s="36">
        <v>50.51</v>
      </c>
      <c r="F144" s="49">
        <v>8</v>
      </c>
    </row>
    <row r="145" spans="1:6" ht="15" customHeight="1">
      <c r="A145" s="14" t="s">
        <v>3293</v>
      </c>
      <c r="B145" s="7">
        <v>238</v>
      </c>
      <c r="C145" s="11">
        <v>104</v>
      </c>
      <c r="D145" s="1" t="s">
        <v>2131</v>
      </c>
      <c r="E145" s="36">
        <v>16.6</v>
      </c>
      <c r="F145" s="49">
        <v>8</v>
      </c>
    </row>
    <row r="146" spans="1:6" ht="15" customHeight="1">
      <c r="A146" s="14" t="s">
        <v>3294</v>
      </c>
      <c r="B146" s="7">
        <v>239</v>
      </c>
      <c r="C146" s="11">
        <v>103</v>
      </c>
      <c r="D146" s="1" t="s">
        <v>2586</v>
      </c>
      <c r="E146" s="36">
        <v>28.52</v>
      </c>
      <c r="F146" s="49">
        <v>8</v>
      </c>
    </row>
    <row r="147" spans="1:6" ht="15" customHeight="1">
      <c r="A147" s="14" t="s">
        <v>2329</v>
      </c>
      <c r="B147" s="7">
        <v>241</v>
      </c>
      <c r="C147" s="11">
        <v>103</v>
      </c>
      <c r="D147" s="1" t="s">
        <v>2330</v>
      </c>
      <c r="E147" s="36">
        <v>24.63</v>
      </c>
      <c r="F147" s="49">
        <v>8</v>
      </c>
    </row>
    <row r="148" spans="1:6" ht="15" customHeight="1">
      <c r="A148" s="14" t="s">
        <v>2331</v>
      </c>
      <c r="B148" s="7">
        <v>242</v>
      </c>
      <c r="C148" s="11">
        <v>201</v>
      </c>
      <c r="D148" s="1" t="s">
        <v>5450</v>
      </c>
      <c r="E148" s="36"/>
      <c r="F148" s="49">
        <v>0</v>
      </c>
    </row>
    <row r="149" spans="1:6" ht="15" customHeight="1">
      <c r="A149" s="14" t="s">
        <v>2332</v>
      </c>
      <c r="B149" s="7">
        <v>243</v>
      </c>
      <c r="C149" s="11">
        <v>106</v>
      </c>
      <c r="D149" s="1" t="s">
        <v>469</v>
      </c>
      <c r="E149" s="36">
        <v>4.5</v>
      </c>
      <c r="F149" s="49">
        <v>8</v>
      </c>
    </row>
    <row r="150" spans="1:6" ht="15" customHeight="1" thickBot="1">
      <c r="A150" s="14" t="s">
        <v>2333</v>
      </c>
      <c r="B150" s="7">
        <v>244</v>
      </c>
      <c r="C150" s="11">
        <v>171</v>
      </c>
      <c r="D150" s="1" t="s">
        <v>2334</v>
      </c>
      <c r="E150" s="36">
        <v>5.1</v>
      </c>
      <c r="F150" s="49">
        <v>1</v>
      </c>
    </row>
    <row r="151" spans="1:6" ht="15" customHeight="1" thickBot="1" thickTop="1">
      <c r="A151" s="144" t="s">
        <v>7686</v>
      </c>
      <c r="B151" s="145"/>
      <c r="C151" s="145"/>
      <c r="D151" s="146"/>
      <c r="E151" s="37">
        <f>SUM(E111:E150)</f>
        <v>645.0799999999999</v>
      </c>
      <c r="F151" s="63">
        <f>SUMIF(F111:F150,"&gt;0",E111:E150)</f>
        <v>629.81</v>
      </c>
    </row>
    <row r="157" ht="13.5" thickBot="1"/>
    <row r="158" spans="1:6" ht="22.5" customHeight="1" thickBot="1">
      <c r="A158" s="141" t="s">
        <v>1797</v>
      </c>
      <c r="B158" s="142"/>
      <c r="C158" s="142"/>
      <c r="D158" s="142"/>
      <c r="E158" s="142"/>
      <c r="F158" s="143"/>
    </row>
    <row r="159" spans="1:6" ht="15" customHeight="1">
      <c r="A159" s="151" t="s">
        <v>1005</v>
      </c>
      <c r="B159" s="68" t="s">
        <v>603</v>
      </c>
      <c r="C159" s="69" t="s">
        <v>1860</v>
      </c>
      <c r="D159" s="147" t="s">
        <v>1859</v>
      </c>
      <c r="E159" s="149" t="s">
        <v>1861</v>
      </c>
      <c r="F159" s="70" t="s">
        <v>7616</v>
      </c>
    </row>
    <row r="160" spans="1:6" ht="15" customHeight="1" thickBot="1">
      <c r="A160" s="152"/>
      <c r="B160" s="71" t="s">
        <v>1858</v>
      </c>
      <c r="C160" s="71" t="s">
        <v>1858</v>
      </c>
      <c r="D160" s="148"/>
      <c r="E160" s="150"/>
      <c r="F160" s="72" t="s">
        <v>7615</v>
      </c>
    </row>
    <row r="161" spans="1:6" ht="15" customHeight="1" thickTop="1">
      <c r="A161" s="16" t="s">
        <v>2335</v>
      </c>
      <c r="B161" s="7">
        <v>301</v>
      </c>
      <c r="C161" s="11">
        <v>203</v>
      </c>
      <c r="D161" s="1" t="s">
        <v>2656</v>
      </c>
      <c r="E161" s="36">
        <v>68.56</v>
      </c>
      <c r="F161" s="50">
        <v>5</v>
      </c>
    </row>
    <row r="162" spans="1:6" ht="15" customHeight="1">
      <c r="A162" s="14" t="s">
        <v>2336</v>
      </c>
      <c r="B162" s="7">
        <v>302</v>
      </c>
      <c r="C162" s="11">
        <v>204</v>
      </c>
      <c r="D162" s="1" t="s">
        <v>642</v>
      </c>
      <c r="E162" s="36">
        <v>3.85</v>
      </c>
      <c r="F162" s="49">
        <v>0</v>
      </c>
    </row>
    <row r="163" spans="1:6" ht="15" customHeight="1">
      <c r="A163" s="14" t="s">
        <v>2337</v>
      </c>
      <c r="B163" s="7">
        <v>304</v>
      </c>
      <c r="C163" s="11">
        <v>161</v>
      </c>
      <c r="D163" s="1" t="s">
        <v>2710</v>
      </c>
      <c r="E163" s="36">
        <v>3.11</v>
      </c>
      <c r="F163" s="49">
        <v>3</v>
      </c>
    </row>
    <row r="164" spans="1:6" ht="15" customHeight="1">
      <c r="A164" s="14" t="s">
        <v>2338</v>
      </c>
      <c r="B164" s="7">
        <v>305</v>
      </c>
      <c r="C164" s="11">
        <v>163</v>
      </c>
      <c r="D164" s="1" t="s">
        <v>2675</v>
      </c>
      <c r="E164" s="36">
        <v>1.62</v>
      </c>
      <c r="F164" s="49">
        <v>3</v>
      </c>
    </row>
    <row r="165" spans="1:6" ht="15" customHeight="1">
      <c r="A165" s="14" t="s">
        <v>2339</v>
      </c>
      <c r="B165" s="7">
        <v>306</v>
      </c>
      <c r="C165" s="11">
        <v>161</v>
      </c>
      <c r="D165" s="1" t="s">
        <v>4244</v>
      </c>
      <c r="E165" s="36">
        <v>1.17</v>
      </c>
      <c r="F165" s="49">
        <v>3</v>
      </c>
    </row>
    <row r="166" spans="1:6" ht="15" customHeight="1">
      <c r="A166" s="14" t="s">
        <v>2340</v>
      </c>
      <c r="B166" s="7">
        <v>307</v>
      </c>
      <c r="C166" s="11">
        <v>161</v>
      </c>
      <c r="D166" s="1" t="s">
        <v>4244</v>
      </c>
      <c r="E166" s="36">
        <v>1.17</v>
      </c>
      <c r="F166" s="49">
        <v>3</v>
      </c>
    </row>
    <row r="167" spans="1:6" ht="15" customHeight="1">
      <c r="A167" s="14" t="s">
        <v>2341</v>
      </c>
      <c r="B167" s="7">
        <v>308</v>
      </c>
      <c r="C167" s="11">
        <v>161</v>
      </c>
      <c r="D167" s="1" t="s">
        <v>4247</v>
      </c>
      <c r="E167" s="36">
        <v>3.71</v>
      </c>
      <c r="F167" s="49">
        <v>3</v>
      </c>
    </row>
    <row r="168" spans="1:6" ht="15" customHeight="1">
      <c r="A168" s="14" t="s">
        <v>2342</v>
      </c>
      <c r="B168" s="7">
        <v>309</v>
      </c>
      <c r="C168" s="11">
        <v>209</v>
      </c>
      <c r="D168" s="1" t="s">
        <v>2674</v>
      </c>
      <c r="E168" s="36">
        <v>4.05</v>
      </c>
      <c r="F168" s="49">
        <v>3</v>
      </c>
    </row>
    <row r="169" spans="1:6" ht="15" customHeight="1">
      <c r="A169" s="14" t="s">
        <v>2343</v>
      </c>
      <c r="B169" s="7">
        <v>311</v>
      </c>
      <c r="C169" s="11">
        <v>166</v>
      </c>
      <c r="D169" s="1" t="s">
        <v>2344</v>
      </c>
      <c r="E169" s="36">
        <v>8.39</v>
      </c>
      <c r="F169" s="49">
        <v>4</v>
      </c>
    </row>
    <row r="170" spans="1:6" ht="15" customHeight="1">
      <c r="A170" s="14" t="s">
        <v>2345</v>
      </c>
      <c r="B170" s="7">
        <v>312</v>
      </c>
      <c r="C170" s="11">
        <v>110</v>
      </c>
      <c r="D170" s="1" t="s">
        <v>2664</v>
      </c>
      <c r="E170" s="36">
        <v>13.85</v>
      </c>
      <c r="F170" s="49">
        <v>1</v>
      </c>
    </row>
    <row r="171" spans="1:6" ht="15" customHeight="1">
      <c r="A171" s="14" t="s">
        <v>2346</v>
      </c>
      <c r="B171" s="7">
        <v>313</v>
      </c>
      <c r="C171" s="11">
        <v>110</v>
      </c>
      <c r="D171" s="1" t="s">
        <v>2664</v>
      </c>
      <c r="E171" s="36">
        <v>13.85</v>
      </c>
      <c r="F171" s="49">
        <v>1</v>
      </c>
    </row>
    <row r="172" spans="1:6" ht="15" customHeight="1">
      <c r="A172" s="14" t="s">
        <v>2347</v>
      </c>
      <c r="B172" s="7">
        <v>314</v>
      </c>
      <c r="C172" s="11">
        <v>110</v>
      </c>
      <c r="D172" s="1" t="s">
        <v>2664</v>
      </c>
      <c r="E172" s="36">
        <v>13.85</v>
      </c>
      <c r="F172" s="49">
        <v>1</v>
      </c>
    </row>
    <row r="173" spans="1:6" ht="15" customHeight="1">
      <c r="A173" s="14" t="s">
        <v>2348</v>
      </c>
      <c r="B173" s="7">
        <v>315</v>
      </c>
      <c r="C173" s="11">
        <v>110</v>
      </c>
      <c r="D173" s="1" t="s">
        <v>2664</v>
      </c>
      <c r="E173" s="36">
        <v>13.91</v>
      </c>
      <c r="F173" s="49">
        <v>1</v>
      </c>
    </row>
    <row r="174" spans="1:6" ht="15" customHeight="1">
      <c r="A174" s="14" t="s">
        <v>2349</v>
      </c>
      <c r="B174" s="7">
        <v>316</v>
      </c>
      <c r="C174" s="11">
        <v>167</v>
      </c>
      <c r="D174" s="1" t="s">
        <v>2673</v>
      </c>
      <c r="E174" s="36">
        <v>2.4</v>
      </c>
      <c r="F174" s="49">
        <v>0</v>
      </c>
    </row>
    <row r="175" spans="1:6" ht="15" customHeight="1">
      <c r="A175" s="14" t="s">
        <v>2350</v>
      </c>
      <c r="B175" s="7">
        <v>317</v>
      </c>
      <c r="C175" s="11">
        <v>161</v>
      </c>
      <c r="D175" s="1" t="s">
        <v>4257</v>
      </c>
      <c r="E175" s="36">
        <v>1.17</v>
      </c>
      <c r="F175" s="49">
        <v>3</v>
      </c>
    </row>
    <row r="176" spans="1:6" ht="15" customHeight="1">
      <c r="A176" s="14" t="s">
        <v>2351</v>
      </c>
      <c r="B176" s="7">
        <v>318</v>
      </c>
      <c r="C176" s="11">
        <v>161</v>
      </c>
      <c r="D176" s="1" t="s">
        <v>4257</v>
      </c>
      <c r="E176" s="36">
        <v>1.17</v>
      </c>
      <c r="F176" s="49">
        <v>3</v>
      </c>
    </row>
    <row r="177" spans="1:6" ht="15" customHeight="1">
      <c r="A177" s="14" t="s">
        <v>2352</v>
      </c>
      <c r="B177" s="7">
        <v>319</v>
      </c>
      <c r="C177" s="11">
        <v>163</v>
      </c>
      <c r="D177" s="1" t="s">
        <v>2670</v>
      </c>
      <c r="E177" s="36">
        <v>2.57</v>
      </c>
      <c r="F177" s="49">
        <v>3</v>
      </c>
    </row>
    <row r="178" spans="1:6" ht="15" customHeight="1">
      <c r="A178" s="14" t="s">
        <v>2353</v>
      </c>
      <c r="B178" s="7">
        <v>321</v>
      </c>
      <c r="C178" s="11">
        <v>209</v>
      </c>
      <c r="D178" s="1" t="s">
        <v>2671</v>
      </c>
      <c r="E178" s="36">
        <v>5.48</v>
      </c>
      <c r="F178" s="49">
        <v>3</v>
      </c>
    </row>
    <row r="179" spans="1:6" ht="15" customHeight="1">
      <c r="A179" s="14" t="s">
        <v>2354</v>
      </c>
      <c r="B179" s="7">
        <v>322</v>
      </c>
      <c r="C179" s="11">
        <v>110</v>
      </c>
      <c r="D179" s="1" t="s">
        <v>2664</v>
      </c>
      <c r="E179" s="36">
        <v>24.65</v>
      </c>
      <c r="F179" s="49">
        <v>1</v>
      </c>
    </row>
    <row r="180" spans="1:6" ht="15" customHeight="1">
      <c r="A180" s="14" t="s">
        <v>2355</v>
      </c>
      <c r="B180" s="7">
        <v>323</v>
      </c>
      <c r="C180" s="11">
        <v>110</v>
      </c>
      <c r="D180" s="1" t="s">
        <v>362</v>
      </c>
      <c r="E180" s="36">
        <v>13.85</v>
      </c>
      <c r="F180" s="49">
        <v>1</v>
      </c>
    </row>
    <row r="181" spans="1:6" ht="15" customHeight="1">
      <c r="A181" s="14" t="s">
        <v>2356</v>
      </c>
      <c r="B181" s="7">
        <v>324</v>
      </c>
      <c r="C181" s="11">
        <v>110</v>
      </c>
      <c r="D181" s="1" t="s">
        <v>362</v>
      </c>
      <c r="E181" s="36">
        <v>13.85</v>
      </c>
      <c r="F181" s="49">
        <v>1</v>
      </c>
    </row>
    <row r="182" spans="1:6" ht="15" customHeight="1">
      <c r="A182" s="14" t="s">
        <v>2357</v>
      </c>
      <c r="B182" s="7">
        <v>325</v>
      </c>
      <c r="C182" s="11">
        <v>110</v>
      </c>
      <c r="D182" s="1" t="s">
        <v>2358</v>
      </c>
      <c r="E182" s="36">
        <v>13.85</v>
      </c>
      <c r="F182" s="49">
        <v>1</v>
      </c>
    </row>
    <row r="183" spans="1:6" ht="15" customHeight="1">
      <c r="A183" s="14" t="s">
        <v>2359</v>
      </c>
      <c r="B183" s="7">
        <v>326</v>
      </c>
      <c r="C183" s="11">
        <v>171</v>
      </c>
      <c r="D183" s="1" t="s">
        <v>2668</v>
      </c>
      <c r="E183" s="36">
        <v>10.62</v>
      </c>
      <c r="F183" s="49">
        <v>0</v>
      </c>
    </row>
    <row r="184" spans="1:6" ht="15" customHeight="1">
      <c r="A184" s="14" t="s">
        <v>2360</v>
      </c>
      <c r="B184" s="7">
        <v>327</v>
      </c>
      <c r="C184" s="11">
        <v>203</v>
      </c>
      <c r="D184" s="1" t="s">
        <v>2656</v>
      </c>
      <c r="E184" s="36">
        <v>68.82</v>
      </c>
      <c r="F184" s="49">
        <v>5</v>
      </c>
    </row>
    <row r="185" spans="1:6" ht="15" customHeight="1">
      <c r="A185" s="14" t="s">
        <v>2361</v>
      </c>
      <c r="B185" s="7">
        <v>328</v>
      </c>
      <c r="C185" s="11">
        <v>308</v>
      </c>
      <c r="D185" s="1" t="s">
        <v>2362</v>
      </c>
      <c r="E185" s="36">
        <v>13.69</v>
      </c>
      <c r="F185" s="49">
        <v>8</v>
      </c>
    </row>
    <row r="186" spans="1:6" ht="15" customHeight="1">
      <c r="A186" s="14" t="s">
        <v>2363</v>
      </c>
      <c r="B186" s="7">
        <v>329</v>
      </c>
      <c r="C186" s="11">
        <v>103</v>
      </c>
      <c r="D186" s="1" t="s">
        <v>2364</v>
      </c>
      <c r="E186" s="36">
        <v>27.45</v>
      </c>
      <c r="F186" s="49">
        <v>8</v>
      </c>
    </row>
    <row r="187" spans="1:6" ht="15" customHeight="1">
      <c r="A187" s="14" t="s">
        <v>2365</v>
      </c>
      <c r="B187" s="7">
        <v>331</v>
      </c>
      <c r="C187" s="11">
        <v>106</v>
      </c>
      <c r="D187" s="1" t="s">
        <v>469</v>
      </c>
      <c r="E187" s="36">
        <v>9.12</v>
      </c>
      <c r="F187" s="49">
        <v>8</v>
      </c>
    </row>
    <row r="188" spans="1:6" ht="15" customHeight="1">
      <c r="A188" s="14" t="s">
        <v>2366</v>
      </c>
      <c r="B188" s="7">
        <v>332</v>
      </c>
      <c r="C188" s="11">
        <v>171</v>
      </c>
      <c r="D188" s="1" t="s">
        <v>291</v>
      </c>
      <c r="E188" s="36">
        <v>7.03</v>
      </c>
      <c r="F188" s="49">
        <v>0</v>
      </c>
    </row>
    <row r="189" spans="1:6" ht="15" customHeight="1">
      <c r="A189" s="14" t="s">
        <v>2367</v>
      </c>
      <c r="B189" s="7">
        <v>333</v>
      </c>
      <c r="C189" s="11">
        <v>103</v>
      </c>
      <c r="D189" s="1" t="s">
        <v>2368</v>
      </c>
      <c r="E189" s="36">
        <v>22.37</v>
      </c>
      <c r="F189" s="49">
        <v>8</v>
      </c>
    </row>
    <row r="190" spans="1:6" ht="15" customHeight="1">
      <c r="A190" s="14" t="s">
        <v>2369</v>
      </c>
      <c r="B190" s="7">
        <v>334</v>
      </c>
      <c r="C190" s="11">
        <v>103</v>
      </c>
      <c r="D190" s="1" t="s">
        <v>4085</v>
      </c>
      <c r="E190" s="36">
        <v>56.86</v>
      </c>
      <c r="F190" s="49">
        <v>8</v>
      </c>
    </row>
    <row r="191" spans="1:6" ht="15" customHeight="1">
      <c r="A191" s="14" t="s">
        <v>2370</v>
      </c>
      <c r="B191" s="7">
        <v>335</v>
      </c>
      <c r="C191" s="11">
        <v>145</v>
      </c>
      <c r="D191" s="1" t="s">
        <v>3288</v>
      </c>
      <c r="E191" s="36">
        <v>8.14</v>
      </c>
      <c r="F191" s="49">
        <v>8</v>
      </c>
    </row>
    <row r="192" spans="1:6" ht="15" customHeight="1">
      <c r="A192" s="14" t="s">
        <v>2371</v>
      </c>
      <c r="B192" s="7">
        <v>336</v>
      </c>
      <c r="C192" s="11">
        <v>103</v>
      </c>
      <c r="D192" s="1" t="s">
        <v>2372</v>
      </c>
      <c r="E192" s="36">
        <v>22.24</v>
      </c>
      <c r="F192" s="49">
        <v>8</v>
      </c>
    </row>
    <row r="193" spans="1:6" ht="15" customHeight="1">
      <c r="A193" s="14" t="s">
        <v>2373</v>
      </c>
      <c r="B193" s="7">
        <v>337</v>
      </c>
      <c r="C193" s="11">
        <v>103</v>
      </c>
      <c r="D193" s="1" t="s">
        <v>2374</v>
      </c>
      <c r="E193" s="36">
        <v>22.27</v>
      </c>
      <c r="F193" s="49">
        <v>8</v>
      </c>
    </row>
    <row r="194" spans="1:6" ht="15" customHeight="1">
      <c r="A194" s="14" t="s">
        <v>2375</v>
      </c>
      <c r="B194" s="7">
        <v>338</v>
      </c>
      <c r="C194" s="11">
        <v>103</v>
      </c>
      <c r="D194" s="1" t="s">
        <v>3360</v>
      </c>
      <c r="E194" s="36">
        <v>27.22</v>
      </c>
      <c r="F194" s="49">
        <v>8</v>
      </c>
    </row>
    <row r="195" spans="1:6" ht="15" customHeight="1">
      <c r="A195" s="14" t="s">
        <v>3361</v>
      </c>
      <c r="B195" s="7">
        <v>339</v>
      </c>
      <c r="C195" s="11">
        <v>103</v>
      </c>
      <c r="D195" s="1" t="s">
        <v>4085</v>
      </c>
      <c r="E195" s="36">
        <v>50.61</v>
      </c>
      <c r="F195" s="49">
        <v>8</v>
      </c>
    </row>
    <row r="196" spans="1:6" ht="15" customHeight="1">
      <c r="A196" s="14" t="s">
        <v>3362</v>
      </c>
      <c r="B196" s="7">
        <v>341</v>
      </c>
      <c r="C196" s="11">
        <v>103</v>
      </c>
      <c r="D196" s="1" t="s">
        <v>3363</v>
      </c>
      <c r="E196" s="36">
        <v>22.16</v>
      </c>
      <c r="F196" s="49">
        <v>8</v>
      </c>
    </row>
    <row r="197" spans="1:6" ht="15" customHeight="1">
      <c r="A197" s="14" t="s">
        <v>3364</v>
      </c>
      <c r="B197" s="7">
        <v>342</v>
      </c>
      <c r="C197" s="11">
        <v>103</v>
      </c>
      <c r="D197" s="1" t="s">
        <v>3365</v>
      </c>
      <c r="E197" s="36">
        <v>24.53</v>
      </c>
      <c r="F197" s="49">
        <v>8</v>
      </c>
    </row>
    <row r="198" spans="1:6" ht="15" customHeight="1">
      <c r="A198" s="14" t="s">
        <v>3366</v>
      </c>
      <c r="B198" s="7">
        <v>343</v>
      </c>
      <c r="C198" s="11">
        <v>201</v>
      </c>
      <c r="D198" s="1" t="s">
        <v>5450</v>
      </c>
      <c r="E198" s="36"/>
      <c r="F198" s="49">
        <v>0</v>
      </c>
    </row>
    <row r="199" spans="1:6" ht="15" customHeight="1" thickBot="1">
      <c r="A199" s="14" t="s">
        <v>3367</v>
      </c>
      <c r="B199" s="7">
        <v>344</v>
      </c>
      <c r="C199" s="11">
        <v>110</v>
      </c>
      <c r="D199" s="1" t="s">
        <v>2664</v>
      </c>
      <c r="E199" s="36">
        <v>13.79</v>
      </c>
      <c r="F199" s="49">
        <v>1</v>
      </c>
    </row>
    <row r="200" spans="1:6" ht="15" customHeight="1" thickBot="1" thickTop="1">
      <c r="A200" s="153" t="s">
        <v>7686</v>
      </c>
      <c r="B200" s="154"/>
      <c r="C200" s="154"/>
      <c r="D200" s="155"/>
      <c r="E200" s="37">
        <f>SUM(E161:E199)</f>
        <v>636.9999999999998</v>
      </c>
      <c r="F200" s="64">
        <f>SUMIF(F161:F199,"&gt;0",E161:E199)</f>
        <v>613.0999999999998</v>
      </c>
    </row>
    <row r="205" ht="12" customHeight="1"/>
    <row r="206" ht="13.5" thickBot="1"/>
    <row r="207" spans="1:6" ht="22.5" customHeight="1" thickBot="1">
      <c r="A207" s="141" t="s">
        <v>1798</v>
      </c>
      <c r="B207" s="142"/>
      <c r="C207" s="142"/>
      <c r="D207" s="142"/>
      <c r="E207" s="142"/>
      <c r="F207" s="143"/>
    </row>
    <row r="208" spans="1:6" ht="15" customHeight="1">
      <c r="A208" s="151" t="s">
        <v>1005</v>
      </c>
      <c r="B208" s="68" t="s">
        <v>603</v>
      </c>
      <c r="C208" s="69" t="s">
        <v>1860</v>
      </c>
      <c r="D208" s="147" t="s">
        <v>1859</v>
      </c>
      <c r="E208" s="149" t="s">
        <v>1861</v>
      </c>
      <c r="F208" s="70" t="s">
        <v>7616</v>
      </c>
    </row>
    <row r="209" spans="1:6" ht="15" customHeight="1" thickBot="1">
      <c r="A209" s="152"/>
      <c r="B209" s="71" t="s">
        <v>1858</v>
      </c>
      <c r="C209" s="71" t="s">
        <v>1858</v>
      </c>
      <c r="D209" s="148"/>
      <c r="E209" s="150"/>
      <c r="F209" s="72" t="s">
        <v>7615</v>
      </c>
    </row>
    <row r="210" spans="1:6" ht="15" customHeight="1" thickTop="1">
      <c r="A210" s="14" t="s">
        <v>3369</v>
      </c>
      <c r="B210" s="7">
        <v>403</v>
      </c>
      <c r="C210" s="11">
        <v>203</v>
      </c>
      <c r="D210" s="1" t="s">
        <v>2656</v>
      </c>
      <c r="E210" s="36">
        <v>21.21</v>
      </c>
      <c r="F210" s="49">
        <v>5</v>
      </c>
    </row>
    <row r="211" spans="1:6" ht="15" customHeight="1">
      <c r="A211" s="14" t="s">
        <v>3370</v>
      </c>
      <c r="B211" s="7">
        <v>404</v>
      </c>
      <c r="C211" s="11">
        <v>203</v>
      </c>
      <c r="D211" s="1" t="s">
        <v>2656</v>
      </c>
      <c r="E211" s="36">
        <v>12.56</v>
      </c>
      <c r="F211" s="49">
        <v>5</v>
      </c>
    </row>
    <row r="212" spans="1:6" ht="15" customHeight="1">
      <c r="A212" s="14" t="s">
        <v>3371</v>
      </c>
      <c r="B212" s="7">
        <v>405</v>
      </c>
      <c r="C212" s="11">
        <v>161</v>
      </c>
      <c r="D212" s="1" t="s">
        <v>642</v>
      </c>
      <c r="E212" s="36">
        <v>3.85</v>
      </c>
      <c r="F212" s="49">
        <v>0</v>
      </c>
    </row>
    <row r="213" spans="1:6" ht="15" customHeight="1">
      <c r="A213" s="14" t="s">
        <v>3372</v>
      </c>
      <c r="B213" s="7">
        <v>406</v>
      </c>
      <c r="C213" s="11">
        <v>110</v>
      </c>
      <c r="D213" s="1" t="s">
        <v>2664</v>
      </c>
      <c r="E213" s="36">
        <v>15.5</v>
      </c>
      <c r="F213" s="49">
        <v>1</v>
      </c>
    </row>
    <row r="214" spans="1:6" ht="15" customHeight="1">
      <c r="A214" s="14" t="s">
        <v>3373</v>
      </c>
      <c r="B214" s="7">
        <v>407</v>
      </c>
      <c r="C214" s="11">
        <v>302</v>
      </c>
      <c r="D214" s="1" t="s">
        <v>3374</v>
      </c>
      <c r="E214" s="36">
        <v>15.5</v>
      </c>
      <c r="F214" s="49">
        <v>0</v>
      </c>
    </row>
    <row r="215" spans="1:6" ht="15" customHeight="1">
      <c r="A215" s="14" t="s">
        <v>3375</v>
      </c>
      <c r="B215" s="7">
        <v>408</v>
      </c>
      <c r="C215" s="11">
        <v>172</v>
      </c>
      <c r="D215" s="1" t="s">
        <v>3376</v>
      </c>
      <c r="E215" s="36">
        <v>42.61</v>
      </c>
      <c r="F215" s="49">
        <v>10</v>
      </c>
    </row>
    <row r="216" spans="1:6" ht="15" customHeight="1">
      <c r="A216" s="14" t="s">
        <v>3377</v>
      </c>
      <c r="B216" s="7">
        <v>409</v>
      </c>
      <c r="C216" s="11">
        <v>172</v>
      </c>
      <c r="D216" s="1" t="s">
        <v>3376</v>
      </c>
      <c r="E216" s="36">
        <v>42.61</v>
      </c>
      <c r="F216" s="49">
        <v>10</v>
      </c>
    </row>
    <row r="217" spans="1:6" ht="15" customHeight="1">
      <c r="A217" s="14" t="s">
        <v>3378</v>
      </c>
      <c r="B217" s="7">
        <v>410</v>
      </c>
      <c r="C217" s="11">
        <v>172</v>
      </c>
      <c r="D217" s="1" t="s">
        <v>3376</v>
      </c>
      <c r="E217" s="36">
        <v>42.63</v>
      </c>
      <c r="F217" s="49">
        <v>10</v>
      </c>
    </row>
    <row r="218" spans="1:6" ht="15" customHeight="1">
      <c r="A218" s="15" t="s">
        <v>3379</v>
      </c>
      <c r="B218" s="9">
        <v>411</v>
      </c>
      <c r="C218" s="12">
        <v>172</v>
      </c>
      <c r="D218" s="10" t="s">
        <v>3376</v>
      </c>
      <c r="E218" s="43">
        <v>42.34</v>
      </c>
      <c r="F218" s="58">
        <v>10</v>
      </c>
    </row>
    <row r="219" spans="1:6" ht="15" customHeight="1" thickBot="1">
      <c r="A219" s="15" t="s">
        <v>7512</v>
      </c>
      <c r="B219" s="9"/>
      <c r="C219" s="12">
        <v>317</v>
      </c>
      <c r="D219" s="10" t="s">
        <v>7513</v>
      </c>
      <c r="E219" s="43"/>
      <c r="F219" s="58">
        <v>0</v>
      </c>
    </row>
    <row r="220" spans="1:6" ht="17.25" thickBot="1" thickTop="1">
      <c r="A220" s="144" t="s">
        <v>7686</v>
      </c>
      <c r="B220" s="145"/>
      <c r="C220" s="145"/>
      <c r="D220" s="146"/>
      <c r="E220" s="37">
        <f>SUM(E210:E219)</f>
        <v>238.81</v>
      </c>
      <c r="F220" s="63">
        <f>SUMIF(F210:F219,"&gt;0",E210:E219)</f>
        <v>219.46</v>
      </c>
    </row>
  </sheetData>
  <mergeCells count="25">
    <mergeCell ref="A20:F20"/>
    <mergeCell ref="A21:A22"/>
    <mergeCell ref="A220:D220"/>
    <mergeCell ref="D21:D22"/>
    <mergeCell ref="E21:E22"/>
    <mergeCell ref="A63:D63"/>
    <mergeCell ref="A101:D101"/>
    <mergeCell ref="A151:D151"/>
    <mergeCell ref="A200:D200"/>
    <mergeCell ref="D71:D72"/>
    <mergeCell ref="E71:E72"/>
    <mergeCell ref="D109:D110"/>
    <mergeCell ref="A70:F70"/>
    <mergeCell ref="A71:A72"/>
    <mergeCell ref="A109:A110"/>
    <mergeCell ref="A158:F158"/>
    <mergeCell ref="A108:F108"/>
    <mergeCell ref="A207:F207"/>
    <mergeCell ref="A208:A209"/>
    <mergeCell ref="D208:D209"/>
    <mergeCell ref="E208:E209"/>
    <mergeCell ref="A159:A160"/>
    <mergeCell ref="E109:E110"/>
    <mergeCell ref="D159:D160"/>
    <mergeCell ref="E159:E160"/>
  </mergeCells>
  <conditionalFormatting sqref="E4">
    <cfRule type="cellIs" priority="14" dxfId="116" operator="notEqual">
      <formula>SUM($E$5:$E$15)</formula>
    </cfRule>
  </conditionalFormatting>
  <printOptions horizontalCentered="1"/>
  <pageMargins left="0.1968503937007874" right="0.1968503937007874" top="0.7480314960629921" bottom="0.4724409448818898" header="0.11811023622047245" footer="0.2755905511811024"/>
  <pageSetup horizontalDpi="600" verticalDpi="600" orientation="portrait" paperSize="9" scale="70" r:id="rId1"/>
  <headerFooter scaleWithDoc="0" alignWithMargins="0">
    <oddHeader>&amp;L&amp;9Příloha č.1_UKB_plochy místností</oddHeader>
    <oddFooter>&amp;R&amp;9Strana &amp;P/&amp;N</oddFooter>
  </headerFooter>
  <rowBreaks count="4" manualBreakCount="4">
    <brk id="64" max="16383" man="1"/>
    <brk id="104" max="16383" man="1"/>
    <brk id="154" max="16383" man="1"/>
    <brk id="20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2:G231"/>
  <sheetViews>
    <sheetView zoomScaleSheetLayoutView="100" workbookViewId="0" topLeftCell="A1">
      <selection activeCell="G1" sqref="G1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4" width="40.7109375" style="0" customWidth="1"/>
    <col min="5" max="5" width="14.7109375" style="35" customWidth="1"/>
    <col min="6" max="6" width="14.7109375" style="44" customWidth="1"/>
  </cols>
  <sheetData>
    <row r="2" ht="13.5" thickBot="1">
      <c r="F2"/>
    </row>
    <row r="3" spans="4:6" ht="15.75" customHeight="1" thickBot="1">
      <c r="D3" s="65" t="s">
        <v>7618</v>
      </c>
      <c r="E3" s="66">
        <f>SUM(E231,E177,E118,E76)</f>
        <v>2524.66</v>
      </c>
      <c r="F3"/>
    </row>
    <row r="4" spans="4:7" ht="15.75" customHeight="1" thickBot="1">
      <c r="D4" s="65" t="s">
        <v>7619</v>
      </c>
      <c r="E4" s="66">
        <f>SUM(F231,F177,F118,F76)</f>
        <v>2117.09</v>
      </c>
      <c r="F4" s="92"/>
      <c r="G4" s="92"/>
    </row>
    <row r="5" spans="4:6" ht="15.75" customHeight="1" thickBot="1">
      <c r="D5" s="65" t="s">
        <v>7620</v>
      </c>
      <c r="E5" s="66">
        <f>SUMIF(F$23:F$553,"1",E$23:E$553)</f>
        <v>440.53</v>
      </c>
      <c r="F5"/>
    </row>
    <row r="6" spans="4:6" ht="15.75" customHeight="1" thickBot="1">
      <c r="D6" s="65" t="s">
        <v>7621</v>
      </c>
      <c r="E6" s="66">
        <f>SUMIF(F$23:F$553,"2",E$23:E$553)</f>
        <v>0</v>
      </c>
      <c r="F6"/>
    </row>
    <row r="7" spans="4:6" ht="15.75" customHeight="1" thickBot="1">
      <c r="D7" s="65" t="s">
        <v>7622</v>
      </c>
      <c r="E7" s="66">
        <f>SUMIF(F$23:F$553,"3",E$23:E$553)</f>
        <v>134.81000000000003</v>
      </c>
      <c r="F7"/>
    </row>
    <row r="8" spans="4:6" ht="15.75" customHeight="1" thickBot="1">
      <c r="D8" s="65" t="s">
        <v>7617</v>
      </c>
      <c r="E8" s="66">
        <f>SUMIF(F$23:F$553,"4",E$23:E$553)</f>
        <v>32.629999999999995</v>
      </c>
      <c r="F8"/>
    </row>
    <row r="9" spans="4:6" ht="15.75" customHeight="1" thickBot="1">
      <c r="D9" s="65" t="s">
        <v>7623</v>
      </c>
      <c r="E9" s="66">
        <f>SUMIF(F$23:F$553,"5",E$23:E$553)</f>
        <v>518.7099999999999</v>
      </c>
      <c r="F9"/>
    </row>
    <row r="10" spans="4:5" ht="15.75" customHeight="1" thickBot="1">
      <c r="D10" s="65" t="s">
        <v>7624</v>
      </c>
      <c r="E10" s="66">
        <f>SUMIF(F$23:F$553,"6",E$23:E$553)</f>
        <v>0</v>
      </c>
    </row>
    <row r="11" spans="4:5" ht="15.75" customHeight="1" thickBot="1">
      <c r="D11" s="65" t="s">
        <v>7625</v>
      </c>
      <c r="E11" s="66">
        <f>SUMIF(F$23:F$553,"7",E$23:E$553)</f>
        <v>0</v>
      </c>
    </row>
    <row r="12" spans="4:5" ht="15.75" customHeight="1" thickBot="1">
      <c r="D12" s="65" t="s">
        <v>7626</v>
      </c>
      <c r="E12" s="66">
        <f>SUMIF(F$23:F$553,"8",E$23:E$553)</f>
        <v>990.41</v>
      </c>
    </row>
    <row r="13" spans="4:5" ht="15.75" customHeight="1" thickBot="1">
      <c r="D13" s="65" t="s">
        <v>7687</v>
      </c>
      <c r="E13" s="66">
        <f>SUMIF(F$23:F$553,"9",E$23:E$553)</f>
        <v>0</v>
      </c>
    </row>
    <row r="14" spans="4:5" ht="15.75" customHeight="1" thickBot="1">
      <c r="D14" s="65" t="s">
        <v>7688</v>
      </c>
      <c r="E14" s="66">
        <f>SUMIF(F$23:F$553,"10",E$23:E$553)</f>
        <v>0</v>
      </c>
    </row>
    <row r="15" spans="4:5" ht="15.75" customHeight="1" thickBot="1">
      <c r="D15" s="65" t="s">
        <v>7714</v>
      </c>
      <c r="E15" s="66">
        <f>SUMIF(F$23:F$553,"11",E$23:E$553)</f>
        <v>0</v>
      </c>
    </row>
    <row r="19" ht="13.5" thickBot="1"/>
    <row r="20" spans="1:6" ht="22.5" customHeight="1" thickBot="1">
      <c r="A20" s="141" t="s">
        <v>1799</v>
      </c>
      <c r="B20" s="142"/>
      <c r="C20" s="142"/>
      <c r="D20" s="142"/>
      <c r="E20" s="142"/>
      <c r="F20" s="143"/>
    </row>
    <row r="21" spans="1:6" ht="15" customHeight="1">
      <c r="A21" s="151" t="s">
        <v>1005</v>
      </c>
      <c r="B21" s="68" t="s">
        <v>603</v>
      </c>
      <c r="C21" s="69" t="s">
        <v>1860</v>
      </c>
      <c r="D21" s="147" t="s">
        <v>1859</v>
      </c>
      <c r="E21" s="149" t="s">
        <v>1861</v>
      </c>
      <c r="F21" s="70" t="s">
        <v>7616</v>
      </c>
    </row>
    <row r="22" spans="1:6" ht="15" customHeight="1" thickBot="1">
      <c r="A22" s="152"/>
      <c r="B22" s="71" t="s">
        <v>1858</v>
      </c>
      <c r="C22" s="71" t="s">
        <v>1858</v>
      </c>
      <c r="D22" s="148"/>
      <c r="E22" s="150"/>
      <c r="F22" s="72" t="s">
        <v>7615</v>
      </c>
    </row>
    <row r="23" spans="1:6" ht="15" customHeight="1" thickTop="1">
      <c r="A23" s="16" t="s">
        <v>4404</v>
      </c>
      <c r="B23" s="7" t="s">
        <v>1863</v>
      </c>
      <c r="C23" s="11">
        <v>203</v>
      </c>
      <c r="D23" s="1" t="s">
        <v>2656</v>
      </c>
      <c r="E23" s="36">
        <v>75.33</v>
      </c>
      <c r="F23" s="50">
        <v>5</v>
      </c>
    </row>
    <row r="24" spans="1:6" ht="15" customHeight="1">
      <c r="A24" s="14" t="s">
        <v>4405</v>
      </c>
      <c r="B24" s="7" t="s">
        <v>1864</v>
      </c>
      <c r="C24" s="11">
        <v>204</v>
      </c>
      <c r="D24" s="1" t="s">
        <v>4406</v>
      </c>
      <c r="E24" s="36">
        <v>3.92</v>
      </c>
      <c r="F24" s="49">
        <v>5</v>
      </c>
    </row>
    <row r="25" spans="1:6" ht="15" customHeight="1">
      <c r="A25" s="14" t="s">
        <v>4407</v>
      </c>
      <c r="B25" s="7" t="s">
        <v>1865</v>
      </c>
      <c r="C25" s="11">
        <v>201</v>
      </c>
      <c r="D25" s="1" t="s">
        <v>641</v>
      </c>
      <c r="E25" s="36">
        <v>9.49</v>
      </c>
      <c r="F25" s="49">
        <v>5</v>
      </c>
    </row>
    <row r="26" spans="1:6" ht="15" customHeight="1">
      <c r="A26" s="14" t="s">
        <v>4408</v>
      </c>
      <c r="B26" s="7" t="s">
        <v>1866</v>
      </c>
      <c r="C26" s="11">
        <v>203</v>
      </c>
      <c r="D26" s="1" t="s">
        <v>2656</v>
      </c>
      <c r="E26" s="36">
        <v>6.13</v>
      </c>
      <c r="F26" s="45">
        <v>5</v>
      </c>
    </row>
    <row r="27" spans="1:6" ht="15" customHeight="1">
      <c r="A27" s="14" t="s">
        <v>921</v>
      </c>
      <c r="B27" s="7" t="s">
        <v>1867</v>
      </c>
      <c r="C27" s="11">
        <v>201</v>
      </c>
      <c r="D27" s="1" t="s">
        <v>641</v>
      </c>
      <c r="E27" s="36">
        <v>5.19</v>
      </c>
      <c r="F27" s="49">
        <v>5</v>
      </c>
    </row>
    <row r="28" spans="1:6" ht="15" customHeight="1">
      <c r="A28" s="14" t="s">
        <v>922</v>
      </c>
      <c r="B28" s="7" t="s">
        <v>1868</v>
      </c>
      <c r="C28" s="11">
        <v>161</v>
      </c>
      <c r="D28" s="1" t="s">
        <v>2674</v>
      </c>
      <c r="E28" s="36">
        <v>4.39</v>
      </c>
      <c r="F28" s="49">
        <v>3</v>
      </c>
    </row>
    <row r="29" spans="1:6" ht="15" customHeight="1">
      <c r="A29" s="14" t="s">
        <v>923</v>
      </c>
      <c r="B29" s="7" t="s">
        <v>1869</v>
      </c>
      <c r="C29" s="11">
        <v>161</v>
      </c>
      <c r="D29" s="1" t="s">
        <v>4247</v>
      </c>
      <c r="E29" s="36">
        <v>4.19</v>
      </c>
      <c r="F29" s="49">
        <v>3</v>
      </c>
    </row>
    <row r="30" spans="1:6" ht="15" customHeight="1">
      <c r="A30" s="14" t="s">
        <v>924</v>
      </c>
      <c r="B30" s="7" t="s">
        <v>1870</v>
      </c>
      <c r="C30" s="11">
        <v>161</v>
      </c>
      <c r="D30" s="1" t="s">
        <v>4244</v>
      </c>
      <c r="E30" s="36">
        <v>1.2</v>
      </c>
      <c r="F30" s="49">
        <v>3</v>
      </c>
    </row>
    <row r="31" spans="1:6" ht="15" customHeight="1">
      <c r="A31" s="14" t="s">
        <v>925</v>
      </c>
      <c r="B31" s="7" t="s">
        <v>1871</v>
      </c>
      <c r="C31" s="11">
        <v>161</v>
      </c>
      <c r="D31" s="1" t="s">
        <v>4244</v>
      </c>
      <c r="E31" s="36">
        <v>1.27</v>
      </c>
      <c r="F31" s="49">
        <v>3</v>
      </c>
    </row>
    <row r="32" spans="1:6" ht="15" customHeight="1">
      <c r="A32" s="14" t="s">
        <v>926</v>
      </c>
      <c r="B32" s="7" t="s">
        <v>1873</v>
      </c>
      <c r="C32" s="11">
        <v>163</v>
      </c>
      <c r="D32" s="1" t="s">
        <v>3889</v>
      </c>
      <c r="E32" s="36">
        <v>1.71</v>
      </c>
      <c r="F32" s="49">
        <v>3</v>
      </c>
    </row>
    <row r="33" spans="1:6" ht="15" customHeight="1">
      <c r="A33" s="14" t="s">
        <v>927</v>
      </c>
      <c r="B33" s="7" t="s">
        <v>1874</v>
      </c>
      <c r="C33" s="11">
        <v>167</v>
      </c>
      <c r="D33" s="1" t="s">
        <v>2673</v>
      </c>
      <c r="E33" s="36">
        <v>3.75</v>
      </c>
      <c r="F33" s="49">
        <v>0</v>
      </c>
    </row>
    <row r="34" spans="1:6" ht="15" customHeight="1">
      <c r="A34" s="14" t="s">
        <v>928</v>
      </c>
      <c r="B34" s="7" t="s">
        <v>1875</v>
      </c>
      <c r="C34" s="11">
        <v>161</v>
      </c>
      <c r="D34" s="1" t="s">
        <v>4257</v>
      </c>
      <c r="E34" s="36">
        <v>1.35</v>
      </c>
      <c r="F34" s="49">
        <v>3</v>
      </c>
    </row>
    <row r="35" spans="1:6" ht="15" customHeight="1">
      <c r="A35" s="14" t="s">
        <v>929</v>
      </c>
      <c r="B35" s="7" t="s">
        <v>1876</v>
      </c>
      <c r="C35" s="11">
        <v>161</v>
      </c>
      <c r="D35" s="1" t="s">
        <v>4257</v>
      </c>
      <c r="E35" s="36">
        <v>1.35</v>
      </c>
      <c r="F35" s="49">
        <v>3</v>
      </c>
    </row>
    <row r="36" spans="1:6" ht="15" customHeight="1">
      <c r="A36" s="14" t="s">
        <v>930</v>
      </c>
      <c r="B36" s="7" t="s">
        <v>1877</v>
      </c>
      <c r="C36" s="11">
        <v>143</v>
      </c>
      <c r="D36" s="1" t="s">
        <v>2671</v>
      </c>
      <c r="E36" s="36">
        <v>6.41</v>
      </c>
      <c r="F36" s="49">
        <v>3</v>
      </c>
    </row>
    <row r="37" spans="1:6" ht="15" customHeight="1">
      <c r="A37" s="14" t="s">
        <v>931</v>
      </c>
      <c r="B37" s="7" t="s">
        <v>1878</v>
      </c>
      <c r="C37" s="11">
        <v>163</v>
      </c>
      <c r="D37" s="1" t="s">
        <v>2670</v>
      </c>
      <c r="E37" s="36">
        <v>1.69</v>
      </c>
      <c r="F37" s="49">
        <v>3</v>
      </c>
    </row>
    <row r="38" spans="1:6" ht="15" customHeight="1">
      <c r="A38" s="14" t="s">
        <v>932</v>
      </c>
      <c r="B38" s="7" t="s">
        <v>1879</v>
      </c>
      <c r="C38" s="11">
        <v>171</v>
      </c>
      <c r="D38" s="1" t="s">
        <v>2666</v>
      </c>
      <c r="E38" s="36">
        <v>3.63</v>
      </c>
      <c r="F38" s="49">
        <v>0</v>
      </c>
    </row>
    <row r="39" spans="1:6" ht="15" customHeight="1">
      <c r="A39" s="14" t="s">
        <v>933</v>
      </c>
      <c r="B39" s="7" t="s">
        <v>1880</v>
      </c>
      <c r="C39" s="11">
        <v>171</v>
      </c>
      <c r="D39" s="1" t="s">
        <v>934</v>
      </c>
      <c r="E39" s="36">
        <v>9.99</v>
      </c>
      <c r="F39" s="49">
        <v>0</v>
      </c>
    </row>
    <row r="40" spans="1:6" ht="15" customHeight="1">
      <c r="A40" s="14" t="s">
        <v>935</v>
      </c>
      <c r="B40" s="7" t="s">
        <v>1881</v>
      </c>
      <c r="C40" s="11">
        <v>171</v>
      </c>
      <c r="D40" s="1" t="s">
        <v>2165</v>
      </c>
      <c r="E40" s="36">
        <v>3.82</v>
      </c>
      <c r="F40" s="49">
        <v>8</v>
      </c>
    </row>
    <row r="41" spans="1:6" ht="15" customHeight="1">
      <c r="A41" s="14" t="s">
        <v>936</v>
      </c>
      <c r="B41" s="7" t="s">
        <v>1883</v>
      </c>
      <c r="C41" s="11">
        <v>104</v>
      </c>
      <c r="D41" s="1" t="s">
        <v>937</v>
      </c>
      <c r="E41" s="36">
        <v>27.08</v>
      </c>
      <c r="F41" s="49">
        <v>8</v>
      </c>
    </row>
    <row r="42" spans="1:6" ht="15" customHeight="1">
      <c r="A42" s="14" t="s">
        <v>938</v>
      </c>
      <c r="B42" s="7" t="s">
        <v>1884</v>
      </c>
      <c r="C42" s="11">
        <v>160</v>
      </c>
      <c r="D42" s="1" t="s">
        <v>652</v>
      </c>
      <c r="E42" s="36">
        <v>5.81</v>
      </c>
      <c r="F42" s="49">
        <v>8</v>
      </c>
    </row>
    <row r="43" spans="1:6" ht="15" customHeight="1">
      <c r="A43" s="14" t="s">
        <v>939</v>
      </c>
      <c r="B43" s="7" t="s">
        <v>1885</v>
      </c>
      <c r="C43" s="11">
        <v>103</v>
      </c>
      <c r="D43" s="1" t="s">
        <v>940</v>
      </c>
      <c r="E43" s="36">
        <v>4.91</v>
      </c>
      <c r="F43" s="49">
        <v>8</v>
      </c>
    </row>
    <row r="44" spans="1:6" ht="15" customHeight="1">
      <c r="A44" s="14" t="s">
        <v>4467</v>
      </c>
      <c r="B44" s="7" t="s">
        <v>1886</v>
      </c>
      <c r="C44" s="11">
        <v>103</v>
      </c>
      <c r="D44" s="1" t="s">
        <v>4468</v>
      </c>
      <c r="E44" s="36">
        <v>29.49</v>
      </c>
      <c r="F44" s="49">
        <v>8</v>
      </c>
    </row>
    <row r="45" spans="1:6" ht="15" customHeight="1">
      <c r="A45" s="14" t="s">
        <v>4469</v>
      </c>
      <c r="B45" s="7" t="s">
        <v>1887</v>
      </c>
      <c r="C45" s="11">
        <v>303</v>
      </c>
      <c r="D45" s="1" t="s">
        <v>4470</v>
      </c>
      <c r="E45" s="36">
        <v>16.37</v>
      </c>
      <c r="F45" s="49">
        <v>0</v>
      </c>
    </row>
    <row r="46" spans="1:6" ht="15" customHeight="1">
      <c r="A46" s="14" t="s">
        <v>4471</v>
      </c>
      <c r="B46" s="7" t="s">
        <v>1888</v>
      </c>
      <c r="C46" s="11">
        <v>171</v>
      </c>
      <c r="D46" s="1" t="s">
        <v>3785</v>
      </c>
      <c r="E46" s="36">
        <v>18.22</v>
      </c>
      <c r="F46" s="49">
        <v>8</v>
      </c>
    </row>
    <row r="47" spans="1:6" ht="15" customHeight="1">
      <c r="A47" s="14" t="s">
        <v>4472</v>
      </c>
      <c r="B47" s="7" t="s">
        <v>1889</v>
      </c>
      <c r="C47" s="11">
        <v>103</v>
      </c>
      <c r="D47" s="1" t="s">
        <v>4473</v>
      </c>
      <c r="E47" s="36">
        <v>35.48</v>
      </c>
      <c r="F47" s="49">
        <v>8</v>
      </c>
    </row>
    <row r="48" spans="1:6" ht="15" customHeight="1">
      <c r="A48" s="14" t="s">
        <v>4474</v>
      </c>
      <c r="B48" s="7" t="s">
        <v>1890</v>
      </c>
      <c r="C48" s="11">
        <v>303</v>
      </c>
      <c r="D48" s="1" t="s">
        <v>4475</v>
      </c>
      <c r="E48" s="36">
        <v>42.44</v>
      </c>
      <c r="F48" s="49">
        <v>8</v>
      </c>
    </row>
    <row r="49" spans="1:6" ht="15" customHeight="1">
      <c r="A49" s="14" t="s">
        <v>4476</v>
      </c>
      <c r="B49" s="7" t="s">
        <v>1891</v>
      </c>
      <c r="C49" s="11">
        <v>303</v>
      </c>
      <c r="D49" s="1" t="s">
        <v>4475</v>
      </c>
      <c r="E49" s="36">
        <v>17.32</v>
      </c>
      <c r="F49" s="49">
        <v>8</v>
      </c>
    </row>
    <row r="50" spans="1:6" ht="15" customHeight="1">
      <c r="A50" s="14" t="s">
        <v>4477</v>
      </c>
      <c r="B50" s="7" t="s">
        <v>1893</v>
      </c>
      <c r="C50" s="11">
        <v>303</v>
      </c>
      <c r="D50" s="1" t="s">
        <v>4475</v>
      </c>
      <c r="E50" s="36">
        <v>73.7</v>
      </c>
      <c r="F50" s="49">
        <v>8</v>
      </c>
    </row>
    <row r="51" spans="1:6" ht="15" customHeight="1">
      <c r="A51" s="14" t="s">
        <v>4478</v>
      </c>
      <c r="B51" s="7" t="s">
        <v>1894</v>
      </c>
      <c r="C51" s="11">
        <v>103</v>
      </c>
      <c r="D51" s="1" t="s">
        <v>4479</v>
      </c>
      <c r="E51" s="36">
        <v>12.14</v>
      </c>
      <c r="F51" s="49">
        <v>8</v>
      </c>
    </row>
    <row r="52" spans="1:6" ht="15" customHeight="1">
      <c r="A52" s="14" t="s">
        <v>4480</v>
      </c>
      <c r="B52" s="7" t="s">
        <v>1895</v>
      </c>
      <c r="C52" s="11">
        <v>103</v>
      </c>
      <c r="D52" s="1" t="s">
        <v>4479</v>
      </c>
      <c r="E52" s="36">
        <v>35.17</v>
      </c>
      <c r="F52" s="49">
        <v>8</v>
      </c>
    </row>
    <row r="53" spans="1:6" ht="15" customHeight="1">
      <c r="A53" s="14" t="s">
        <v>4481</v>
      </c>
      <c r="B53" s="7" t="s">
        <v>1896</v>
      </c>
      <c r="C53" s="11">
        <v>305</v>
      </c>
      <c r="D53" s="1" t="s">
        <v>4482</v>
      </c>
      <c r="E53" s="36">
        <v>8.27</v>
      </c>
      <c r="F53" s="49">
        <v>0</v>
      </c>
    </row>
    <row r="54" spans="1:6" ht="15" customHeight="1">
      <c r="A54" s="14" t="s">
        <v>4483</v>
      </c>
      <c r="B54" s="7" t="s">
        <v>1897</v>
      </c>
      <c r="C54" s="11">
        <v>302</v>
      </c>
      <c r="D54" s="1" t="s">
        <v>2667</v>
      </c>
      <c r="E54" s="36">
        <v>20.16</v>
      </c>
      <c r="F54" s="49">
        <v>8</v>
      </c>
    </row>
    <row r="55" spans="1:6" ht="15" customHeight="1">
      <c r="A55" s="14" t="s">
        <v>4484</v>
      </c>
      <c r="B55" s="7" t="s">
        <v>1898</v>
      </c>
      <c r="C55" s="11">
        <v>203</v>
      </c>
      <c r="D55" s="1" t="s">
        <v>2656</v>
      </c>
      <c r="E55" s="36">
        <v>61.63</v>
      </c>
      <c r="F55" s="49">
        <v>5</v>
      </c>
    </row>
    <row r="56" spans="1:6" ht="15" customHeight="1">
      <c r="A56" s="14" t="s">
        <v>4485</v>
      </c>
      <c r="B56" s="7" t="s">
        <v>1899</v>
      </c>
      <c r="C56" s="11">
        <v>171</v>
      </c>
      <c r="D56" s="1" t="s">
        <v>4486</v>
      </c>
      <c r="E56" s="36">
        <v>12.24</v>
      </c>
      <c r="F56" s="49">
        <v>0</v>
      </c>
    </row>
    <row r="57" spans="1:6" ht="15" customHeight="1">
      <c r="A57" s="14" t="s">
        <v>4487</v>
      </c>
      <c r="B57" s="7" t="s">
        <v>1900</v>
      </c>
      <c r="C57" s="11">
        <v>171</v>
      </c>
      <c r="D57" s="1" t="s">
        <v>4486</v>
      </c>
      <c r="E57" s="36">
        <v>17.11</v>
      </c>
      <c r="F57" s="49">
        <v>0</v>
      </c>
    </row>
    <row r="58" spans="1:6" ht="15" customHeight="1">
      <c r="A58" s="14" t="s">
        <v>4488</v>
      </c>
      <c r="B58" s="7" t="s">
        <v>1901</v>
      </c>
      <c r="C58" s="11">
        <v>143</v>
      </c>
      <c r="D58" s="1" t="s">
        <v>4489</v>
      </c>
      <c r="E58" s="36">
        <v>29.8</v>
      </c>
      <c r="F58" s="49">
        <v>8</v>
      </c>
    </row>
    <row r="59" spans="1:6" ht="15" customHeight="1">
      <c r="A59" s="14" t="s">
        <v>4490</v>
      </c>
      <c r="B59" s="7" t="s">
        <v>1903</v>
      </c>
      <c r="C59" s="11">
        <v>160</v>
      </c>
      <c r="D59" s="1" t="s">
        <v>3890</v>
      </c>
      <c r="E59" s="36">
        <v>13.7</v>
      </c>
      <c r="F59" s="49">
        <v>3</v>
      </c>
    </row>
    <row r="60" spans="1:6" ht="15" customHeight="1">
      <c r="A60" s="14" t="s">
        <v>4491</v>
      </c>
      <c r="B60" s="7" t="s">
        <v>1904</v>
      </c>
      <c r="C60" s="11">
        <v>160</v>
      </c>
      <c r="D60" s="1" t="s">
        <v>1409</v>
      </c>
      <c r="E60" s="36">
        <v>13.58</v>
      </c>
      <c r="F60" s="49">
        <v>3</v>
      </c>
    </row>
    <row r="61" spans="1:6" ht="15" customHeight="1">
      <c r="A61" s="14" t="s">
        <v>1310</v>
      </c>
      <c r="B61" s="7" t="s">
        <v>1800</v>
      </c>
      <c r="C61" s="11">
        <v>307</v>
      </c>
      <c r="D61" s="1" t="s">
        <v>3410</v>
      </c>
      <c r="E61" s="36">
        <v>20.24</v>
      </c>
      <c r="F61" s="49">
        <v>0</v>
      </c>
    </row>
    <row r="62" spans="1:6" ht="15" customHeight="1">
      <c r="A62" s="14" t="s">
        <v>1311</v>
      </c>
      <c r="B62" s="7" t="s">
        <v>1801</v>
      </c>
      <c r="C62" s="11">
        <v>307</v>
      </c>
      <c r="D62" s="1" t="s">
        <v>1312</v>
      </c>
      <c r="E62" s="36">
        <v>14.45</v>
      </c>
      <c r="F62" s="49">
        <v>0</v>
      </c>
    </row>
    <row r="63" spans="1:6" ht="15" customHeight="1">
      <c r="A63" s="14" t="s">
        <v>1313</v>
      </c>
      <c r="B63" s="7" t="s">
        <v>1802</v>
      </c>
      <c r="C63" s="11">
        <v>171</v>
      </c>
      <c r="D63" s="1" t="s">
        <v>1314</v>
      </c>
      <c r="E63" s="36">
        <v>8.13</v>
      </c>
      <c r="F63" s="49">
        <v>0</v>
      </c>
    </row>
    <row r="64" spans="1:6" ht="15" customHeight="1">
      <c r="A64" s="14" t="s">
        <v>1315</v>
      </c>
      <c r="B64" s="7" t="s">
        <v>1803</v>
      </c>
      <c r="C64" s="11">
        <v>171</v>
      </c>
      <c r="D64" s="1" t="s">
        <v>4870</v>
      </c>
      <c r="E64" s="36">
        <v>21.81</v>
      </c>
      <c r="F64" s="49">
        <v>0</v>
      </c>
    </row>
    <row r="65" spans="1:6" ht="15" customHeight="1">
      <c r="A65" s="14" t="s">
        <v>4871</v>
      </c>
      <c r="B65" s="7" t="s">
        <v>1804</v>
      </c>
      <c r="C65" s="11">
        <v>171</v>
      </c>
      <c r="D65" s="1" t="s">
        <v>4872</v>
      </c>
      <c r="E65" s="36">
        <v>12.63</v>
      </c>
      <c r="F65" s="49">
        <v>0</v>
      </c>
    </row>
    <row r="66" spans="1:6" ht="15" customHeight="1">
      <c r="A66" s="14" t="s">
        <v>4873</v>
      </c>
      <c r="B66" s="7" t="s">
        <v>1805</v>
      </c>
      <c r="C66" s="11">
        <v>171</v>
      </c>
      <c r="D66" s="1" t="s">
        <v>3785</v>
      </c>
      <c r="E66" s="36">
        <v>10.27</v>
      </c>
      <c r="F66" s="49">
        <v>0</v>
      </c>
    </row>
    <row r="67" spans="1:6" ht="15" customHeight="1">
      <c r="A67" s="14" t="s">
        <v>4874</v>
      </c>
      <c r="B67" s="7" t="s">
        <v>1806</v>
      </c>
      <c r="C67" s="11">
        <v>163</v>
      </c>
      <c r="D67" s="1" t="s">
        <v>4875</v>
      </c>
      <c r="E67" s="36">
        <v>1.67</v>
      </c>
      <c r="F67" s="49">
        <v>0</v>
      </c>
    </row>
    <row r="68" spans="1:6" ht="15" customHeight="1">
      <c r="A68" s="14" t="s">
        <v>1324</v>
      </c>
      <c r="B68" s="7" t="s">
        <v>1808</v>
      </c>
      <c r="C68" s="11">
        <v>209</v>
      </c>
      <c r="D68" s="1" t="s">
        <v>1325</v>
      </c>
      <c r="E68" s="36">
        <v>1.94</v>
      </c>
      <c r="F68" s="49">
        <v>0</v>
      </c>
    </row>
    <row r="69" spans="1:6" ht="15" customHeight="1">
      <c r="A69" s="14" t="s">
        <v>1326</v>
      </c>
      <c r="B69" s="7" t="s">
        <v>1809</v>
      </c>
      <c r="C69" s="11">
        <v>161</v>
      </c>
      <c r="D69" s="1" t="s">
        <v>1327</v>
      </c>
      <c r="E69" s="36">
        <v>1.66</v>
      </c>
      <c r="F69" s="49">
        <v>0</v>
      </c>
    </row>
    <row r="70" spans="1:6" ht="15" customHeight="1">
      <c r="A70" s="14" t="s">
        <v>1328</v>
      </c>
      <c r="B70" s="7" t="s">
        <v>1810</v>
      </c>
      <c r="C70" s="11">
        <v>160</v>
      </c>
      <c r="D70" s="1" t="s">
        <v>1329</v>
      </c>
      <c r="E70" s="36">
        <v>9.9</v>
      </c>
      <c r="F70" s="49">
        <v>0</v>
      </c>
    </row>
    <row r="71" spans="1:6" ht="15" customHeight="1">
      <c r="A71" s="14" t="s">
        <v>1330</v>
      </c>
      <c r="B71" s="7" t="s">
        <v>1811</v>
      </c>
      <c r="C71" s="11">
        <v>171</v>
      </c>
      <c r="D71" s="1" t="s">
        <v>2326</v>
      </c>
      <c r="E71" s="36">
        <v>11.11</v>
      </c>
      <c r="F71" s="49">
        <v>0</v>
      </c>
    </row>
    <row r="72" spans="1:6" ht="15" customHeight="1">
      <c r="A72" s="14" t="s">
        <v>1331</v>
      </c>
      <c r="B72" s="7" t="s">
        <v>1817</v>
      </c>
      <c r="C72" s="11">
        <v>303</v>
      </c>
      <c r="D72" s="1" t="s">
        <v>1332</v>
      </c>
      <c r="E72" s="36">
        <v>10.35</v>
      </c>
      <c r="F72" s="49">
        <v>0</v>
      </c>
    </row>
    <row r="73" spans="1:6" ht="15" customHeight="1">
      <c r="A73" s="14" t="s">
        <v>1333</v>
      </c>
      <c r="B73" s="7" t="s">
        <v>1823</v>
      </c>
      <c r="C73" s="11">
        <v>302</v>
      </c>
      <c r="D73" s="1" t="s">
        <v>1334</v>
      </c>
      <c r="E73" s="36">
        <v>24.87</v>
      </c>
      <c r="F73" s="49">
        <v>0</v>
      </c>
    </row>
    <row r="74" spans="1:6" ht="15" customHeight="1">
      <c r="A74" s="14" t="s">
        <v>1335</v>
      </c>
      <c r="B74" s="7" t="s">
        <v>1824</v>
      </c>
      <c r="C74" s="11">
        <v>171</v>
      </c>
      <c r="D74" s="1" t="s">
        <v>1336</v>
      </c>
      <c r="E74" s="36">
        <v>18.08</v>
      </c>
      <c r="F74" s="49">
        <v>0</v>
      </c>
    </row>
    <row r="75" spans="1:6" ht="15" customHeight="1" thickBot="1">
      <c r="A75" s="14" t="s">
        <v>1337</v>
      </c>
      <c r="B75" s="7" t="s">
        <v>1825</v>
      </c>
      <c r="C75" s="11">
        <v>201</v>
      </c>
      <c r="D75" s="1" t="s">
        <v>641</v>
      </c>
      <c r="E75" s="36">
        <v>19.51</v>
      </c>
      <c r="F75" s="49">
        <v>0</v>
      </c>
    </row>
    <row r="76" spans="1:6" ht="15" customHeight="1" thickBot="1" thickTop="1">
      <c r="A76" s="144" t="s">
        <v>7686</v>
      </c>
      <c r="B76" s="145"/>
      <c r="C76" s="145"/>
      <c r="D76" s="145"/>
      <c r="E76" s="37">
        <f>SUM(E23:E75)</f>
        <v>826.0500000000001</v>
      </c>
      <c r="F76" s="63">
        <f>SUMIF(F23:F75,"&gt;0",E23:E75)</f>
        <v>568.07</v>
      </c>
    </row>
    <row r="77" ht="15" customHeight="1"/>
    <row r="78" ht="15" customHeight="1"/>
    <row r="79" spans="1:6" ht="15" customHeight="1">
      <c r="A79" s="2"/>
      <c r="B79" s="2"/>
      <c r="C79" s="2"/>
      <c r="D79" s="2"/>
      <c r="E79" s="38"/>
      <c r="F79" s="47"/>
    </row>
    <row r="80" ht="15" customHeight="1"/>
    <row r="81" ht="15" customHeight="1"/>
    <row r="82" ht="19.5" customHeight="1" thickBot="1"/>
    <row r="83" spans="1:6" ht="22.5" customHeight="1" thickBot="1">
      <c r="A83" s="141" t="s">
        <v>1827</v>
      </c>
      <c r="B83" s="142"/>
      <c r="C83" s="142"/>
      <c r="D83" s="142"/>
      <c r="E83" s="142"/>
      <c r="F83" s="143"/>
    </row>
    <row r="84" spans="1:6" ht="15" customHeight="1">
      <c r="A84" s="151" t="s">
        <v>1005</v>
      </c>
      <c r="B84" s="68" t="s">
        <v>603</v>
      </c>
      <c r="C84" s="69" t="s">
        <v>1860</v>
      </c>
      <c r="D84" s="147" t="s">
        <v>1859</v>
      </c>
      <c r="E84" s="149" t="s">
        <v>1861</v>
      </c>
      <c r="F84" s="70" t="s">
        <v>7616</v>
      </c>
    </row>
    <row r="85" spans="1:6" ht="15" customHeight="1" thickBot="1">
      <c r="A85" s="152"/>
      <c r="B85" s="71" t="s">
        <v>1858</v>
      </c>
      <c r="C85" s="71" t="s">
        <v>1858</v>
      </c>
      <c r="D85" s="148"/>
      <c r="E85" s="150"/>
      <c r="F85" s="72" t="s">
        <v>7615</v>
      </c>
    </row>
    <row r="86" spans="1:6" ht="15" customHeight="1" thickTop="1">
      <c r="A86" s="16" t="s">
        <v>1338</v>
      </c>
      <c r="B86" s="7">
        <v>101</v>
      </c>
      <c r="C86" s="11">
        <v>203</v>
      </c>
      <c r="D86" s="1" t="s">
        <v>2656</v>
      </c>
      <c r="E86" s="36">
        <v>68.47</v>
      </c>
      <c r="F86" s="50">
        <v>5</v>
      </c>
    </row>
    <row r="87" spans="1:6" ht="15" customHeight="1">
      <c r="A87" s="14" t="s">
        <v>1339</v>
      </c>
      <c r="B87" s="7">
        <v>102</v>
      </c>
      <c r="C87" s="11">
        <v>204</v>
      </c>
      <c r="D87" s="1" t="s">
        <v>1435</v>
      </c>
      <c r="E87" s="36">
        <v>3.78</v>
      </c>
      <c r="F87" s="49">
        <v>0</v>
      </c>
    </row>
    <row r="88" spans="1:6" ht="15" customHeight="1">
      <c r="A88" s="14" t="s">
        <v>1340</v>
      </c>
      <c r="B88" s="7">
        <v>103</v>
      </c>
      <c r="C88" s="11">
        <v>201</v>
      </c>
      <c r="D88" s="1" t="s">
        <v>641</v>
      </c>
      <c r="E88" s="36">
        <v>9.9</v>
      </c>
      <c r="F88" s="49">
        <v>5</v>
      </c>
    </row>
    <row r="89" spans="1:6" ht="15" customHeight="1">
      <c r="A89" s="14" t="s">
        <v>1341</v>
      </c>
      <c r="B89" s="7">
        <v>104</v>
      </c>
      <c r="C89" s="11">
        <v>161</v>
      </c>
      <c r="D89" s="1" t="s">
        <v>2710</v>
      </c>
      <c r="E89" s="36">
        <v>3.84</v>
      </c>
      <c r="F89" s="45">
        <v>3</v>
      </c>
    </row>
    <row r="90" spans="1:6" ht="15" customHeight="1">
      <c r="A90" s="14" t="s">
        <v>1342</v>
      </c>
      <c r="B90" s="7">
        <v>105</v>
      </c>
      <c r="C90" s="11">
        <v>143</v>
      </c>
      <c r="D90" s="1" t="s">
        <v>2674</v>
      </c>
      <c r="E90" s="36">
        <v>4.94</v>
      </c>
      <c r="F90" s="49">
        <v>3</v>
      </c>
    </row>
    <row r="91" spans="1:6" ht="15" customHeight="1">
      <c r="A91" s="14" t="s">
        <v>1343</v>
      </c>
      <c r="B91" s="7">
        <v>106</v>
      </c>
      <c r="C91" s="11">
        <v>161</v>
      </c>
      <c r="D91" s="1" t="s">
        <v>4247</v>
      </c>
      <c r="E91" s="36">
        <v>3.39</v>
      </c>
      <c r="F91" s="49">
        <v>3</v>
      </c>
    </row>
    <row r="92" spans="1:6" ht="15" customHeight="1">
      <c r="A92" s="14" t="s">
        <v>1344</v>
      </c>
      <c r="B92" s="7">
        <v>107</v>
      </c>
      <c r="C92" s="11">
        <v>161</v>
      </c>
      <c r="D92" s="1" t="s">
        <v>4244</v>
      </c>
      <c r="E92" s="36">
        <v>1.26</v>
      </c>
      <c r="F92" s="49">
        <v>3</v>
      </c>
    </row>
    <row r="93" spans="1:6" ht="15" customHeight="1">
      <c r="A93" s="14" t="s">
        <v>1345</v>
      </c>
      <c r="B93" s="7">
        <v>108</v>
      </c>
      <c r="C93" s="11">
        <v>161</v>
      </c>
      <c r="D93" s="1" t="s">
        <v>4244</v>
      </c>
      <c r="E93" s="36">
        <v>1.26</v>
      </c>
      <c r="F93" s="49">
        <v>3</v>
      </c>
    </row>
    <row r="94" spans="1:6" ht="15" customHeight="1">
      <c r="A94" s="14" t="s">
        <v>1346</v>
      </c>
      <c r="B94" s="7">
        <v>109</v>
      </c>
      <c r="C94" s="11">
        <v>163</v>
      </c>
      <c r="D94" s="1" t="s">
        <v>3889</v>
      </c>
      <c r="E94" s="36">
        <v>1.7</v>
      </c>
      <c r="F94" s="49">
        <v>3</v>
      </c>
    </row>
    <row r="95" spans="1:6" ht="15" customHeight="1">
      <c r="A95" s="14" t="s">
        <v>1347</v>
      </c>
      <c r="B95" s="7">
        <v>111</v>
      </c>
      <c r="C95" s="11">
        <v>110</v>
      </c>
      <c r="D95" s="1" t="s">
        <v>865</v>
      </c>
      <c r="E95" s="36">
        <v>20.1</v>
      </c>
      <c r="F95" s="49">
        <v>1</v>
      </c>
    </row>
    <row r="96" spans="1:6" ht="15" customHeight="1">
      <c r="A96" s="14" t="s">
        <v>1348</v>
      </c>
      <c r="B96" s="7">
        <v>112</v>
      </c>
      <c r="C96" s="11">
        <v>110</v>
      </c>
      <c r="D96" s="1" t="s">
        <v>865</v>
      </c>
      <c r="E96" s="36">
        <v>15.98</v>
      </c>
      <c r="F96" s="49">
        <v>1</v>
      </c>
    </row>
    <row r="97" spans="1:6" ht="15" customHeight="1">
      <c r="A97" s="14" t="s">
        <v>1349</v>
      </c>
      <c r="B97" s="7">
        <v>113</v>
      </c>
      <c r="C97" s="11">
        <v>110</v>
      </c>
      <c r="D97" s="1" t="s">
        <v>865</v>
      </c>
      <c r="E97" s="36">
        <v>15.99</v>
      </c>
      <c r="F97" s="49">
        <v>1</v>
      </c>
    </row>
    <row r="98" spans="1:6" ht="15" customHeight="1">
      <c r="A98" s="14" t="s">
        <v>1350</v>
      </c>
      <c r="B98" s="7">
        <v>114</v>
      </c>
      <c r="C98" s="11">
        <v>110</v>
      </c>
      <c r="D98" s="1" t="s">
        <v>2664</v>
      </c>
      <c r="E98" s="36">
        <v>11.81</v>
      </c>
      <c r="F98" s="49">
        <v>1</v>
      </c>
    </row>
    <row r="99" spans="1:6" ht="15" customHeight="1">
      <c r="A99" s="14" t="s">
        <v>1351</v>
      </c>
      <c r="B99" s="7">
        <v>115</v>
      </c>
      <c r="C99" s="11">
        <v>110</v>
      </c>
      <c r="D99" s="1" t="s">
        <v>2664</v>
      </c>
      <c r="E99" s="36">
        <v>14.58</v>
      </c>
      <c r="F99" s="49">
        <v>1</v>
      </c>
    </row>
    <row r="100" spans="1:6" ht="15" customHeight="1">
      <c r="A100" s="14" t="s">
        <v>1352</v>
      </c>
      <c r="B100" s="7">
        <v>116</v>
      </c>
      <c r="C100" s="11">
        <v>110</v>
      </c>
      <c r="D100" s="1" t="s">
        <v>2664</v>
      </c>
      <c r="E100" s="36">
        <v>24.84</v>
      </c>
      <c r="F100" s="49">
        <v>1</v>
      </c>
    </row>
    <row r="101" spans="1:6" ht="15" customHeight="1">
      <c r="A101" s="14" t="s">
        <v>1353</v>
      </c>
      <c r="B101" s="7">
        <v>117</v>
      </c>
      <c r="C101" s="11">
        <v>130</v>
      </c>
      <c r="D101" s="1" t="s">
        <v>3792</v>
      </c>
      <c r="E101" s="36">
        <v>72.7</v>
      </c>
      <c r="F101" s="49">
        <v>1</v>
      </c>
    </row>
    <row r="102" spans="1:6" ht="15" customHeight="1">
      <c r="A102" s="14" t="s">
        <v>1354</v>
      </c>
      <c r="B102" s="7">
        <v>118</v>
      </c>
      <c r="C102" s="11">
        <v>130</v>
      </c>
      <c r="D102" s="1" t="s">
        <v>1355</v>
      </c>
      <c r="E102" s="36">
        <v>9.57</v>
      </c>
      <c r="F102" s="49">
        <v>1</v>
      </c>
    </row>
    <row r="103" spans="1:6" ht="15" customHeight="1">
      <c r="A103" s="14" t="s">
        <v>1356</v>
      </c>
      <c r="B103" s="7">
        <v>119</v>
      </c>
      <c r="C103" s="11">
        <v>130</v>
      </c>
      <c r="D103" s="1" t="s">
        <v>1355</v>
      </c>
      <c r="E103" s="36">
        <v>14.67</v>
      </c>
      <c r="F103" s="49">
        <v>1</v>
      </c>
    </row>
    <row r="104" spans="1:6" ht="15" customHeight="1">
      <c r="A104" s="14" t="s">
        <v>1357</v>
      </c>
      <c r="B104" s="7">
        <v>121</v>
      </c>
      <c r="C104" s="11">
        <v>130</v>
      </c>
      <c r="D104" s="1" t="s">
        <v>1355</v>
      </c>
      <c r="E104" s="36">
        <v>14.58</v>
      </c>
      <c r="F104" s="49">
        <v>1</v>
      </c>
    </row>
    <row r="105" spans="1:6" ht="15" customHeight="1">
      <c r="A105" s="14" t="s">
        <v>1358</v>
      </c>
      <c r="B105" s="7">
        <v>122</v>
      </c>
      <c r="C105" s="11">
        <v>203</v>
      </c>
      <c r="D105" s="1" t="s">
        <v>2656</v>
      </c>
      <c r="E105" s="36">
        <v>19.77</v>
      </c>
      <c r="F105" s="49">
        <v>5</v>
      </c>
    </row>
    <row r="106" spans="1:6" ht="15" customHeight="1">
      <c r="A106" s="14" t="s">
        <v>1359</v>
      </c>
      <c r="B106" s="7">
        <v>123</v>
      </c>
      <c r="C106" s="11">
        <v>110</v>
      </c>
      <c r="D106" s="1" t="s">
        <v>1360</v>
      </c>
      <c r="E106" s="36">
        <v>11.76</v>
      </c>
      <c r="F106" s="49">
        <v>1</v>
      </c>
    </row>
    <row r="107" spans="1:6" ht="15" customHeight="1">
      <c r="A107" s="14" t="s">
        <v>1361</v>
      </c>
      <c r="B107" s="7">
        <v>124</v>
      </c>
      <c r="C107" s="11">
        <v>130</v>
      </c>
      <c r="D107" s="1" t="s">
        <v>1362</v>
      </c>
      <c r="E107" s="36">
        <v>11.57</v>
      </c>
      <c r="F107" s="49">
        <v>1</v>
      </c>
    </row>
    <row r="108" spans="1:6" ht="15" customHeight="1">
      <c r="A108" s="14" t="s">
        <v>1363</v>
      </c>
      <c r="B108" s="7">
        <v>125</v>
      </c>
      <c r="C108" s="11">
        <v>110</v>
      </c>
      <c r="D108" s="1" t="s">
        <v>2664</v>
      </c>
      <c r="E108" s="36">
        <v>11.81</v>
      </c>
      <c r="F108" s="49">
        <v>1</v>
      </c>
    </row>
    <row r="109" spans="1:6" ht="15" customHeight="1">
      <c r="A109" s="14" t="s">
        <v>1364</v>
      </c>
      <c r="B109" s="7">
        <v>126</v>
      </c>
      <c r="C109" s="11">
        <v>110</v>
      </c>
      <c r="D109" s="1" t="s">
        <v>2664</v>
      </c>
      <c r="E109" s="36">
        <v>11.86</v>
      </c>
      <c r="F109" s="49">
        <v>1</v>
      </c>
    </row>
    <row r="110" spans="1:6" ht="15" customHeight="1">
      <c r="A110" s="14" t="s">
        <v>1365</v>
      </c>
      <c r="B110" s="7">
        <v>127</v>
      </c>
      <c r="C110" s="11">
        <v>110</v>
      </c>
      <c r="D110" s="1" t="s">
        <v>2664</v>
      </c>
      <c r="E110" s="36">
        <v>15.59</v>
      </c>
      <c r="F110" s="49">
        <v>1</v>
      </c>
    </row>
    <row r="111" spans="1:6" ht="15" customHeight="1">
      <c r="A111" s="14" t="s">
        <v>1366</v>
      </c>
      <c r="B111" s="7">
        <v>128</v>
      </c>
      <c r="C111" s="11">
        <v>166</v>
      </c>
      <c r="D111" s="1" t="s">
        <v>2344</v>
      </c>
      <c r="E111" s="36">
        <v>4.78</v>
      </c>
      <c r="F111" s="49">
        <v>1</v>
      </c>
    </row>
    <row r="112" spans="1:6" ht="15" customHeight="1">
      <c r="A112" s="14" t="s">
        <v>1367</v>
      </c>
      <c r="B112" s="7">
        <v>129</v>
      </c>
      <c r="C112" s="11">
        <v>161</v>
      </c>
      <c r="D112" s="1" t="s">
        <v>2671</v>
      </c>
      <c r="E112" s="36">
        <v>4.81</v>
      </c>
      <c r="F112" s="49">
        <v>4</v>
      </c>
    </row>
    <row r="113" spans="1:6" ht="15" customHeight="1">
      <c r="A113" s="14" t="s">
        <v>1368</v>
      </c>
      <c r="B113" s="7">
        <v>131</v>
      </c>
      <c r="C113" s="11">
        <v>163</v>
      </c>
      <c r="D113" s="1" t="s">
        <v>2670</v>
      </c>
      <c r="E113" s="36">
        <v>2.63</v>
      </c>
      <c r="F113" s="49">
        <v>3</v>
      </c>
    </row>
    <row r="114" spans="1:6" ht="15" customHeight="1">
      <c r="A114" s="14" t="s">
        <v>1369</v>
      </c>
      <c r="B114" s="7">
        <v>132</v>
      </c>
      <c r="C114" s="11">
        <v>167</v>
      </c>
      <c r="D114" s="1" t="s">
        <v>2673</v>
      </c>
      <c r="E114" s="36">
        <v>1.55</v>
      </c>
      <c r="F114" s="49">
        <v>0</v>
      </c>
    </row>
    <row r="115" spans="1:6" ht="15" customHeight="1">
      <c r="A115" s="14" t="s">
        <v>1370</v>
      </c>
      <c r="B115" s="7">
        <v>133</v>
      </c>
      <c r="C115" s="11">
        <v>161</v>
      </c>
      <c r="D115" s="1" t="s">
        <v>4257</v>
      </c>
      <c r="E115" s="36">
        <v>1.26</v>
      </c>
      <c r="F115" s="49">
        <v>3</v>
      </c>
    </row>
    <row r="116" spans="1:6" ht="15" customHeight="1">
      <c r="A116" s="14" t="s">
        <v>2817</v>
      </c>
      <c r="B116" s="7">
        <v>134</v>
      </c>
      <c r="C116" s="11">
        <v>161</v>
      </c>
      <c r="D116" s="1" t="s">
        <v>4257</v>
      </c>
      <c r="E116" s="36">
        <v>1.26</v>
      </c>
      <c r="F116" s="49">
        <v>3</v>
      </c>
    </row>
    <row r="117" spans="1:6" ht="15" customHeight="1" thickBot="1">
      <c r="A117" s="14" t="s">
        <v>2818</v>
      </c>
      <c r="B117" s="7">
        <v>135</v>
      </c>
      <c r="C117" s="11">
        <v>201</v>
      </c>
      <c r="D117" s="1" t="s">
        <v>5450</v>
      </c>
      <c r="E117" s="36"/>
      <c r="F117" s="49">
        <v>0</v>
      </c>
    </row>
    <row r="118" spans="1:6" ht="15" customHeight="1" thickBot="1" thickTop="1">
      <c r="A118" s="144" t="s">
        <v>7686</v>
      </c>
      <c r="B118" s="145"/>
      <c r="C118" s="145"/>
      <c r="D118" s="146"/>
      <c r="E118" s="37">
        <f>SUM(E86:E117)</f>
        <v>412.00999999999993</v>
      </c>
      <c r="F118" s="63">
        <f>SUMIF(F86:F117,"&gt;0",E86:E117)</f>
        <v>406.67999999999995</v>
      </c>
    </row>
    <row r="119" spans="2:6" ht="15" customHeight="1">
      <c r="B119" s="73"/>
      <c r="C119" s="73"/>
      <c r="D119" s="73"/>
      <c r="E119" s="74"/>
      <c r="F119" s="48"/>
    </row>
    <row r="120" ht="15" customHeight="1"/>
    <row r="121" ht="15" customHeight="1"/>
    <row r="122" ht="15" customHeight="1"/>
    <row r="123" ht="15" customHeight="1"/>
    <row r="124" ht="15" customHeight="1" thickBot="1"/>
    <row r="125" spans="1:6" ht="22.5" customHeight="1" thickBot="1">
      <c r="A125" s="141" t="s">
        <v>1953</v>
      </c>
      <c r="B125" s="142"/>
      <c r="C125" s="142"/>
      <c r="D125" s="142"/>
      <c r="E125" s="142"/>
      <c r="F125" s="143"/>
    </row>
    <row r="126" spans="1:6" ht="15" customHeight="1">
      <c r="A126" s="151" t="s">
        <v>1005</v>
      </c>
      <c r="B126" s="68" t="s">
        <v>603</v>
      </c>
      <c r="C126" s="69" t="s">
        <v>1860</v>
      </c>
      <c r="D126" s="147" t="s">
        <v>1859</v>
      </c>
      <c r="E126" s="149" t="s">
        <v>1861</v>
      </c>
      <c r="F126" s="70" t="s">
        <v>7616</v>
      </c>
    </row>
    <row r="127" spans="1:6" ht="15" customHeight="1" thickBot="1">
      <c r="A127" s="152"/>
      <c r="B127" s="71" t="s">
        <v>1858</v>
      </c>
      <c r="C127" s="71" t="s">
        <v>1858</v>
      </c>
      <c r="D127" s="148"/>
      <c r="E127" s="150"/>
      <c r="F127" s="72" t="s">
        <v>7615</v>
      </c>
    </row>
    <row r="128" spans="1:6" ht="15" customHeight="1" thickTop="1">
      <c r="A128" s="16" t="s">
        <v>2819</v>
      </c>
      <c r="B128" s="7">
        <v>201</v>
      </c>
      <c r="C128" s="11">
        <v>203</v>
      </c>
      <c r="D128" s="1" t="s">
        <v>2656</v>
      </c>
      <c r="E128" s="36">
        <v>64.5</v>
      </c>
      <c r="F128" s="50">
        <v>5</v>
      </c>
    </row>
    <row r="129" spans="1:6" ht="15" customHeight="1">
      <c r="A129" s="14" t="s">
        <v>2820</v>
      </c>
      <c r="B129" s="7">
        <v>202</v>
      </c>
      <c r="C129" s="11">
        <v>204</v>
      </c>
      <c r="D129" s="1" t="s">
        <v>642</v>
      </c>
      <c r="E129" s="36">
        <v>3.78</v>
      </c>
      <c r="F129" s="49">
        <v>0</v>
      </c>
    </row>
    <row r="130" spans="1:6" ht="15" customHeight="1">
      <c r="A130" s="14" t="s">
        <v>2821</v>
      </c>
      <c r="B130" s="7">
        <v>203</v>
      </c>
      <c r="C130" s="11">
        <v>201</v>
      </c>
      <c r="D130" s="1" t="s">
        <v>641</v>
      </c>
      <c r="E130" s="36">
        <v>9.52</v>
      </c>
      <c r="F130" s="49">
        <v>5</v>
      </c>
    </row>
    <row r="131" spans="1:6" ht="15" customHeight="1">
      <c r="A131" s="14" t="s">
        <v>2822</v>
      </c>
      <c r="B131" s="7">
        <v>204</v>
      </c>
      <c r="C131" s="11">
        <v>161</v>
      </c>
      <c r="D131" s="1" t="s">
        <v>2823</v>
      </c>
      <c r="E131" s="36">
        <v>3.09</v>
      </c>
      <c r="F131" s="45">
        <v>3</v>
      </c>
    </row>
    <row r="132" spans="1:6" ht="15" customHeight="1">
      <c r="A132" s="14" t="s">
        <v>2824</v>
      </c>
      <c r="B132" s="7">
        <v>205</v>
      </c>
      <c r="C132" s="11">
        <v>163</v>
      </c>
      <c r="D132" s="1" t="s">
        <v>2675</v>
      </c>
      <c r="E132" s="36">
        <v>1.62</v>
      </c>
      <c r="F132" s="49">
        <v>3</v>
      </c>
    </row>
    <row r="133" spans="1:6" ht="15" customHeight="1">
      <c r="A133" s="14" t="s">
        <v>2825</v>
      </c>
      <c r="B133" s="7">
        <v>206</v>
      </c>
      <c r="C133" s="11">
        <v>161</v>
      </c>
      <c r="D133" s="1" t="s">
        <v>4244</v>
      </c>
      <c r="E133" s="36">
        <v>1.28</v>
      </c>
      <c r="F133" s="49">
        <v>3</v>
      </c>
    </row>
    <row r="134" spans="1:6" ht="15" customHeight="1">
      <c r="A134" s="14" t="s">
        <v>2826</v>
      </c>
      <c r="B134" s="7">
        <v>207</v>
      </c>
      <c r="C134" s="11">
        <v>161</v>
      </c>
      <c r="D134" s="1" t="s">
        <v>4244</v>
      </c>
      <c r="E134" s="36">
        <v>1.35</v>
      </c>
      <c r="F134" s="49">
        <v>3</v>
      </c>
    </row>
    <row r="135" spans="1:6" ht="15" customHeight="1">
      <c r="A135" s="14" t="s">
        <v>2827</v>
      </c>
      <c r="B135" s="7">
        <v>208</v>
      </c>
      <c r="C135" s="11">
        <v>161</v>
      </c>
      <c r="D135" s="1" t="s">
        <v>4247</v>
      </c>
      <c r="E135" s="36">
        <v>3.73</v>
      </c>
      <c r="F135" s="49">
        <v>3</v>
      </c>
    </row>
    <row r="136" spans="1:6" ht="14.25" customHeight="1">
      <c r="A136" s="14" t="s">
        <v>2828</v>
      </c>
      <c r="B136" s="7">
        <v>209</v>
      </c>
      <c r="C136" s="11">
        <v>209</v>
      </c>
      <c r="D136" s="1" t="s">
        <v>1670</v>
      </c>
      <c r="E136" s="36">
        <v>3.81</v>
      </c>
      <c r="F136" s="49">
        <v>3</v>
      </c>
    </row>
    <row r="137" spans="1:6" ht="14.25" customHeight="1">
      <c r="A137" s="14" t="s">
        <v>2829</v>
      </c>
      <c r="B137" s="7">
        <v>211</v>
      </c>
      <c r="C137" s="11">
        <v>106</v>
      </c>
      <c r="D137" s="1" t="s">
        <v>469</v>
      </c>
      <c r="E137" s="36">
        <v>8.57</v>
      </c>
      <c r="F137" s="49">
        <v>8</v>
      </c>
    </row>
    <row r="138" spans="1:6" ht="15" customHeight="1">
      <c r="A138" s="14" t="s">
        <v>2830</v>
      </c>
      <c r="B138" s="7">
        <v>213</v>
      </c>
      <c r="C138" s="11">
        <v>110</v>
      </c>
      <c r="D138" s="1" t="s">
        <v>2664</v>
      </c>
      <c r="E138" s="36">
        <v>14.03</v>
      </c>
      <c r="F138" s="49">
        <v>1</v>
      </c>
    </row>
    <row r="139" spans="1:6" ht="15" customHeight="1">
      <c r="A139" s="14" t="s">
        <v>2831</v>
      </c>
      <c r="B139" s="7">
        <v>214</v>
      </c>
      <c r="C139" s="11">
        <v>110</v>
      </c>
      <c r="D139" s="1" t="s">
        <v>2664</v>
      </c>
      <c r="E139" s="36">
        <v>13.86</v>
      </c>
      <c r="F139" s="49">
        <v>1</v>
      </c>
    </row>
    <row r="140" spans="1:6" ht="15" customHeight="1">
      <c r="A140" s="14" t="s">
        <v>2832</v>
      </c>
      <c r="B140" s="7">
        <v>215</v>
      </c>
      <c r="C140" s="11">
        <v>110</v>
      </c>
      <c r="D140" s="1" t="s">
        <v>2664</v>
      </c>
      <c r="E140" s="36">
        <v>13.86</v>
      </c>
      <c r="F140" s="49">
        <v>1</v>
      </c>
    </row>
    <row r="141" spans="1:6" ht="15" customHeight="1">
      <c r="A141" s="14" t="s">
        <v>2833</v>
      </c>
      <c r="B141" s="7">
        <v>216</v>
      </c>
      <c r="C141" s="11">
        <v>182</v>
      </c>
      <c r="D141" s="1" t="s">
        <v>3288</v>
      </c>
      <c r="E141" s="36">
        <v>13.86</v>
      </c>
      <c r="F141" s="49">
        <v>0</v>
      </c>
    </row>
    <row r="142" spans="1:6" ht="15" customHeight="1">
      <c r="A142" s="14" t="s">
        <v>2834</v>
      </c>
      <c r="B142" s="7">
        <v>217</v>
      </c>
      <c r="C142" s="11">
        <v>182</v>
      </c>
      <c r="D142" s="1" t="s">
        <v>2835</v>
      </c>
      <c r="E142" s="36">
        <v>8.97</v>
      </c>
      <c r="F142" s="49">
        <v>8</v>
      </c>
    </row>
    <row r="143" spans="1:6" ht="15" customHeight="1">
      <c r="A143" s="14" t="s">
        <v>2836</v>
      </c>
      <c r="B143" s="7">
        <v>218</v>
      </c>
      <c r="C143" s="11">
        <v>104</v>
      </c>
      <c r="D143" s="1" t="s">
        <v>2837</v>
      </c>
      <c r="E143" s="36">
        <v>13.52</v>
      </c>
      <c r="F143" s="49">
        <v>8</v>
      </c>
    </row>
    <row r="144" spans="1:6" ht="15" customHeight="1">
      <c r="A144" s="14" t="s">
        <v>2838</v>
      </c>
      <c r="B144" s="7">
        <v>219</v>
      </c>
      <c r="C144" s="11">
        <v>103</v>
      </c>
      <c r="D144" s="1" t="s">
        <v>2839</v>
      </c>
      <c r="E144" s="36">
        <v>22.23</v>
      </c>
      <c r="F144" s="49">
        <v>8</v>
      </c>
    </row>
    <row r="145" spans="1:6" ht="15" customHeight="1">
      <c r="A145" s="14" t="s">
        <v>2840</v>
      </c>
      <c r="B145" s="7">
        <v>221</v>
      </c>
      <c r="C145" s="11">
        <v>103</v>
      </c>
      <c r="D145" s="1" t="s">
        <v>1954</v>
      </c>
      <c r="E145" s="36">
        <v>8.73</v>
      </c>
      <c r="F145" s="49">
        <v>8</v>
      </c>
    </row>
    <row r="146" spans="1:6" ht="15" customHeight="1">
      <c r="A146" s="14" t="s">
        <v>2841</v>
      </c>
      <c r="B146" s="7">
        <v>222</v>
      </c>
      <c r="C146" s="11">
        <v>103</v>
      </c>
      <c r="D146" s="1" t="s">
        <v>1955</v>
      </c>
      <c r="E146" s="36">
        <v>4.78</v>
      </c>
      <c r="F146" s="49">
        <v>8</v>
      </c>
    </row>
    <row r="147" spans="1:6" ht="15" customHeight="1">
      <c r="A147" s="14" t="s">
        <v>2842</v>
      </c>
      <c r="B147" s="7">
        <v>223</v>
      </c>
      <c r="C147" s="11">
        <v>103</v>
      </c>
      <c r="D147" s="1" t="s">
        <v>2843</v>
      </c>
      <c r="E147" s="36">
        <v>15.68</v>
      </c>
      <c r="F147" s="49">
        <v>8</v>
      </c>
    </row>
    <row r="148" spans="1:6" ht="15" customHeight="1">
      <c r="A148" s="14" t="s">
        <v>2844</v>
      </c>
      <c r="B148" s="7">
        <v>224</v>
      </c>
      <c r="C148" s="11">
        <v>103</v>
      </c>
      <c r="D148" s="1" t="s">
        <v>2845</v>
      </c>
      <c r="E148" s="36">
        <v>8.06</v>
      </c>
      <c r="F148" s="49">
        <v>8</v>
      </c>
    </row>
    <row r="149" spans="1:6" ht="15" customHeight="1">
      <c r="A149" s="14" t="s">
        <v>2846</v>
      </c>
      <c r="B149" s="7">
        <v>225</v>
      </c>
      <c r="C149" s="11">
        <v>103</v>
      </c>
      <c r="D149" s="1" t="s">
        <v>4586</v>
      </c>
      <c r="E149" s="36">
        <v>5.38</v>
      </c>
      <c r="F149" s="49">
        <v>8</v>
      </c>
    </row>
    <row r="150" spans="1:6" ht="15" customHeight="1">
      <c r="A150" s="14" t="s">
        <v>4587</v>
      </c>
      <c r="B150" s="7">
        <v>226</v>
      </c>
      <c r="C150" s="11">
        <v>103</v>
      </c>
      <c r="D150" s="1" t="s">
        <v>3111</v>
      </c>
      <c r="E150" s="36">
        <v>5.3</v>
      </c>
      <c r="F150" s="49">
        <v>8</v>
      </c>
    </row>
    <row r="151" spans="1:6" ht="15" customHeight="1">
      <c r="A151" s="14" t="s">
        <v>3112</v>
      </c>
      <c r="B151" s="7">
        <v>227</v>
      </c>
      <c r="C151" s="11">
        <v>103</v>
      </c>
      <c r="D151" s="1" t="s">
        <v>3113</v>
      </c>
      <c r="E151" s="36">
        <v>13.68</v>
      </c>
      <c r="F151" s="49">
        <v>8</v>
      </c>
    </row>
    <row r="152" spans="1:6" ht="15" customHeight="1">
      <c r="A152" s="14" t="s">
        <v>3114</v>
      </c>
      <c r="B152" s="7">
        <v>228</v>
      </c>
      <c r="C152" s="11">
        <v>103</v>
      </c>
      <c r="D152" s="1" t="s">
        <v>3115</v>
      </c>
      <c r="E152" s="36">
        <v>50.91</v>
      </c>
      <c r="F152" s="49">
        <v>8</v>
      </c>
    </row>
    <row r="153" spans="1:6" ht="15" customHeight="1">
      <c r="A153" s="14" t="s">
        <v>3116</v>
      </c>
      <c r="B153" s="7">
        <v>229</v>
      </c>
      <c r="C153" s="11">
        <v>103</v>
      </c>
      <c r="D153" s="1" t="s">
        <v>3117</v>
      </c>
      <c r="E153" s="36">
        <v>19.55</v>
      </c>
      <c r="F153" s="49">
        <v>8</v>
      </c>
    </row>
    <row r="154" spans="1:6" ht="15" customHeight="1">
      <c r="A154" s="14" t="s">
        <v>3118</v>
      </c>
      <c r="B154" s="7">
        <v>231</v>
      </c>
      <c r="C154" s="11">
        <v>179</v>
      </c>
      <c r="D154" s="1" t="s">
        <v>1161</v>
      </c>
      <c r="E154" s="36">
        <v>2.31</v>
      </c>
      <c r="F154" s="49">
        <v>3</v>
      </c>
    </row>
    <row r="155" spans="1:6" ht="15" customHeight="1">
      <c r="A155" s="14" t="s">
        <v>3119</v>
      </c>
      <c r="B155" s="7">
        <v>232</v>
      </c>
      <c r="C155" s="11">
        <v>163</v>
      </c>
      <c r="D155" s="1" t="s">
        <v>653</v>
      </c>
      <c r="E155" s="36">
        <v>1.71</v>
      </c>
      <c r="F155" s="49">
        <v>3</v>
      </c>
    </row>
    <row r="156" spans="1:6" ht="15" customHeight="1">
      <c r="A156" s="14" t="s">
        <v>3120</v>
      </c>
      <c r="B156" s="7">
        <v>233</v>
      </c>
      <c r="C156" s="11">
        <v>103</v>
      </c>
      <c r="D156" s="1" t="s">
        <v>5148</v>
      </c>
      <c r="E156" s="36">
        <v>33.49</v>
      </c>
      <c r="F156" s="49">
        <v>8</v>
      </c>
    </row>
    <row r="157" spans="1:6" ht="15" customHeight="1">
      <c r="A157" s="14" t="s">
        <v>3121</v>
      </c>
      <c r="B157" s="7">
        <v>234</v>
      </c>
      <c r="C157" s="11">
        <v>171</v>
      </c>
      <c r="D157" s="1" t="s">
        <v>3122</v>
      </c>
      <c r="E157" s="36">
        <v>10.87</v>
      </c>
      <c r="F157" s="49">
        <v>8</v>
      </c>
    </row>
    <row r="158" spans="1:6" ht="15" customHeight="1">
      <c r="A158" s="14" t="s">
        <v>3123</v>
      </c>
      <c r="B158" s="7">
        <v>235</v>
      </c>
      <c r="C158" s="11">
        <v>103</v>
      </c>
      <c r="D158" s="1" t="s">
        <v>5147</v>
      </c>
      <c r="E158" s="36">
        <v>22.44</v>
      </c>
      <c r="F158" s="49">
        <v>8</v>
      </c>
    </row>
    <row r="159" spans="1:6" ht="15" customHeight="1">
      <c r="A159" s="14" t="s">
        <v>3124</v>
      </c>
      <c r="B159" s="7">
        <v>236</v>
      </c>
      <c r="C159" s="11">
        <v>103</v>
      </c>
      <c r="D159" s="1" t="s">
        <v>3152</v>
      </c>
      <c r="E159" s="36">
        <v>25.38</v>
      </c>
      <c r="F159" s="49">
        <v>8</v>
      </c>
    </row>
    <row r="160" spans="1:6" ht="15" customHeight="1">
      <c r="A160" s="14" t="s">
        <v>3153</v>
      </c>
      <c r="B160" s="7">
        <v>237</v>
      </c>
      <c r="C160" s="11">
        <v>160</v>
      </c>
      <c r="D160" s="1" t="s">
        <v>652</v>
      </c>
      <c r="E160" s="36">
        <v>3.48</v>
      </c>
      <c r="F160" s="49">
        <v>3</v>
      </c>
    </row>
    <row r="161" spans="1:6" ht="15" customHeight="1">
      <c r="A161" s="14" t="s">
        <v>3154</v>
      </c>
      <c r="B161" s="7">
        <v>238</v>
      </c>
      <c r="C161" s="11">
        <v>160</v>
      </c>
      <c r="D161" s="1" t="s">
        <v>652</v>
      </c>
      <c r="E161" s="36">
        <v>3.34</v>
      </c>
      <c r="F161" s="49">
        <v>3</v>
      </c>
    </row>
    <row r="162" spans="1:6" ht="15" customHeight="1">
      <c r="A162" s="14" t="s">
        <v>3155</v>
      </c>
      <c r="B162" s="7">
        <v>239</v>
      </c>
      <c r="C162" s="11">
        <v>103</v>
      </c>
      <c r="D162" s="1" t="s">
        <v>3156</v>
      </c>
      <c r="E162" s="36">
        <v>28.24</v>
      </c>
      <c r="F162" s="49">
        <v>8</v>
      </c>
    </row>
    <row r="163" spans="1:6" ht="15" customHeight="1">
      <c r="A163" s="14" t="s">
        <v>3157</v>
      </c>
      <c r="B163" s="7">
        <v>241</v>
      </c>
      <c r="C163" s="11">
        <v>103</v>
      </c>
      <c r="D163" s="1" t="s">
        <v>3156</v>
      </c>
      <c r="E163" s="36">
        <v>23.67</v>
      </c>
      <c r="F163" s="49">
        <v>8</v>
      </c>
    </row>
    <row r="164" spans="1:6" ht="15" customHeight="1">
      <c r="A164" s="14" t="s">
        <v>3158</v>
      </c>
      <c r="B164" s="7">
        <v>242</v>
      </c>
      <c r="C164" s="11">
        <v>104</v>
      </c>
      <c r="D164" s="1" t="s">
        <v>2132</v>
      </c>
      <c r="E164" s="36">
        <v>7.75</v>
      </c>
      <c r="F164" s="49">
        <v>8</v>
      </c>
    </row>
    <row r="165" spans="1:6" ht="15" customHeight="1">
      <c r="A165" s="14" t="s">
        <v>3159</v>
      </c>
      <c r="B165" s="7">
        <v>243</v>
      </c>
      <c r="C165" s="11">
        <v>110</v>
      </c>
      <c r="D165" s="1" t="s">
        <v>2664</v>
      </c>
      <c r="E165" s="36">
        <v>13.86</v>
      </c>
      <c r="F165" s="49">
        <v>1</v>
      </c>
    </row>
    <row r="166" spans="1:6" ht="15" customHeight="1">
      <c r="A166" s="14" t="s">
        <v>3160</v>
      </c>
      <c r="B166" s="7">
        <v>244</v>
      </c>
      <c r="C166" s="11">
        <v>110</v>
      </c>
      <c r="D166" s="1" t="s">
        <v>2664</v>
      </c>
      <c r="E166" s="36">
        <v>13.86</v>
      </c>
      <c r="F166" s="49">
        <v>1</v>
      </c>
    </row>
    <row r="167" spans="1:6" ht="15" customHeight="1">
      <c r="A167" s="14" t="s">
        <v>3161</v>
      </c>
      <c r="B167" s="7">
        <v>245</v>
      </c>
      <c r="C167" s="11">
        <v>110</v>
      </c>
      <c r="D167" s="1" t="s">
        <v>2664</v>
      </c>
      <c r="E167" s="36">
        <v>13.86</v>
      </c>
      <c r="F167" s="49">
        <v>1</v>
      </c>
    </row>
    <row r="168" spans="1:6" ht="15" customHeight="1">
      <c r="A168" s="14" t="s">
        <v>3162</v>
      </c>
      <c r="B168" s="7">
        <v>246</v>
      </c>
      <c r="C168" s="11">
        <v>110</v>
      </c>
      <c r="D168" s="1" t="s">
        <v>2664</v>
      </c>
      <c r="E168" s="36">
        <v>14.14</v>
      </c>
      <c r="F168" s="49">
        <v>1</v>
      </c>
    </row>
    <row r="169" spans="1:6" ht="15" customHeight="1">
      <c r="A169" s="14" t="s">
        <v>3163</v>
      </c>
      <c r="B169" s="7">
        <v>247</v>
      </c>
      <c r="C169" s="11">
        <v>166</v>
      </c>
      <c r="D169" s="1" t="s">
        <v>2344</v>
      </c>
      <c r="E169" s="36">
        <v>10.24</v>
      </c>
      <c r="F169" s="49">
        <v>4</v>
      </c>
    </row>
    <row r="170" spans="1:6" ht="15" customHeight="1">
      <c r="A170" s="14" t="s">
        <v>1030</v>
      </c>
      <c r="B170" s="7">
        <v>248</v>
      </c>
      <c r="C170" s="11">
        <v>163</v>
      </c>
      <c r="D170" s="1" t="s">
        <v>3891</v>
      </c>
      <c r="E170" s="36">
        <v>2.57</v>
      </c>
      <c r="F170" s="49">
        <v>3</v>
      </c>
    </row>
    <row r="171" spans="1:6" ht="15" customHeight="1">
      <c r="A171" s="14" t="s">
        <v>1031</v>
      </c>
      <c r="B171" s="7">
        <v>249</v>
      </c>
      <c r="C171" s="11">
        <v>161</v>
      </c>
      <c r="D171" s="1" t="s">
        <v>4257</v>
      </c>
      <c r="E171" s="36">
        <v>1.31</v>
      </c>
      <c r="F171" s="49">
        <v>3</v>
      </c>
    </row>
    <row r="172" spans="1:6" ht="15" customHeight="1">
      <c r="A172" s="14" t="s">
        <v>1032</v>
      </c>
      <c r="B172" s="7">
        <v>251</v>
      </c>
      <c r="C172" s="11">
        <v>161</v>
      </c>
      <c r="D172" s="1" t="s">
        <v>4257</v>
      </c>
      <c r="E172" s="36">
        <v>1.31</v>
      </c>
      <c r="F172" s="49">
        <v>3</v>
      </c>
    </row>
    <row r="173" spans="1:6" ht="15" customHeight="1">
      <c r="A173" s="14" t="s">
        <v>1033</v>
      </c>
      <c r="B173" s="7">
        <v>252</v>
      </c>
      <c r="C173" s="11">
        <v>167</v>
      </c>
      <c r="D173" s="1" t="s">
        <v>2673</v>
      </c>
      <c r="E173" s="36">
        <v>2.55</v>
      </c>
      <c r="F173" s="49">
        <v>0</v>
      </c>
    </row>
    <row r="174" spans="1:6" ht="15" customHeight="1">
      <c r="A174" s="14" t="s">
        <v>1034</v>
      </c>
      <c r="B174" s="7">
        <v>253</v>
      </c>
      <c r="C174" s="11">
        <v>209</v>
      </c>
      <c r="D174" s="1" t="s">
        <v>2672</v>
      </c>
      <c r="E174" s="36">
        <v>5.37</v>
      </c>
      <c r="F174" s="49">
        <v>3</v>
      </c>
    </row>
    <row r="175" spans="1:6" ht="15" customHeight="1">
      <c r="A175" s="14" t="s">
        <v>1035</v>
      </c>
      <c r="B175" s="7">
        <v>254</v>
      </c>
      <c r="C175" s="11">
        <v>201</v>
      </c>
      <c r="D175" s="22" t="s">
        <v>7222</v>
      </c>
      <c r="E175" s="36"/>
      <c r="F175" s="49">
        <v>0</v>
      </c>
    </row>
    <row r="176" spans="1:6" ht="15" customHeight="1" thickBot="1">
      <c r="A176" s="14" t="s">
        <v>1036</v>
      </c>
      <c r="B176" s="7">
        <v>255</v>
      </c>
      <c r="C176" s="11">
        <v>203</v>
      </c>
      <c r="D176" s="1" t="s">
        <v>2656</v>
      </c>
      <c r="E176" s="36">
        <v>70.73</v>
      </c>
      <c r="F176" s="49">
        <v>5</v>
      </c>
    </row>
    <row r="177" spans="1:6" ht="15" customHeight="1" thickBot="1" thickTop="1">
      <c r="A177" s="144" t="s">
        <v>7686</v>
      </c>
      <c r="B177" s="145"/>
      <c r="C177" s="145"/>
      <c r="D177" s="146"/>
      <c r="E177" s="37">
        <f>SUM(E128:E176)</f>
        <v>646.13</v>
      </c>
      <c r="F177" s="63">
        <f>SUMIF(F128:F176,"&gt;0",E128:E176)</f>
        <v>625.94</v>
      </c>
    </row>
    <row r="178" ht="15" customHeight="1"/>
    <row r="179" ht="15" customHeight="1"/>
    <row r="180" ht="15" customHeight="1"/>
    <row r="181" ht="15" customHeight="1"/>
    <row r="182" ht="15" customHeight="1"/>
    <row r="183" ht="15" customHeight="1" thickBot="1"/>
    <row r="184" spans="1:6" ht="22.5" customHeight="1" thickBot="1">
      <c r="A184" s="141" t="s">
        <v>1718</v>
      </c>
      <c r="B184" s="142"/>
      <c r="C184" s="142"/>
      <c r="D184" s="142"/>
      <c r="E184" s="142"/>
      <c r="F184" s="143"/>
    </row>
    <row r="185" spans="1:6" ht="15" customHeight="1">
      <c r="A185" s="151" t="s">
        <v>1005</v>
      </c>
      <c r="B185" s="68" t="s">
        <v>603</v>
      </c>
      <c r="C185" s="69" t="s">
        <v>1860</v>
      </c>
      <c r="D185" s="147" t="s">
        <v>1859</v>
      </c>
      <c r="E185" s="149" t="s">
        <v>1861</v>
      </c>
      <c r="F185" s="70" t="s">
        <v>7616</v>
      </c>
    </row>
    <row r="186" spans="1:6" ht="15" customHeight="1" thickBot="1">
      <c r="A186" s="152"/>
      <c r="B186" s="71" t="s">
        <v>1858</v>
      </c>
      <c r="C186" s="71" t="s">
        <v>1858</v>
      </c>
      <c r="D186" s="148"/>
      <c r="E186" s="150"/>
      <c r="F186" s="72" t="s">
        <v>7615</v>
      </c>
    </row>
    <row r="187" spans="1:6" ht="15" customHeight="1" thickTop="1">
      <c r="A187" s="16" t="s">
        <v>1037</v>
      </c>
      <c r="B187" s="7">
        <v>301</v>
      </c>
      <c r="C187" s="11">
        <v>203</v>
      </c>
      <c r="D187" s="1" t="s">
        <v>2656</v>
      </c>
      <c r="E187" s="36">
        <v>76.6</v>
      </c>
      <c r="F187" s="50">
        <v>5</v>
      </c>
    </row>
    <row r="188" spans="1:6" ht="15" customHeight="1">
      <c r="A188" s="14" t="s">
        <v>1038</v>
      </c>
      <c r="B188" s="7">
        <v>302</v>
      </c>
      <c r="C188" s="11">
        <v>204</v>
      </c>
      <c r="D188" s="1" t="s">
        <v>642</v>
      </c>
      <c r="E188" s="36">
        <v>3.78</v>
      </c>
      <c r="F188" s="49">
        <v>0</v>
      </c>
    </row>
    <row r="189" spans="1:6" ht="15" customHeight="1">
      <c r="A189" s="14" t="s">
        <v>1039</v>
      </c>
      <c r="B189" s="7">
        <v>304</v>
      </c>
      <c r="C189" s="11">
        <v>161</v>
      </c>
      <c r="D189" s="1" t="s">
        <v>1040</v>
      </c>
      <c r="E189" s="36">
        <v>3.09</v>
      </c>
      <c r="F189" s="45">
        <v>3</v>
      </c>
    </row>
    <row r="190" spans="1:6" ht="15" customHeight="1">
      <c r="A190" s="14" t="s">
        <v>1041</v>
      </c>
      <c r="B190" s="7">
        <v>305</v>
      </c>
      <c r="C190" s="11">
        <v>209</v>
      </c>
      <c r="D190" s="1" t="s">
        <v>1670</v>
      </c>
      <c r="E190" s="36">
        <v>4.22</v>
      </c>
      <c r="F190" s="49">
        <v>3</v>
      </c>
    </row>
    <row r="191" spans="1:6" ht="15" customHeight="1">
      <c r="A191" s="14" t="s">
        <v>1042</v>
      </c>
      <c r="B191" s="7">
        <v>306</v>
      </c>
      <c r="C191" s="11">
        <v>163</v>
      </c>
      <c r="D191" s="1" t="s">
        <v>3889</v>
      </c>
      <c r="E191" s="36">
        <v>1.62</v>
      </c>
      <c r="F191" s="49">
        <v>3</v>
      </c>
    </row>
    <row r="192" spans="1:6" ht="15" customHeight="1">
      <c r="A192" s="14" t="s">
        <v>1043</v>
      </c>
      <c r="B192" s="7">
        <v>307</v>
      </c>
      <c r="C192" s="11">
        <v>161</v>
      </c>
      <c r="D192" s="1" t="s">
        <v>4244</v>
      </c>
      <c r="E192" s="36">
        <v>1.28</v>
      </c>
      <c r="F192" s="49">
        <v>3</v>
      </c>
    </row>
    <row r="193" spans="1:6" ht="15" customHeight="1">
      <c r="A193" s="14" t="s">
        <v>1044</v>
      </c>
      <c r="B193" s="7">
        <v>308</v>
      </c>
      <c r="C193" s="11">
        <v>161</v>
      </c>
      <c r="D193" s="1" t="s">
        <v>4244</v>
      </c>
      <c r="E193" s="36">
        <v>1.35</v>
      </c>
      <c r="F193" s="49">
        <v>3</v>
      </c>
    </row>
    <row r="194" spans="1:6" ht="15" customHeight="1">
      <c r="A194" s="14" t="s">
        <v>1045</v>
      </c>
      <c r="B194" s="7">
        <v>309</v>
      </c>
      <c r="C194" s="11">
        <v>161</v>
      </c>
      <c r="D194" s="1" t="s">
        <v>4247</v>
      </c>
      <c r="E194" s="36">
        <v>4.03</v>
      </c>
      <c r="F194" s="49">
        <v>3</v>
      </c>
    </row>
    <row r="195" spans="1:6" ht="15" customHeight="1">
      <c r="A195" s="14" t="s">
        <v>1046</v>
      </c>
      <c r="B195" s="7">
        <v>311</v>
      </c>
      <c r="C195" s="11">
        <v>164</v>
      </c>
      <c r="D195" s="1" t="s">
        <v>2282</v>
      </c>
      <c r="E195" s="36">
        <v>17.58</v>
      </c>
      <c r="F195" s="49">
        <v>4</v>
      </c>
    </row>
    <row r="196" spans="1:6" ht="15" customHeight="1">
      <c r="A196" s="14" t="s">
        <v>1047</v>
      </c>
      <c r="B196" s="7">
        <v>312</v>
      </c>
      <c r="C196" s="11">
        <v>103</v>
      </c>
      <c r="D196" s="1" t="s">
        <v>2108</v>
      </c>
      <c r="E196" s="36">
        <v>18.68</v>
      </c>
      <c r="F196" s="49">
        <v>8</v>
      </c>
    </row>
    <row r="197" spans="1:6" ht="15" customHeight="1">
      <c r="A197" s="14" t="s">
        <v>2109</v>
      </c>
      <c r="B197" s="7">
        <v>313</v>
      </c>
      <c r="C197" s="11">
        <v>104</v>
      </c>
      <c r="D197" s="1" t="s">
        <v>2107</v>
      </c>
      <c r="E197" s="36">
        <v>13.86</v>
      </c>
      <c r="F197" s="49">
        <v>8</v>
      </c>
    </row>
    <row r="198" spans="1:6" ht="15" customHeight="1">
      <c r="A198" s="14" t="s">
        <v>2110</v>
      </c>
      <c r="B198" s="7">
        <v>314</v>
      </c>
      <c r="C198" s="11">
        <v>110</v>
      </c>
      <c r="D198" s="1" t="s">
        <v>2107</v>
      </c>
      <c r="E198" s="36">
        <v>13.86</v>
      </c>
      <c r="F198" s="49">
        <v>8</v>
      </c>
    </row>
    <row r="199" spans="1:6" ht="15" customHeight="1">
      <c r="A199" s="14" t="s">
        <v>2111</v>
      </c>
      <c r="B199" s="7">
        <v>315</v>
      </c>
      <c r="C199" s="11">
        <v>145</v>
      </c>
      <c r="D199" s="1" t="s">
        <v>3288</v>
      </c>
      <c r="E199" s="36">
        <v>8.76</v>
      </c>
      <c r="F199" s="49">
        <v>8</v>
      </c>
    </row>
    <row r="200" spans="1:6" ht="15" customHeight="1">
      <c r="A200" s="14" t="s">
        <v>2112</v>
      </c>
      <c r="B200" s="7">
        <v>316</v>
      </c>
      <c r="C200" s="11">
        <v>171</v>
      </c>
      <c r="D200" s="1" t="s">
        <v>2113</v>
      </c>
      <c r="E200" s="36">
        <v>4.68</v>
      </c>
      <c r="F200" s="49">
        <v>8</v>
      </c>
    </row>
    <row r="201" spans="1:6" ht="15" customHeight="1">
      <c r="A201" s="14" t="s">
        <v>2114</v>
      </c>
      <c r="B201" s="7">
        <v>317</v>
      </c>
      <c r="C201" s="11">
        <v>110</v>
      </c>
      <c r="D201" s="1" t="s">
        <v>2664</v>
      </c>
      <c r="E201" s="36">
        <v>16.57</v>
      </c>
      <c r="F201" s="49">
        <v>1</v>
      </c>
    </row>
    <row r="202" spans="1:6" ht="15" customHeight="1">
      <c r="A202" s="14" t="s">
        <v>2115</v>
      </c>
      <c r="B202" s="7">
        <v>318</v>
      </c>
      <c r="C202" s="11">
        <v>103</v>
      </c>
      <c r="D202" s="1" t="s">
        <v>4352</v>
      </c>
      <c r="E202" s="36">
        <v>12.48</v>
      </c>
      <c r="F202" s="49">
        <v>8</v>
      </c>
    </row>
    <row r="203" spans="1:6" ht="15" customHeight="1">
      <c r="A203" s="14" t="s">
        <v>2116</v>
      </c>
      <c r="B203" s="7">
        <v>319</v>
      </c>
      <c r="C203" s="11">
        <v>104</v>
      </c>
      <c r="D203" s="1" t="s">
        <v>2117</v>
      </c>
      <c r="E203" s="36">
        <v>10.22</v>
      </c>
      <c r="F203" s="49">
        <v>8</v>
      </c>
    </row>
    <row r="204" spans="1:6" ht="15" customHeight="1">
      <c r="A204" s="14" t="s">
        <v>2118</v>
      </c>
      <c r="B204" s="7">
        <v>321</v>
      </c>
      <c r="C204" s="11">
        <v>106</v>
      </c>
      <c r="D204" s="1" t="s">
        <v>2119</v>
      </c>
      <c r="E204" s="36">
        <v>4.54</v>
      </c>
      <c r="F204" s="49">
        <v>8</v>
      </c>
    </row>
    <row r="205" spans="1:6" ht="15" customHeight="1">
      <c r="A205" s="14" t="s">
        <v>2120</v>
      </c>
      <c r="B205" s="7">
        <v>322</v>
      </c>
      <c r="C205" s="11">
        <v>103</v>
      </c>
      <c r="D205" s="1" t="s">
        <v>2121</v>
      </c>
      <c r="E205" s="36">
        <v>15.68</v>
      </c>
      <c r="F205" s="49">
        <v>8</v>
      </c>
    </row>
    <row r="206" spans="1:6" ht="15" customHeight="1">
      <c r="A206" s="14" t="s">
        <v>2122</v>
      </c>
      <c r="B206" s="7">
        <v>323</v>
      </c>
      <c r="C206" s="11">
        <v>103</v>
      </c>
      <c r="D206" s="1" t="s">
        <v>2123</v>
      </c>
      <c r="E206" s="36">
        <v>16.64</v>
      </c>
      <c r="F206" s="49">
        <v>8</v>
      </c>
    </row>
    <row r="207" spans="1:6" ht="15" customHeight="1">
      <c r="A207" s="14" t="s">
        <v>2124</v>
      </c>
      <c r="B207" s="7">
        <v>324</v>
      </c>
      <c r="C207" s="11">
        <v>103</v>
      </c>
      <c r="D207" s="1" t="s">
        <v>2125</v>
      </c>
      <c r="E207" s="36">
        <v>16.64</v>
      </c>
      <c r="F207" s="49">
        <v>8</v>
      </c>
    </row>
    <row r="208" spans="1:6" ht="15" customHeight="1">
      <c r="A208" s="14" t="s">
        <v>2126</v>
      </c>
      <c r="B208" s="7">
        <v>325</v>
      </c>
      <c r="C208" s="11">
        <v>103</v>
      </c>
      <c r="D208" s="1" t="s">
        <v>1092</v>
      </c>
      <c r="E208" s="36">
        <v>16.62</v>
      </c>
      <c r="F208" s="49">
        <v>8</v>
      </c>
    </row>
    <row r="209" spans="1:6" ht="15" customHeight="1">
      <c r="A209" s="14" t="s">
        <v>1093</v>
      </c>
      <c r="B209" s="7">
        <v>326</v>
      </c>
      <c r="C209" s="11">
        <v>106</v>
      </c>
      <c r="D209" s="1" t="s">
        <v>1094</v>
      </c>
      <c r="E209" s="36">
        <v>117.74</v>
      </c>
      <c r="F209" s="49">
        <v>0</v>
      </c>
    </row>
    <row r="210" spans="1:6" ht="15" customHeight="1">
      <c r="A210" s="14" t="s">
        <v>1095</v>
      </c>
      <c r="B210" s="7">
        <v>327</v>
      </c>
      <c r="C210" s="11">
        <v>201</v>
      </c>
      <c r="D210" s="1" t="s">
        <v>5450</v>
      </c>
      <c r="E210" s="36"/>
      <c r="F210" s="49">
        <v>0</v>
      </c>
    </row>
    <row r="211" spans="1:6" ht="15" customHeight="1">
      <c r="A211" s="14" t="s">
        <v>1096</v>
      </c>
      <c r="B211" s="7">
        <v>328</v>
      </c>
      <c r="C211" s="11">
        <v>203</v>
      </c>
      <c r="D211" s="1" t="s">
        <v>2656</v>
      </c>
      <c r="E211" s="36">
        <v>37.53</v>
      </c>
      <c r="F211" s="49">
        <v>5</v>
      </c>
    </row>
    <row r="212" spans="1:6" ht="15" customHeight="1">
      <c r="A212" s="14" t="s">
        <v>1097</v>
      </c>
      <c r="B212" s="7">
        <v>329</v>
      </c>
      <c r="C212" s="11">
        <v>104</v>
      </c>
      <c r="D212" s="1" t="s">
        <v>2107</v>
      </c>
      <c r="E212" s="36">
        <v>12.23</v>
      </c>
      <c r="F212" s="49">
        <v>8</v>
      </c>
    </row>
    <row r="213" spans="1:6" ht="15" customHeight="1">
      <c r="A213" s="14" t="s">
        <v>1098</v>
      </c>
      <c r="B213" s="7">
        <v>331</v>
      </c>
      <c r="C213" s="11">
        <v>179</v>
      </c>
      <c r="D213" s="1" t="s">
        <v>1161</v>
      </c>
      <c r="E213" s="36">
        <v>3.75</v>
      </c>
      <c r="F213" s="49">
        <v>8</v>
      </c>
    </row>
    <row r="214" spans="1:6" ht="15" customHeight="1">
      <c r="A214" s="14" t="s">
        <v>4422</v>
      </c>
      <c r="B214" s="7">
        <v>332</v>
      </c>
      <c r="C214" s="11">
        <v>103</v>
      </c>
      <c r="D214" s="1" t="s">
        <v>4423</v>
      </c>
      <c r="E214" s="36">
        <v>16.64</v>
      </c>
      <c r="F214" s="49">
        <v>8</v>
      </c>
    </row>
    <row r="215" spans="1:6" ht="15" customHeight="1">
      <c r="A215" s="14" t="s">
        <v>4424</v>
      </c>
      <c r="B215" s="7">
        <v>333</v>
      </c>
      <c r="C215" s="11">
        <v>103</v>
      </c>
      <c r="D215" s="1" t="s">
        <v>4425</v>
      </c>
      <c r="E215" s="36">
        <v>10.84</v>
      </c>
      <c r="F215" s="49">
        <v>8</v>
      </c>
    </row>
    <row r="216" spans="1:6" ht="15" customHeight="1">
      <c r="A216" s="14" t="s">
        <v>4426</v>
      </c>
      <c r="B216" s="7">
        <v>334</v>
      </c>
      <c r="C216" s="11">
        <v>103</v>
      </c>
      <c r="D216" s="1" t="s">
        <v>4427</v>
      </c>
      <c r="E216" s="36">
        <v>21.48</v>
      </c>
      <c r="F216" s="49">
        <v>8</v>
      </c>
    </row>
    <row r="217" spans="1:6" ht="15" customHeight="1">
      <c r="A217" s="14" t="s">
        <v>4428</v>
      </c>
      <c r="B217" s="7">
        <v>335</v>
      </c>
      <c r="C217" s="11">
        <v>103</v>
      </c>
      <c r="D217" s="1" t="s">
        <v>4429</v>
      </c>
      <c r="E217" s="36">
        <v>10.89</v>
      </c>
      <c r="F217" s="49">
        <v>8</v>
      </c>
    </row>
    <row r="218" spans="1:6" ht="15" customHeight="1">
      <c r="A218" s="14" t="s">
        <v>4430</v>
      </c>
      <c r="B218" s="7">
        <v>336</v>
      </c>
      <c r="C218" s="11">
        <v>110</v>
      </c>
      <c r="D218" s="1" t="s">
        <v>2664</v>
      </c>
      <c r="E218" s="36">
        <v>16.64</v>
      </c>
      <c r="F218" s="49">
        <v>1</v>
      </c>
    </row>
    <row r="219" spans="1:6" ht="15" customHeight="1">
      <c r="A219" s="14" t="s">
        <v>4431</v>
      </c>
      <c r="B219" s="7">
        <v>337</v>
      </c>
      <c r="C219" s="11">
        <v>103</v>
      </c>
      <c r="D219" s="1" t="s">
        <v>4432</v>
      </c>
      <c r="E219" s="36">
        <v>16.57</v>
      </c>
      <c r="F219" s="49">
        <v>8</v>
      </c>
    </row>
    <row r="220" spans="1:6" ht="15" customHeight="1">
      <c r="A220" s="14" t="s">
        <v>4433</v>
      </c>
      <c r="B220" s="7">
        <v>338</v>
      </c>
      <c r="C220" s="11">
        <v>110</v>
      </c>
      <c r="D220" s="1" t="s">
        <v>2664</v>
      </c>
      <c r="E220" s="36">
        <v>13.8</v>
      </c>
      <c r="F220" s="49">
        <v>1</v>
      </c>
    </row>
    <row r="221" spans="1:6" ht="15" customHeight="1">
      <c r="A221" s="14" t="s">
        <v>4434</v>
      </c>
      <c r="B221" s="7">
        <v>339</v>
      </c>
      <c r="C221" s="11">
        <v>110</v>
      </c>
      <c r="D221" s="1" t="s">
        <v>2664</v>
      </c>
      <c r="E221" s="36">
        <v>13.86</v>
      </c>
      <c r="F221" s="49">
        <v>1</v>
      </c>
    </row>
    <row r="222" spans="1:6" ht="15" customHeight="1">
      <c r="A222" s="14" t="s">
        <v>4435</v>
      </c>
      <c r="B222" s="7">
        <v>341</v>
      </c>
      <c r="C222" s="11">
        <v>103</v>
      </c>
      <c r="D222" s="1" t="s">
        <v>3038</v>
      </c>
      <c r="E222" s="36">
        <v>18.61</v>
      </c>
      <c r="F222" s="49">
        <v>8</v>
      </c>
    </row>
    <row r="223" spans="1:6" ht="15" customHeight="1">
      <c r="A223" s="14" t="s">
        <v>4689</v>
      </c>
      <c r="B223" s="7">
        <v>342</v>
      </c>
      <c r="C223" s="11">
        <v>103</v>
      </c>
      <c r="D223" s="1" t="s">
        <v>2324</v>
      </c>
      <c r="E223" s="36">
        <v>23.51</v>
      </c>
      <c r="F223" s="49">
        <v>8</v>
      </c>
    </row>
    <row r="224" spans="1:6" ht="15" customHeight="1">
      <c r="A224" s="14" t="s">
        <v>4690</v>
      </c>
      <c r="B224" s="7">
        <v>343</v>
      </c>
      <c r="C224" s="11">
        <v>171</v>
      </c>
      <c r="D224" s="1" t="s">
        <v>1190</v>
      </c>
      <c r="E224" s="36">
        <v>10.49</v>
      </c>
      <c r="F224" s="49">
        <v>8</v>
      </c>
    </row>
    <row r="225" spans="1:6" ht="15" customHeight="1">
      <c r="A225" s="14" t="s">
        <v>4691</v>
      </c>
      <c r="B225" s="7">
        <v>344</v>
      </c>
      <c r="C225" s="11">
        <v>209</v>
      </c>
      <c r="D225" s="1" t="s">
        <v>2777</v>
      </c>
      <c r="E225" s="36">
        <v>5.37</v>
      </c>
      <c r="F225" s="49">
        <v>3</v>
      </c>
    </row>
    <row r="226" spans="1:6" ht="15" customHeight="1">
      <c r="A226" s="14" t="s">
        <v>4692</v>
      </c>
      <c r="B226" s="7">
        <v>345</v>
      </c>
      <c r="C226" s="11">
        <v>161</v>
      </c>
      <c r="D226" s="1" t="s">
        <v>2673</v>
      </c>
      <c r="E226" s="36">
        <v>2.55</v>
      </c>
      <c r="F226" s="49">
        <v>0</v>
      </c>
    </row>
    <row r="227" spans="1:6" ht="15" customHeight="1">
      <c r="A227" s="14" t="s">
        <v>4693</v>
      </c>
      <c r="B227" s="7">
        <v>346</v>
      </c>
      <c r="C227" s="11">
        <v>161</v>
      </c>
      <c r="D227" s="1" t="s">
        <v>4257</v>
      </c>
      <c r="E227" s="36">
        <v>1.31</v>
      </c>
      <c r="F227" s="49">
        <v>3</v>
      </c>
    </row>
    <row r="228" spans="1:6" ht="15" customHeight="1">
      <c r="A228" s="14" t="s">
        <v>4694</v>
      </c>
      <c r="B228" s="7">
        <v>347</v>
      </c>
      <c r="C228" s="11">
        <v>161</v>
      </c>
      <c r="D228" s="1" t="s">
        <v>4257</v>
      </c>
      <c r="E228" s="36">
        <v>1.31</v>
      </c>
      <c r="F228" s="49">
        <v>3</v>
      </c>
    </row>
    <row r="229" spans="1:6" ht="15" customHeight="1">
      <c r="A229" s="14" t="s">
        <v>4695</v>
      </c>
      <c r="B229" s="7">
        <v>348</v>
      </c>
      <c r="C229" s="11">
        <v>163</v>
      </c>
      <c r="D229" s="1" t="s">
        <v>3891</v>
      </c>
      <c r="E229" s="36">
        <v>2.57</v>
      </c>
      <c r="F229" s="49">
        <v>3</v>
      </c>
    </row>
    <row r="230" spans="1:6" ht="15" customHeight="1" thickBot="1">
      <c r="A230" s="14" t="s">
        <v>7514</v>
      </c>
      <c r="B230" s="7"/>
      <c r="C230" s="11">
        <v>317</v>
      </c>
      <c r="D230" s="1" t="s">
        <v>7515</v>
      </c>
      <c r="E230" s="36"/>
      <c r="F230" s="49">
        <v>0</v>
      </c>
    </row>
    <row r="231" spans="1:6" ht="15" customHeight="1" thickBot="1" thickTop="1">
      <c r="A231" s="144" t="s">
        <v>7686</v>
      </c>
      <c r="B231" s="145"/>
      <c r="C231" s="145"/>
      <c r="D231" s="146"/>
      <c r="E231" s="37">
        <f>SUM(E187:E230)</f>
        <v>640.4699999999999</v>
      </c>
      <c r="F231" s="63">
        <f>SUMIF(F187:F230,"&gt;0",E187:E230)</f>
        <v>516.4</v>
      </c>
    </row>
    <row r="232" ht="15" customHeight="1"/>
    <row r="233" ht="15" customHeight="1"/>
  </sheetData>
  <mergeCells count="20">
    <mergeCell ref="A83:F83"/>
    <mergeCell ref="A84:A85"/>
    <mergeCell ref="A76:D76"/>
    <mergeCell ref="A20:F20"/>
    <mergeCell ref="A21:A22"/>
    <mergeCell ref="E21:E22"/>
    <mergeCell ref="D21:D22"/>
    <mergeCell ref="A118:D118"/>
    <mergeCell ref="D84:D85"/>
    <mergeCell ref="A125:F125"/>
    <mergeCell ref="A231:D231"/>
    <mergeCell ref="D185:D186"/>
    <mergeCell ref="E185:E186"/>
    <mergeCell ref="A177:D177"/>
    <mergeCell ref="A184:F184"/>
    <mergeCell ref="A185:A186"/>
    <mergeCell ref="D126:D127"/>
    <mergeCell ref="E126:E127"/>
    <mergeCell ref="A126:A127"/>
    <mergeCell ref="E84:E85"/>
  </mergeCells>
  <conditionalFormatting sqref="E4">
    <cfRule type="cellIs" priority="14" dxfId="116" operator="notEqual">
      <formula>SUM($E$5:$E$15)</formula>
    </cfRule>
  </conditionalFormatting>
  <printOptions horizontalCentered="1"/>
  <pageMargins left="0.1968503937007874" right="0.1968503937007874" top="0.5511811023622047" bottom="0.4724409448818898" header="0.11811023622047245" footer="0.2755905511811024"/>
  <pageSetup horizontalDpi="600" verticalDpi="600" orientation="portrait" paperSize="9" scale="67" r:id="rId1"/>
  <headerFooter scaleWithDoc="0" alignWithMargins="0">
    <oddHeader>&amp;L&amp;9Příloha č.1_UKB_plochy místností</oddHeader>
    <oddFooter>&amp;R&amp;9Strana &amp;P/&amp;N</oddFooter>
  </headerFooter>
  <rowBreaks count="2" manualBreakCount="2">
    <brk id="121" max="16383" man="1"/>
    <brk id="17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2:G223"/>
  <sheetViews>
    <sheetView zoomScaleSheetLayoutView="100" workbookViewId="0" topLeftCell="A1">
      <selection activeCell="G1" sqref="G1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4" width="40.7109375" style="0" customWidth="1"/>
    <col min="5" max="5" width="14.7109375" style="35" customWidth="1"/>
    <col min="6" max="6" width="14.7109375" style="44" customWidth="1"/>
  </cols>
  <sheetData>
    <row r="2" ht="13.5" thickBot="1">
      <c r="F2"/>
    </row>
    <row r="3" spans="4:6" ht="15.75" customHeight="1" thickBot="1">
      <c r="D3" s="65" t="s">
        <v>7618</v>
      </c>
      <c r="E3" s="66">
        <f>SUM(E223,E171,E122,E81)</f>
        <v>2885.9400000000005</v>
      </c>
      <c r="F3"/>
    </row>
    <row r="4" spans="4:7" ht="15.75" customHeight="1" thickBot="1">
      <c r="D4" s="65" t="s">
        <v>7619</v>
      </c>
      <c r="E4" s="66">
        <f>SUM(F223,F171,F122,F81)</f>
        <v>2714.3100000000004</v>
      </c>
      <c r="F4" s="92"/>
      <c r="G4" s="92"/>
    </row>
    <row r="5" spans="4:6" ht="15.75" customHeight="1" thickBot="1">
      <c r="D5" s="65" t="s">
        <v>7620</v>
      </c>
      <c r="E5" s="66">
        <f>SUMIF(F$23:F$553,"1",E$23:E$553)</f>
        <v>722.9900000000004</v>
      </c>
      <c r="F5"/>
    </row>
    <row r="6" spans="4:6" ht="15.75" customHeight="1" thickBot="1">
      <c r="D6" s="65" t="s">
        <v>7621</v>
      </c>
      <c r="E6" s="66">
        <f>SUMIF(F$23:F$553,"2",E$23:E$553)</f>
        <v>115.91</v>
      </c>
      <c r="F6"/>
    </row>
    <row r="7" spans="4:6" ht="15.75" customHeight="1" thickBot="1">
      <c r="D7" s="65" t="s">
        <v>7622</v>
      </c>
      <c r="E7" s="66">
        <f>SUMIF(F$23:F$553,"3",E$23:E$553)</f>
        <v>120.40999999999997</v>
      </c>
      <c r="F7"/>
    </row>
    <row r="8" spans="4:6" ht="15.75" customHeight="1" thickBot="1">
      <c r="D8" s="65" t="s">
        <v>7617</v>
      </c>
      <c r="E8" s="66">
        <f>SUMIF(F$23:F$553,"4",E$23:E$553)</f>
        <v>47.01</v>
      </c>
      <c r="F8"/>
    </row>
    <row r="9" spans="4:6" ht="15.75" customHeight="1" thickBot="1">
      <c r="D9" s="65" t="s">
        <v>7623</v>
      </c>
      <c r="E9" s="66">
        <f>SUMIF(F$23:F$553,"5",E$23:E$553)</f>
        <v>629.11</v>
      </c>
      <c r="F9"/>
    </row>
    <row r="10" spans="4:5" ht="15.75" customHeight="1" thickBot="1">
      <c r="D10" s="65" t="s">
        <v>7624</v>
      </c>
      <c r="E10" s="66">
        <f>SUMIF(F$23:F$553,"6",E$23:E$553)</f>
        <v>0</v>
      </c>
    </row>
    <row r="11" spans="4:5" ht="15.75" customHeight="1" thickBot="1">
      <c r="D11" s="65" t="s">
        <v>7625</v>
      </c>
      <c r="E11" s="66">
        <f>SUMIF(F$23:F$553,"7",E$23:E$553)</f>
        <v>0</v>
      </c>
    </row>
    <row r="12" spans="4:5" ht="15.75" customHeight="1" thickBot="1">
      <c r="D12" s="65" t="s">
        <v>7626</v>
      </c>
      <c r="E12" s="66">
        <f>SUMIF(F$23:F$553,"8",E$23:E$553)</f>
        <v>1078.8800000000003</v>
      </c>
    </row>
    <row r="13" spans="4:5" ht="15.75" customHeight="1" thickBot="1">
      <c r="D13" s="65" t="s">
        <v>7687</v>
      </c>
      <c r="E13" s="66">
        <f>SUMIF(F$23:F$553,"9",E$23:E$553)</f>
        <v>0</v>
      </c>
    </row>
    <row r="14" spans="4:5" ht="15.75" customHeight="1" thickBot="1">
      <c r="D14" s="65" t="s">
        <v>7688</v>
      </c>
      <c r="E14" s="66">
        <f>SUMIF(F$23:F$553,"10",E$23:E$553)</f>
        <v>0</v>
      </c>
    </row>
    <row r="15" spans="4:5" ht="15.75" customHeight="1" thickBot="1">
      <c r="D15" s="65" t="s">
        <v>7714</v>
      </c>
      <c r="E15" s="66">
        <f>SUMIF(F$23:F$553,"11",E$23:E$553)</f>
        <v>0</v>
      </c>
    </row>
    <row r="19" ht="13.5" thickBot="1"/>
    <row r="20" spans="1:6" ht="22.5" customHeight="1" thickBot="1">
      <c r="A20" s="141" t="s">
        <v>3994</v>
      </c>
      <c r="B20" s="142"/>
      <c r="C20" s="142"/>
      <c r="D20" s="142"/>
      <c r="E20" s="142"/>
      <c r="F20" s="143"/>
    </row>
    <row r="21" spans="1:6" ht="15" customHeight="1">
      <c r="A21" s="151" t="s">
        <v>1005</v>
      </c>
      <c r="B21" s="68" t="s">
        <v>603</v>
      </c>
      <c r="C21" s="69" t="s">
        <v>1860</v>
      </c>
      <c r="D21" s="147" t="s">
        <v>1859</v>
      </c>
      <c r="E21" s="149" t="s">
        <v>1861</v>
      </c>
      <c r="F21" s="70" t="s">
        <v>7616</v>
      </c>
    </row>
    <row r="22" spans="1:6" ht="15" customHeight="1" thickBot="1">
      <c r="A22" s="152"/>
      <c r="B22" s="71" t="s">
        <v>1858</v>
      </c>
      <c r="C22" s="71" t="s">
        <v>1858</v>
      </c>
      <c r="D22" s="148"/>
      <c r="E22" s="150"/>
      <c r="F22" s="72" t="s">
        <v>7615</v>
      </c>
    </row>
    <row r="23" spans="1:6" ht="15" customHeight="1" thickTop="1">
      <c r="A23" s="16" t="s">
        <v>2725</v>
      </c>
      <c r="B23" s="7" t="s">
        <v>1863</v>
      </c>
      <c r="C23" s="11">
        <v>203</v>
      </c>
      <c r="D23" s="1" t="s">
        <v>2656</v>
      </c>
      <c r="E23" s="36">
        <v>74.11</v>
      </c>
      <c r="F23" s="50">
        <v>5</v>
      </c>
    </row>
    <row r="24" spans="1:6" ht="15" customHeight="1">
      <c r="A24" s="14" t="s">
        <v>4409</v>
      </c>
      <c r="B24" s="7" t="s">
        <v>1864</v>
      </c>
      <c r="C24" s="11">
        <v>204</v>
      </c>
      <c r="D24" s="1" t="s">
        <v>4410</v>
      </c>
      <c r="E24" s="36">
        <v>3.78</v>
      </c>
      <c r="F24" s="49">
        <v>5</v>
      </c>
    </row>
    <row r="25" spans="1:6" ht="15" customHeight="1">
      <c r="A25" s="14" t="s">
        <v>4411</v>
      </c>
      <c r="B25" s="7" t="s">
        <v>1865</v>
      </c>
      <c r="C25" s="11">
        <v>201</v>
      </c>
      <c r="D25" s="1" t="s">
        <v>641</v>
      </c>
      <c r="E25" s="36">
        <v>9.1</v>
      </c>
      <c r="F25" s="49">
        <v>5</v>
      </c>
    </row>
    <row r="26" spans="1:6" ht="15" customHeight="1">
      <c r="A26" s="14" t="s">
        <v>4412</v>
      </c>
      <c r="B26" s="7" t="s">
        <v>1866</v>
      </c>
      <c r="C26" s="11">
        <v>203</v>
      </c>
      <c r="D26" s="1" t="s">
        <v>2656</v>
      </c>
      <c r="E26" s="36">
        <v>7.04</v>
      </c>
      <c r="F26" s="45">
        <v>5</v>
      </c>
    </row>
    <row r="27" spans="1:6" ht="15" customHeight="1">
      <c r="A27" s="14" t="s">
        <v>4413</v>
      </c>
      <c r="B27" s="7" t="s">
        <v>1867</v>
      </c>
      <c r="C27" s="11">
        <v>201</v>
      </c>
      <c r="D27" s="1" t="s">
        <v>641</v>
      </c>
      <c r="E27" s="36">
        <v>5.19</v>
      </c>
      <c r="F27" s="45">
        <v>5</v>
      </c>
    </row>
    <row r="28" spans="1:6" ht="15" customHeight="1">
      <c r="A28" s="14" t="s">
        <v>4414</v>
      </c>
      <c r="B28" s="7" t="s">
        <v>1868</v>
      </c>
      <c r="C28" s="11">
        <v>183</v>
      </c>
      <c r="D28" s="1" t="s">
        <v>2674</v>
      </c>
      <c r="E28" s="36">
        <v>4.39</v>
      </c>
      <c r="F28" s="45">
        <v>3</v>
      </c>
    </row>
    <row r="29" spans="1:6" ht="15" customHeight="1">
      <c r="A29" s="14" t="s">
        <v>4415</v>
      </c>
      <c r="B29" s="7" t="s">
        <v>1869</v>
      </c>
      <c r="C29" s="11">
        <v>161</v>
      </c>
      <c r="D29" s="1" t="s">
        <v>4247</v>
      </c>
      <c r="E29" s="36">
        <v>4.1</v>
      </c>
      <c r="F29" s="45">
        <v>3</v>
      </c>
    </row>
    <row r="30" spans="1:6" ht="15" customHeight="1">
      <c r="A30" s="14" t="s">
        <v>4416</v>
      </c>
      <c r="B30" s="7" t="s">
        <v>1870</v>
      </c>
      <c r="C30" s="11">
        <v>161</v>
      </c>
      <c r="D30" s="1" t="s">
        <v>4244</v>
      </c>
      <c r="E30" s="36">
        <v>1.17</v>
      </c>
      <c r="F30" s="45">
        <v>3</v>
      </c>
    </row>
    <row r="31" spans="1:6" ht="15" customHeight="1">
      <c r="A31" s="14" t="s">
        <v>4417</v>
      </c>
      <c r="B31" s="7" t="s">
        <v>1871</v>
      </c>
      <c r="C31" s="11">
        <v>161</v>
      </c>
      <c r="D31" s="1" t="s">
        <v>4244</v>
      </c>
      <c r="E31" s="36">
        <v>1.24</v>
      </c>
      <c r="F31" s="45">
        <v>3</v>
      </c>
    </row>
    <row r="32" spans="1:6" ht="15" customHeight="1">
      <c r="A32" s="14" t="s">
        <v>4418</v>
      </c>
      <c r="B32" s="7" t="s">
        <v>1873</v>
      </c>
      <c r="C32" s="11">
        <v>163</v>
      </c>
      <c r="D32" s="1" t="s">
        <v>2675</v>
      </c>
      <c r="E32" s="36">
        <v>1.71</v>
      </c>
      <c r="F32" s="45">
        <v>3</v>
      </c>
    </row>
    <row r="33" spans="1:6" ht="15" customHeight="1">
      <c r="A33" s="14" t="s">
        <v>4419</v>
      </c>
      <c r="B33" s="7" t="s">
        <v>1874</v>
      </c>
      <c r="C33" s="11">
        <v>167</v>
      </c>
      <c r="D33" s="1" t="s">
        <v>2673</v>
      </c>
      <c r="E33" s="36">
        <v>3.75</v>
      </c>
      <c r="F33" s="45">
        <v>0</v>
      </c>
    </row>
    <row r="34" spans="1:6" ht="15" customHeight="1">
      <c r="A34" s="14" t="s">
        <v>4420</v>
      </c>
      <c r="B34" s="7" t="s">
        <v>1875</v>
      </c>
      <c r="C34" s="11">
        <v>161</v>
      </c>
      <c r="D34" s="1" t="s">
        <v>4257</v>
      </c>
      <c r="E34" s="36">
        <v>1.35</v>
      </c>
      <c r="F34" s="45">
        <v>3</v>
      </c>
    </row>
    <row r="35" spans="1:6" ht="15" customHeight="1">
      <c r="A35" s="14" t="s">
        <v>4421</v>
      </c>
      <c r="B35" s="7" t="s">
        <v>1876</v>
      </c>
      <c r="C35" s="11">
        <v>161</v>
      </c>
      <c r="D35" s="1" t="s">
        <v>4257</v>
      </c>
      <c r="E35" s="36">
        <v>1.35</v>
      </c>
      <c r="F35" s="45">
        <v>3</v>
      </c>
    </row>
    <row r="36" spans="1:6" ht="15" customHeight="1">
      <c r="A36" s="14" t="s">
        <v>1371</v>
      </c>
      <c r="B36" s="7" t="s">
        <v>1877</v>
      </c>
      <c r="C36" s="11">
        <v>183</v>
      </c>
      <c r="D36" s="1" t="s">
        <v>2671</v>
      </c>
      <c r="E36" s="36">
        <v>6.41</v>
      </c>
      <c r="F36" s="45">
        <v>3</v>
      </c>
    </row>
    <row r="37" spans="1:6" ht="15" customHeight="1">
      <c r="A37" s="14" t="s">
        <v>1372</v>
      </c>
      <c r="B37" s="7" t="s">
        <v>1878</v>
      </c>
      <c r="C37" s="11">
        <v>163</v>
      </c>
      <c r="D37" s="1" t="s">
        <v>2670</v>
      </c>
      <c r="E37" s="36">
        <v>1.69</v>
      </c>
      <c r="F37" s="45">
        <v>3</v>
      </c>
    </row>
    <row r="38" spans="1:6" ht="15" customHeight="1">
      <c r="A38" s="14" t="s">
        <v>1373</v>
      </c>
      <c r="B38" s="7" t="s">
        <v>1879</v>
      </c>
      <c r="C38" s="11">
        <v>171</v>
      </c>
      <c r="D38" s="1" t="s">
        <v>2666</v>
      </c>
      <c r="E38" s="36">
        <v>3.63</v>
      </c>
      <c r="F38" s="45">
        <v>0</v>
      </c>
    </row>
    <row r="39" spans="1:6" ht="15" customHeight="1">
      <c r="A39" s="14" t="s">
        <v>1374</v>
      </c>
      <c r="B39" s="7" t="s">
        <v>1880</v>
      </c>
      <c r="C39" s="11">
        <v>164</v>
      </c>
      <c r="D39" s="1" t="s">
        <v>2282</v>
      </c>
      <c r="E39" s="36">
        <v>13.45</v>
      </c>
      <c r="F39" s="45">
        <v>4</v>
      </c>
    </row>
    <row r="40" spans="1:6" ht="15" customHeight="1">
      <c r="A40" s="14" t="s">
        <v>1375</v>
      </c>
      <c r="B40" s="7" t="s">
        <v>1881</v>
      </c>
      <c r="C40" s="11">
        <v>103</v>
      </c>
      <c r="D40" s="1" t="s">
        <v>1376</v>
      </c>
      <c r="E40" s="36">
        <v>21.54</v>
      </c>
      <c r="F40" s="45">
        <v>8</v>
      </c>
    </row>
    <row r="41" spans="1:6" ht="15" customHeight="1">
      <c r="A41" s="14" t="s">
        <v>1377</v>
      </c>
      <c r="B41" s="7" t="s">
        <v>1883</v>
      </c>
      <c r="C41" s="11">
        <v>110</v>
      </c>
      <c r="D41" s="1" t="s">
        <v>5438</v>
      </c>
      <c r="E41" s="36">
        <v>17.62</v>
      </c>
      <c r="F41" s="45">
        <v>1</v>
      </c>
    </row>
    <row r="42" spans="1:6" ht="15" customHeight="1">
      <c r="A42" s="14" t="s">
        <v>1378</v>
      </c>
      <c r="B42" s="7" t="s">
        <v>1884</v>
      </c>
      <c r="C42" s="11">
        <v>103</v>
      </c>
      <c r="D42" s="1" t="s">
        <v>1379</v>
      </c>
      <c r="E42" s="36">
        <v>30.41</v>
      </c>
      <c r="F42" s="45">
        <v>8</v>
      </c>
    </row>
    <row r="43" spans="1:6" ht="15" customHeight="1">
      <c r="A43" s="14" t="s">
        <v>1380</v>
      </c>
      <c r="B43" s="7" t="s">
        <v>1885</v>
      </c>
      <c r="C43" s="11">
        <v>104</v>
      </c>
      <c r="D43" s="1" t="s">
        <v>1381</v>
      </c>
      <c r="E43" s="36">
        <v>18.53</v>
      </c>
      <c r="F43" s="45">
        <v>8</v>
      </c>
    </row>
    <row r="44" spans="1:6" ht="15" customHeight="1">
      <c r="A44" s="14" t="s">
        <v>1382</v>
      </c>
      <c r="B44" s="7" t="s">
        <v>1886</v>
      </c>
      <c r="C44" s="11">
        <v>103</v>
      </c>
      <c r="D44" s="1" t="s">
        <v>1383</v>
      </c>
      <c r="E44" s="36">
        <v>52.08</v>
      </c>
      <c r="F44" s="45">
        <v>8</v>
      </c>
    </row>
    <row r="45" spans="1:6" ht="15" customHeight="1">
      <c r="A45" s="14" t="s">
        <v>1384</v>
      </c>
      <c r="B45" s="7" t="s">
        <v>1887</v>
      </c>
      <c r="C45" s="11">
        <v>110</v>
      </c>
      <c r="D45" s="1" t="s">
        <v>5439</v>
      </c>
      <c r="E45" s="36">
        <v>17.29</v>
      </c>
      <c r="F45" s="45">
        <v>1</v>
      </c>
    </row>
    <row r="46" spans="1:6" ht="15" customHeight="1">
      <c r="A46" s="14" t="s">
        <v>1385</v>
      </c>
      <c r="B46" s="7" t="s">
        <v>1888</v>
      </c>
      <c r="C46" s="11">
        <v>103</v>
      </c>
      <c r="D46" s="1" t="s">
        <v>2324</v>
      </c>
      <c r="E46" s="36">
        <v>24.4</v>
      </c>
      <c r="F46" s="45">
        <v>8</v>
      </c>
    </row>
    <row r="47" spans="1:6" ht="15" customHeight="1">
      <c r="A47" s="14" t="s">
        <v>1386</v>
      </c>
      <c r="B47" s="7" t="s">
        <v>1889</v>
      </c>
      <c r="C47" s="11">
        <v>103</v>
      </c>
      <c r="D47" s="1" t="s">
        <v>2324</v>
      </c>
      <c r="E47" s="36">
        <v>35.5</v>
      </c>
      <c r="F47" s="45">
        <v>8</v>
      </c>
    </row>
    <row r="48" spans="1:6" ht="15" customHeight="1">
      <c r="A48" s="14" t="s">
        <v>1387</v>
      </c>
      <c r="B48" s="7" t="s">
        <v>1890</v>
      </c>
      <c r="C48" s="11">
        <v>103</v>
      </c>
      <c r="D48" s="1" t="s">
        <v>5440</v>
      </c>
      <c r="E48" s="36">
        <v>35.5</v>
      </c>
      <c r="F48" s="45">
        <v>8</v>
      </c>
    </row>
    <row r="49" spans="1:6" ht="15" customHeight="1">
      <c r="A49" s="14" t="s">
        <v>1389</v>
      </c>
      <c r="B49" s="7" t="s">
        <v>1891</v>
      </c>
      <c r="C49" s="11">
        <v>182</v>
      </c>
      <c r="D49" s="1" t="s">
        <v>650</v>
      </c>
      <c r="E49" s="36">
        <v>17.29</v>
      </c>
      <c r="F49" s="45">
        <v>0</v>
      </c>
    </row>
    <row r="50" spans="1:6" ht="15" customHeight="1">
      <c r="A50" s="14" t="s">
        <v>4271</v>
      </c>
      <c r="B50" s="7" t="s">
        <v>1893</v>
      </c>
      <c r="C50" s="11">
        <v>303</v>
      </c>
      <c r="D50" s="1" t="s">
        <v>1195</v>
      </c>
      <c r="E50" s="36">
        <v>17.29</v>
      </c>
      <c r="F50" s="45">
        <v>0</v>
      </c>
    </row>
    <row r="51" spans="1:6" ht="15" customHeight="1">
      <c r="A51" s="14" t="s">
        <v>4272</v>
      </c>
      <c r="B51" s="7" t="s">
        <v>1894</v>
      </c>
      <c r="C51" s="11">
        <v>171</v>
      </c>
      <c r="D51" s="1" t="s">
        <v>4273</v>
      </c>
      <c r="E51" s="36">
        <v>10.07</v>
      </c>
      <c r="F51" s="45">
        <v>8</v>
      </c>
    </row>
    <row r="52" spans="1:6" ht="15" customHeight="1">
      <c r="A52" s="14" t="s">
        <v>4275</v>
      </c>
      <c r="B52" s="7" t="s">
        <v>1896</v>
      </c>
      <c r="C52" s="11">
        <v>203</v>
      </c>
      <c r="D52" s="1" t="s">
        <v>2656</v>
      </c>
      <c r="E52" s="36">
        <v>61.99</v>
      </c>
      <c r="F52" s="45">
        <v>5</v>
      </c>
    </row>
    <row r="53" spans="1:6" ht="15" customHeight="1">
      <c r="A53" s="14" t="s">
        <v>4276</v>
      </c>
      <c r="B53" s="7" t="s">
        <v>1897</v>
      </c>
      <c r="C53" s="11">
        <v>308</v>
      </c>
      <c r="D53" s="1" t="s">
        <v>5441</v>
      </c>
      <c r="E53" s="36">
        <v>20.04</v>
      </c>
      <c r="F53" s="45">
        <v>8</v>
      </c>
    </row>
    <row r="54" spans="1:6" ht="15" customHeight="1">
      <c r="A54" s="14" t="s">
        <v>4277</v>
      </c>
      <c r="B54" s="7" t="s">
        <v>1898</v>
      </c>
      <c r="C54" s="11">
        <v>106</v>
      </c>
      <c r="D54" s="1" t="s">
        <v>5</v>
      </c>
      <c r="E54" s="36">
        <v>19.81</v>
      </c>
      <c r="F54" s="45">
        <v>8</v>
      </c>
    </row>
    <row r="55" spans="1:6" ht="15" customHeight="1">
      <c r="A55" s="14" t="s">
        <v>6</v>
      </c>
      <c r="B55" s="7" t="s">
        <v>1899</v>
      </c>
      <c r="C55" s="11">
        <v>110</v>
      </c>
      <c r="D55" s="1" t="s">
        <v>7</v>
      </c>
      <c r="E55" s="36">
        <v>14.37</v>
      </c>
      <c r="F55" s="45">
        <v>1</v>
      </c>
    </row>
    <row r="56" spans="1:6" ht="15" customHeight="1">
      <c r="A56" s="14" t="s">
        <v>8</v>
      </c>
      <c r="B56" s="7" t="s">
        <v>1900</v>
      </c>
      <c r="C56" s="11">
        <v>106</v>
      </c>
      <c r="D56" s="1" t="s">
        <v>5442</v>
      </c>
      <c r="E56" s="36">
        <v>50.42</v>
      </c>
      <c r="F56" s="45">
        <v>8</v>
      </c>
    </row>
    <row r="57" spans="1:6" ht="15" customHeight="1">
      <c r="A57" s="14" t="s">
        <v>9</v>
      </c>
      <c r="B57" s="7" t="s">
        <v>1903</v>
      </c>
      <c r="C57" s="11">
        <v>106</v>
      </c>
      <c r="D57" s="1" t="s">
        <v>5443</v>
      </c>
      <c r="E57" s="36">
        <v>50.54</v>
      </c>
      <c r="F57" s="45">
        <v>8</v>
      </c>
    </row>
    <row r="58" spans="1:6" ht="15" customHeight="1">
      <c r="A58" s="14" t="s">
        <v>10</v>
      </c>
      <c r="B58" s="7" t="s">
        <v>1904</v>
      </c>
      <c r="C58" s="11">
        <v>208</v>
      </c>
      <c r="D58" s="1" t="s">
        <v>2174</v>
      </c>
      <c r="E58" s="36">
        <v>72.95</v>
      </c>
      <c r="F58" s="45">
        <v>5</v>
      </c>
    </row>
    <row r="59" spans="1:6" ht="15" customHeight="1">
      <c r="A59" s="14" t="s">
        <v>11</v>
      </c>
      <c r="B59" s="7" t="s">
        <v>1800</v>
      </c>
      <c r="C59" s="11">
        <v>160</v>
      </c>
      <c r="D59" s="1" t="s">
        <v>652</v>
      </c>
      <c r="E59" s="36">
        <v>10.31</v>
      </c>
      <c r="F59" s="45">
        <v>0</v>
      </c>
    </row>
    <row r="60" spans="1:6" ht="15" customHeight="1">
      <c r="A60" s="14" t="s">
        <v>12</v>
      </c>
      <c r="B60" s="7" t="s">
        <v>1801</v>
      </c>
      <c r="C60" s="11">
        <v>103</v>
      </c>
      <c r="D60" s="1" t="s">
        <v>5444</v>
      </c>
      <c r="E60" s="36">
        <v>15.82</v>
      </c>
      <c r="F60" s="45">
        <v>8</v>
      </c>
    </row>
    <row r="61" spans="1:6" ht="15" customHeight="1">
      <c r="A61" s="14" t="s">
        <v>13</v>
      </c>
      <c r="B61" s="7" t="s">
        <v>1802</v>
      </c>
      <c r="C61" s="11">
        <v>106</v>
      </c>
      <c r="D61" s="1" t="s">
        <v>5445</v>
      </c>
      <c r="E61" s="36">
        <v>27.24</v>
      </c>
      <c r="F61" s="45">
        <v>8</v>
      </c>
    </row>
    <row r="62" spans="1:6" ht="15" customHeight="1">
      <c r="A62" s="14" t="s">
        <v>4290</v>
      </c>
      <c r="B62" s="7" t="s">
        <v>1804</v>
      </c>
      <c r="C62" s="11">
        <v>103</v>
      </c>
      <c r="D62" s="1" t="s">
        <v>5444</v>
      </c>
      <c r="E62" s="36">
        <v>15.25</v>
      </c>
      <c r="F62" s="45">
        <v>8</v>
      </c>
    </row>
    <row r="63" spans="1:6" ht="15" customHeight="1">
      <c r="A63" s="14" t="s">
        <v>4291</v>
      </c>
      <c r="B63" s="7" t="s">
        <v>1805</v>
      </c>
      <c r="C63" s="11">
        <v>171</v>
      </c>
      <c r="D63" s="1" t="s">
        <v>4292</v>
      </c>
      <c r="E63" s="36">
        <v>41.08</v>
      </c>
      <c r="F63" s="45">
        <v>8</v>
      </c>
    </row>
    <row r="64" spans="1:6" ht="15" customHeight="1">
      <c r="A64" s="14" t="s">
        <v>4293</v>
      </c>
      <c r="B64" s="7" t="s">
        <v>1806</v>
      </c>
      <c r="C64" s="11">
        <v>211</v>
      </c>
      <c r="D64" s="1" t="s">
        <v>5446</v>
      </c>
      <c r="E64" s="36">
        <v>3.98</v>
      </c>
      <c r="F64" s="45">
        <v>0</v>
      </c>
    </row>
    <row r="65" spans="1:6" ht="15" customHeight="1">
      <c r="A65" s="14" t="s">
        <v>5447</v>
      </c>
      <c r="B65" s="7"/>
      <c r="C65" s="11">
        <v>211</v>
      </c>
      <c r="D65" s="1" t="s">
        <v>5448</v>
      </c>
      <c r="E65" s="36">
        <v>1.92</v>
      </c>
      <c r="F65" s="45">
        <v>0</v>
      </c>
    </row>
    <row r="66" spans="1:6" ht="15" customHeight="1">
      <c r="A66" s="14" t="s">
        <v>4294</v>
      </c>
      <c r="B66" s="7" t="s">
        <v>1808</v>
      </c>
      <c r="C66" s="11">
        <v>171</v>
      </c>
      <c r="D66" s="1" t="s">
        <v>2441</v>
      </c>
      <c r="E66" s="36">
        <v>11.67</v>
      </c>
      <c r="F66" s="45">
        <v>0</v>
      </c>
    </row>
    <row r="67" spans="1:6" ht="15" customHeight="1">
      <c r="A67" s="14" t="s">
        <v>4295</v>
      </c>
      <c r="B67" s="7" t="s">
        <v>1809</v>
      </c>
      <c r="C67" s="11">
        <v>303</v>
      </c>
      <c r="D67" s="1" t="s">
        <v>5449</v>
      </c>
      <c r="E67" s="36">
        <v>10.35</v>
      </c>
      <c r="F67" s="45">
        <v>0</v>
      </c>
    </row>
    <row r="68" spans="1:6" ht="15" customHeight="1">
      <c r="A68" s="14" t="s">
        <v>4296</v>
      </c>
      <c r="B68" s="7" t="s">
        <v>1810</v>
      </c>
      <c r="C68" s="11">
        <v>201</v>
      </c>
      <c r="D68" s="1" t="s">
        <v>5450</v>
      </c>
      <c r="E68" s="36"/>
      <c r="F68" s="45">
        <v>0</v>
      </c>
    </row>
    <row r="69" spans="1:6" ht="15" customHeight="1">
      <c r="A69" s="14" t="s">
        <v>4297</v>
      </c>
      <c r="B69" s="7" t="s">
        <v>1811</v>
      </c>
      <c r="C69" s="11">
        <v>302</v>
      </c>
      <c r="D69" s="1" t="s">
        <v>1334</v>
      </c>
      <c r="E69" s="36">
        <v>28.52</v>
      </c>
      <c r="F69" s="45">
        <v>0</v>
      </c>
    </row>
    <row r="70" spans="1:6" ht="15" customHeight="1">
      <c r="A70" s="14" t="s">
        <v>4298</v>
      </c>
      <c r="B70" s="7" t="s">
        <v>1812</v>
      </c>
      <c r="C70" s="11">
        <v>211</v>
      </c>
      <c r="D70" s="1" t="s">
        <v>2442</v>
      </c>
      <c r="E70" s="36">
        <v>20.48</v>
      </c>
      <c r="F70" s="45">
        <v>0</v>
      </c>
    </row>
    <row r="71" spans="1:6" ht="15" customHeight="1">
      <c r="A71" s="14" t="s">
        <v>4299</v>
      </c>
      <c r="B71" s="7" t="s">
        <v>1817</v>
      </c>
      <c r="C71" s="11">
        <v>103</v>
      </c>
      <c r="D71" s="1" t="s">
        <v>5451</v>
      </c>
      <c r="E71" s="36">
        <v>13.95</v>
      </c>
      <c r="F71" s="45">
        <v>8</v>
      </c>
    </row>
    <row r="72" spans="1:6" ht="15" customHeight="1">
      <c r="A72" s="14" t="s">
        <v>4300</v>
      </c>
      <c r="B72" s="7" t="s">
        <v>1818</v>
      </c>
      <c r="C72" s="11">
        <v>106</v>
      </c>
      <c r="D72" s="1" t="s">
        <v>4274</v>
      </c>
      <c r="E72" s="36">
        <v>37.7</v>
      </c>
      <c r="F72" s="45">
        <v>8</v>
      </c>
    </row>
    <row r="73" spans="1:6" ht="15" customHeight="1">
      <c r="A73" s="14" t="s">
        <v>1393</v>
      </c>
      <c r="B73" s="7" t="s">
        <v>1821</v>
      </c>
      <c r="C73" s="11">
        <v>103</v>
      </c>
      <c r="D73" s="1" t="s">
        <v>2324</v>
      </c>
      <c r="E73" s="36">
        <v>17.29</v>
      </c>
      <c r="F73" s="45">
        <v>8</v>
      </c>
    </row>
    <row r="74" spans="1:6" ht="15" customHeight="1">
      <c r="A74" s="14" t="s">
        <v>5452</v>
      </c>
      <c r="B74" s="7" t="s">
        <v>5453</v>
      </c>
      <c r="C74" s="11">
        <v>208</v>
      </c>
      <c r="D74" s="1" t="s">
        <v>2174</v>
      </c>
      <c r="E74" s="36">
        <v>9.01</v>
      </c>
      <c r="F74" s="45">
        <v>5</v>
      </c>
    </row>
    <row r="75" spans="1:6" ht="15" customHeight="1">
      <c r="A75" s="14" t="s">
        <v>5454</v>
      </c>
      <c r="B75" s="7" t="s">
        <v>5455</v>
      </c>
      <c r="C75" s="11">
        <v>103</v>
      </c>
      <c r="D75" s="1" t="s">
        <v>2324</v>
      </c>
      <c r="E75" s="36">
        <v>96.63</v>
      </c>
      <c r="F75" s="45">
        <v>8</v>
      </c>
    </row>
    <row r="76" spans="1:6" ht="15" customHeight="1">
      <c r="A76" s="14" t="s">
        <v>5456</v>
      </c>
      <c r="B76" s="7" t="s">
        <v>5457</v>
      </c>
      <c r="C76" s="11">
        <v>213</v>
      </c>
      <c r="D76" s="1" t="s">
        <v>7223</v>
      </c>
      <c r="E76" s="36"/>
      <c r="F76" s="45">
        <v>0</v>
      </c>
    </row>
    <row r="77" spans="1:6" ht="15" customHeight="1">
      <c r="A77" s="14" t="s">
        <v>5458</v>
      </c>
      <c r="B77" s="7" t="s">
        <v>5459</v>
      </c>
      <c r="C77" s="11">
        <v>105</v>
      </c>
      <c r="D77" s="1" t="s">
        <v>5460</v>
      </c>
      <c r="E77" s="36">
        <v>59.51</v>
      </c>
      <c r="F77" s="45">
        <v>1</v>
      </c>
    </row>
    <row r="78" spans="1:6" ht="15" customHeight="1">
      <c r="A78" s="14" t="s">
        <v>5461</v>
      </c>
      <c r="B78" s="7" t="s">
        <v>5462</v>
      </c>
      <c r="C78" s="11">
        <v>213</v>
      </c>
      <c r="D78" s="1" t="s">
        <v>7224</v>
      </c>
      <c r="E78" s="36"/>
      <c r="F78" s="45">
        <v>0</v>
      </c>
    </row>
    <row r="79" spans="1:6" ht="15" customHeight="1">
      <c r="A79" s="14" t="s">
        <v>5463</v>
      </c>
      <c r="B79" s="7" t="s">
        <v>5464</v>
      </c>
      <c r="C79" s="11">
        <v>302</v>
      </c>
      <c r="D79" s="1" t="s">
        <v>5465</v>
      </c>
      <c r="E79" s="36">
        <v>5.33</v>
      </c>
      <c r="F79" s="45">
        <v>0</v>
      </c>
    </row>
    <row r="80" spans="1:6" ht="15" customHeight="1" thickBot="1">
      <c r="A80" s="14" t="s">
        <v>5466</v>
      </c>
      <c r="B80" s="7" t="s">
        <v>5467</v>
      </c>
      <c r="C80" s="11">
        <v>171</v>
      </c>
      <c r="D80" s="1" t="s">
        <v>2441</v>
      </c>
      <c r="E80" s="36">
        <v>15.94</v>
      </c>
      <c r="F80" s="45">
        <v>0</v>
      </c>
    </row>
    <row r="81" spans="1:6" ht="15" customHeight="1" thickBot="1" thickTop="1">
      <c r="A81" s="144" t="s">
        <v>7686</v>
      </c>
      <c r="B81" s="145"/>
      <c r="C81" s="145"/>
      <c r="D81" s="146"/>
      <c r="E81" s="37">
        <f>SUM(E23:E80)</f>
        <v>1173.08</v>
      </c>
      <c r="F81" s="63">
        <f>SUMIF(F23:F80,"&gt;0",E23:E80)</f>
        <v>1022.62</v>
      </c>
    </row>
    <row r="82" ht="15" customHeight="1"/>
    <row r="83" ht="15" customHeight="1"/>
    <row r="84" spans="1:6" ht="15" customHeight="1">
      <c r="A84" s="2"/>
      <c r="B84" s="2"/>
      <c r="C84" s="2"/>
      <c r="D84" s="2"/>
      <c r="E84" s="38"/>
      <c r="F84" s="47"/>
    </row>
    <row r="85" ht="15" customHeight="1"/>
    <row r="86" ht="15" customHeight="1"/>
    <row r="87" ht="15" customHeight="1" thickBot="1"/>
    <row r="88" spans="1:6" ht="22.5" customHeight="1" thickBot="1">
      <c r="A88" s="141" t="s">
        <v>3995</v>
      </c>
      <c r="B88" s="142"/>
      <c r="C88" s="142"/>
      <c r="D88" s="142"/>
      <c r="E88" s="142"/>
      <c r="F88" s="143"/>
    </row>
    <row r="89" spans="1:6" ht="15" customHeight="1">
      <c r="A89" s="151" t="s">
        <v>1005</v>
      </c>
      <c r="B89" s="68" t="s">
        <v>603</v>
      </c>
      <c r="C89" s="69" t="s">
        <v>1860</v>
      </c>
      <c r="D89" s="147" t="s">
        <v>1859</v>
      </c>
      <c r="E89" s="149" t="s">
        <v>1861</v>
      </c>
      <c r="F89" s="70" t="s">
        <v>7616</v>
      </c>
    </row>
    <row r="90" spans="1:6" ht="15" customHeight="1" thickBot="1">
      <c r="A90" s="152"/>
      <c r="B90" s="71" t="s">
        <v>1858</v>
      </c>
      <c r="C90" s="71" t="s">
        <v>1858</v>
      </c>
      <c r="D90" s="148"/>
      <c r="E90" s="150"/>
      <c r="F90" s="72" t="s">
        <v>7615</v>
      </c>
    </row>
    <row r="91" spans="1:6" ht="15" customHeight="1" thickTop="1">
      <c r="A91" s="16" t="s">
        <v>1394</v>
      </c>
      <c r="B91" s="7">
        <v>101</v>
      </c>
      <c r="C91" s="11">
        <v>203</v>
      </c>
      <c r="D91" s="1" t="s">
        <v>2656</v>
      </c>
      <c r="E91" s="36">
        <v>64.63</v>
      </c>
      <c r="F91" s="50">
        <v>5</v>
      </c>
    </row>
    <row r="92" spans="1:6" ht="15" customHeight="1">
      <c r="A92" s="14" t="s">
        <v>1395</v>
      </c>
      <c r="B92" s="7">
        <v>102</v>
      </c>
      <c r="C92" s="11">
        <v>204</v>
      </c>
      <c r="D92" s="1" t="s">
        <v>1396</v>
      </c>
      <c r="E92" s="36">
        <v>3.78</v>
      </c>
      <c r="F92" s="49">
        <v>0</v>
      </c>
    </row>
    <row r="93" spans="1:6" ht="15" customHeight="1">
      <c r="A93" s="14" t="s">
        <v>29</v>
      </c>
      <c r="B93" s="7">
        <v>103</v>
      </c>
      <c r="C93" s="11">
        <v>201</v>
      </c>
      <c r="D93" s="1" t="s">
        <v>30</v>
      </c>
      <c r="E93" s="36">
        <v>9.49</v>
      </c>
      <c r="F93" s="49">
        <v>5</v>
      </c>
    </row>
    <row r="94" spans="1:6" ht="15" customHeight="1">
      <c r="A94" s="14" t="s">
        <v>31</v>
      </c>
      <c r="B94" s="7">
        <v>104</v>
      </c>
      <c r="C94" s="11">
        <v>161</v>
      </c>
      <c r="D94" s="1" t="s">
        <v>2823</v>
      </c>
      <c r="E94" s="36">
        <v>3.91</v>
      </c>
      <c r="F94" s="45">
        <v>3</v>
      </c>
    </row>
    <row r="95" spans="1:6" ht="15" customHeight="1">
      <c r="A95" s="14" t="s">
        <v>32</v>
      </c>
      <c r="B95" s="7">
        <v>105</v>
      </c>
      <c r="C95" s="11">
        <v>143</v>
      </c>
      <c r="D95" s="1" t="s">
        <v>2674</v>
      </c>
      <c r="E95" s="36">
        <v>4.94</v>
      </c>
      <c r="F95" s="45">
        <v>3</v>
      </c>
    </row>
    <row r="96" spans="1:6" ht="15" customHeight="1">
      <c r="A96" s="14" t="s">
        <v>33</v>
      </c>
      <c r="B96" s="7">
        <v>106</v>
      </c>
      <c r="C96" s="11">
        <v>161</v>
      </c>
      <c r="D96" s="1" t="s">
        <v>2676</v>
      </c>
      <c r="E96" s="36">
        <v>3.51</v>
      </c>
      <c r="F96" s="45">
        <v>3</v>
      </c>
    </row>
    <row r="97" spans="1:6" ht="15" customHeight="1">
      <c r="A97" s="14" t="s">
        <v>34</v>
      </c>
      <c r="B97" s="7">
        <v>107</v>
      </c>
      <c r="C97" s="11">
        <v>161</v>
      </c>
      <c r="D97" s="1" t="s">
        <v>4244</v>
      </c>
      <c r="E97" s="36">
        <v>1.11</v>
      </c>
      <c r="F97" s="45">
        <v>3</v>
      </c>
    </row>
    <row r="98" spans="1:6" ht="15" customHeight="1">
      <c r="A98" s="14" t="s">
        <v>35</v>
      </c>
      <c r="B98" s="7">
        <v>108</v>
      </c>
      <c r="C98" s="11">
        <v>161</v>
      </c>
      <c r="D98" s="1" t="s">
        <v>4244</v>
      </c>
      <c r="E98" s="36">
        <v>1.11</v>
      </c>
      <c r="F98" s="45">
        <v>3</v>
      </c>
    </row>
    <row r="99" spans="1:6" ht="15" customHeight="1">
      <c r="A99" s="14" t="s">
        <v>36</v>
      </c>
      <c r="B99" s="7">
        <v>109</v>
      </c>
      <c r="C99" s="11">
        <v>163</v>
      </c>
      <c r="D99" s="1" t="s">
        <v>2675</v>
      </c>
      <c r="E99" s="36">
        <v>1.71</v>
      </c>
      <c r="F99" s="45">
        <v>3</v>
      </c>
    </row>
    <row r="100" spans="1:6" ht="15" customHeight="1">
      <c r="A100" s="14" t="s">
        <v>37</v>
      </c>
      <c r="B100" s="7">
        <v>111</v>
      </c>
      <c r="C100" s="11">
        <v>134</v>
      </c>
      <c r="D100" s="1" t="s">
        <v>38</v>
      </c>
      <c r="E100" s="36">
        <v>24.6</v>
      </c>
      <c r="F100" s="45">
        <v>1</v>
      </c>
    </row>
    <row r="101" spans="1:6" ht="15" customHeight="1">
      <c r="A101" s="14" t="s">
        <v>39</v>
      </c>
      <c r="B101" s="7">
        <v>112</v>
      </c>
      <c r="C101" s="11">
        <v>110</v>
      </c>
      <c r="D101" s="1" t="s">
        <v>2664</v>
      </c>
      <c r="E101" s="36">
        <v>11.88</v>
      </c>
      <c r="F101" s="45">
        <v>1</v>
      </c>
    </row>
    <row r="102" spans="1:6" ht="15" customHeight="1">
      <c r="A102" s="14" t="s">
        <v>40</v>
      </c>
      <c r="B102" s="7">
        <v>113</v>
      </c>
      <c r="C102" s="11">
        <v>110</v>
      </c>
      <c r="D102" s="1" t="s">
        <v>2664</v>
      </c>
      <c r="E102" s="36">
        <v>11.95</v>
      </c>
      <c r="F102" s="45">
        <v>1</v>
      </c>
    </row>
    <row r="103" spans="1:6" ht="15" customHeight="1">
      <c r="A103" s="14" t="s">
        <v>41</v>
      </c>
      <c r="B103" s="7">
        <v>114</v>
      </c>
      <c r="C103" s="11">
        <v>110</v>
      </c>
      <c r="D103" s="1" t="s">
        <v>2664</v>
      </c>
      <c r="E103" s="36">
        <v>11.88</v>
      </c>
      <c r="F103" s="45">
        <v>1</v>
      </c>
    </row>
    <row r="104" spans="1:6" ht="15" customHeight="1">
      <c r="A104" s="14" t="s">
        <v>42</v>
      </c>
      <c r="B104" s="7">
        <v>115</v>
      </c>
      <c r="C104" s="11">
        <v>110</v>
      </c>
      <c r="D104" s="1" t="s">
        <v>2664</v>
      </c>
      <c r="E104" s="36">
        <v>14.68</v>
      </c>
      <c r="F104" s="45">
        <v>1</v>
      </c>
    </row>
    <row r="105" spans="1:6" ht="15" customHeight="1">
      <c r="A105" s="14" t="s">
        <v>43</v>
      </c>
      <c r="B105" s="7">
        <v>116</v>
      </c>
      <c r="C105" s="11">
        <v>110</v>
      </c>
      <c r="D105" s="1" t="s">
        <v>2664</v>
      </c>
      <c r="E105" s="36">
        <v>14.67</v>
      </c>
      <c r="F105" s="45">
        <v>1</v>
      </c>
    </row>
    <row r="106" spans="1:6" ht="15" customHeight="1">
      <c r="A106" s="14" t="s">
        <v>44</v>
      </c>
      <c r="B106" s="7">
        <v>117</v>
      </c>
      <c r="C106" s="11">
        <v>110</v>
      </c>
      <c r="D106" s="1" t="s">
        <v>45</v>
      </c>
      <c r="E106" s="36">
        <v>14.81</v>
      </c>
      <c r="F106" s="45">
        <v>1</v>
      </c>
    </row>
    <row r="107" spans="1:6" ht="15" customHeight="1">
      <c r="A107" s="14" t="s">
        <v>46</v>
      </c>
      <c r="B107" s="7">
        <v>118</v>
      </c>
      <c r="C107" s="11">
        <v>103</v>
      </c>
      <c r="D107" s="1" t="s">
        <v>47</v>
      </c>
      <c r="E107" s="36">
        <v>74.11</v>
      </c>
      <c r="F107" s="45">
        <v>2</v>
      </c>
    </row>
    <row r="108" spans="1:6" ht="15" customHeight="1">
      <c r="A108" s="14" t="s">
        <v>1265</v>
      </c>
      <c r="B108" s="7">
        <v>119</v>
      </c>
      <c r="C108" s="11">
        <v>110</v>
      </c>
      <c r="D108" s="1" t="s">
        <v>3798</v>
      </c>
      <c r="E108" s="36">
        <v>25.05</v>
      </c>
      <c r="F108" s="45">
        <v>1</v>
      </c>
    </row>
    <row r="109" spans="1:6" ht="15" customHeight="1">
      <c r="A109" s="14" t="s">
        <v>3799</v>
      </c>
      <c r="B109" s="7">
        <v>121</v>
      </c>
      <c r="C109" s="11">
        <v>110</v>
      </c>
      <c r="D109" s="1" t="s">
        <v>362</v>
      </c>
      <c r="E109" s="36">
        <v>19.79</v>
      </c>
      <c r="F109" s="45">
        <v>1</v>
      </c>
    </row>
    <row r="110" spans="1:6" ht="15" customHeight="1">
      <c r="A110" s="14" t="s">
        <v>3800</v>
      </c>
      <c r="B110" s="7">
        <v>122</v>
      </c>
      <c r="C110" s="11">
        <v>110</v>
      </c>
      <c r="D110" s="1" t="s">
        <v>3798</v>
      </c>
      <c r="E110" s="36">
        <v>20.19</v>
      </c>
      <c r="F110" s="45">
        <v>1</v>
      </c>
    </row>
    <row r="111" spans="1:6" ht="15" customHeight="1">
      <c r="A111" s="14" t="s">
        <v>3801</v>
      </c>
      <c r="B111" s="7">
        <v>123</v>
      </c>
      <c r="C111" s="11">
        <v>203</v>
      </c>
      <c r="D111" s="1" t="s">
        <v>2656</v>
      </c>
      <c r="E111" s="36">
        <v>21.86</v>
      </c>
      <c r="F111" s="45">
        <v>5</v>
      </c>
    </row>
    <row r="112" spans="1:6" ht="15" customHeight="1">
      <c r="A112" s="14" t="s">
        <v>3802</v>
      </c>
      <c r="B112" s="7">
        <v>125</v>
      </c>
      <c r="C112" s="11">
        <v>110</v>
      </c>
      <c r="D112" s="1" t="s">
        <v>2664</v>
      </c>
      <c r="E112" s="36">
        <v>11.94</v>
      </c>
      <c r="F112" s="45">
        <v>1</v>
      </c>
    </row>
    <row r="113" spans="1:6" ht="15" customHeight="1">
      <c r="A113" s="14" t="s">
        <v>3803</v>
      </c>
      <c r="B113" s="7">
        <v>126</v>
      </c>
      <c r="C113" s="11">
        <v>110</v>
      </c>
      <c r="D113" s="1" t="s">
        <v>2664</v>
      </c>
      <c r="E113" s="36">
        <v>11.94</v>
      </c>
      <c r="F113" s="45">
        <v>1</v>
      </c>
    </row>
    <row r="114" spans="1:6" ht="15" customHeight="1">
      <c r="A114" s="14" t="s">
        <v>3804</v>
      </c>
      <c r="B114" s="7">
        <v>127</v>
      </c>
      <c r="C114" s="11">
        <v>110</v>
      </c>
      <c r="D114" s="1" t="s">
        <v>2664</v>
      </c>
      <c r="E114" s="36">
        <v>16.06</v>
      </c>
      <c r="F114" s="45">
        <v>1</v>
      </c>
    </row>
    <row r="115" spans="1:6" ht="15" customHeight="1">
      <c r="A115" s="14" t="s">
        <v>3805</v>
      </c>
      <c r="B115" s="7">
        <v>128</v>
      </c>
      <c r="C115" s="11">
        <v>166</v>
      </c>
      <c r="D115" s="1" t="s">
        <v>2344</v>
      </c>
      <c r="E115" s="36">
        <v>4.42</v>
      </c>
      <c r="F115" s="45">
        <v>4</v>
      </c>
    </row>
    <row r="116" spans="1:6" ht="15" customHeight="1">
      <c r="A116" s="14" t="s">
        <v>3806</v>
      </c>
      <c r="B116" s="7">
        <v>129</v>
      </c>
      <c r="C116" s="11">
        <v>161</v>
      </c>
      <c r="D116" s="1" t="s">
        <v>2671</v>
      </c>
      <c r="E116" s="36">
        <v>5.11</v>
      </c>
      <c r="F116" s="45">
        <v>3</v>
      </c>
    </row>
    <row r="117" spans="1:6" ht="15" customHeight="1">
      <c r="A117" s="14" t="s">
        <v>3807</v>
      </c>
      <c r="B117" s="7">
        <v>131</v>
      </c>
      <c r="C117" s="11">
        <v>163</v>
      </c>
      <c r="D117" s="1" t="s">
        <v>2670</v>
      </c>
      <c r="E117" s="36">
        <v>2.61</v>
      </c>
      <c r="F117" s="45">
        <v>3</v>
      </c>
    </row>
    <row r="118" spans="1:6" ht="15" customHeight="1">
      <c r="A118" s="14" t="s">
        <v>3808</v>
      </c>
      <c r="B118" s="7">
        <v>132</v>
      </c>
      <c r="C118" s="11">
        <v>167</v>
      </c>
      <c r="D118" s="1" t="s">
        <v>2673</v>
      </c>
      <c r="E118" s="36">
        <v>1.46</v>
      </c>
      <c r="F118" s="45">
        <v>0</v>
      </c>
    </row>
    <row r="119" spans="1:6" ht="15" customHeight="1">
      <c r="A119" s="14" t="s">
        <v>3809</v>
      </c>
      <c r="B119" s="7">
        <v>133</v>
      </c>
      <c r="C119" s="11">
        <v>161</v>
      </c>
      <c r="D119" s="1" t="s">
        <v>4257</v>
      </c>
      <c r="E119" s="36">
        <v>1.08</v>
      </c>
      <c r="F119" s="45">
        <v>3</v>
      </c>
    </row>
    <row r="120" spans="1:6" ht="15" customHeight="1">
      <c r="A120" s="14" t="s">
        <v>3810</v>
      </c>
      <c r="B120" s="7">
        <v>134</v>
      </c>
      <c r="C120" s="11">
        <v>161</v>
      </c>
      <c r="D120" s="1" t="s">
        <v>4257</v>
      </c>
      <c r="E120" s="36">
        <v>1.08</v>
      </c>
      <c r="F120" s="45">
        <v>3</v>
      </c>
    </row>
    <row r="121" spans="1:6" ht="15" customHeight="1" thickBot="1">
      <c r="A121" s="14" t="s">
        <v>3811</v>
      </c>
      <c r="B121" s="7">
        <v>135</v>
      </c>
      <c r="C121" s="11">
        <v>201</v>
      </c>
      <c r="D121" s="1" t="s">
        <v>5450</v>
      </c>
      <c r="E121" s="36"/>
      <c r="F121" s="45">
        <v>0</v>
      </c>
    </row>
    <row r="122" spans="1:6" ht="15" customHeight="1" thickBot="1" thickTop="1">
      <c r="A122" s="144" t="s">
        <v>7686</v>
      </c>
      <c r="B122" s="145"/>
      <c r="C122" s="145"/>
      <c r="D122" s="146"/>
      <c r="E122" s="37">
        <f>SUM(E91:E121)</f>
        <v>415.36</v>
      </c>
      <c r="F122" s="63">
        <f>SUMIF(F91:F121,"&gt;0",E91:E121)</f>
        <v>410.12</v>
      </c>
    </row>
    <row r="123" spans="2:6" ht="15" customHeight="1">
      <c r="B123" s="73"/>
      <c r="C123" s="73"/>
      <c r="D123" s="73"/>
      <c r="E123" s="74"/>
      <c r="F123" s="48"/>
    </row>
    <row r="124" ht="15" customHeight="1"/>
    <row r="125" ht="15" customHeight="1"/>
    <row r="126" ht="15" customHeight="1"/>
    <row r="127" ht="15" customHeight="1"/>
    <row r="128" ht="15" customHeight="1" thickBot="1"/>
    <row r="129" spans="1:6" ht="22.5" customHeight="1" thickBot="1">
      <c r="A129" s="141" t="s">
        <v>3996</v>
      </c>
      <c r="B129" s="142"/>
      <c r="C129" s="142"/>
      <c r="D129" s="142"/>
      <c r="E129" s="142"/>
      <c r="F129" s="143"/>
    </row>
    <row r="130" spans="1:6" ht="15" customHeight="1">
      <c r="A130" s="151" t="s">
        <v>1005</v>
      </c>
      <c r="B130" s="68" t="s">
        <v>603</v>
      </c>
      <c r="C130" s="69" t="s">
        <v>1860</v>
      </c>
      <c r="D130" s="147" t="s">
        <v>1859</v>
      </c>
      <c r="E130" s="149" t="s">
        <v>1861</v>
      </c>
      <c r="F130" s="70" t="s">
        <v>7616</v>
      </c>
    </row>
    <row r="131" spans="1:6" ht="15" customHeight="1" thickBot="1">
      <c r="A131" s="152"/>
      <c r="B131" s="71" t="s">
        <v>1858</v>
      </c>
      <c r="C131" s="71" t="s">
        <v>1858</v>
      </c>
      <c r="D131" s="148"/>
      <c r="E131" s="150"/>
      <c r="F131" s="72" t="s">
        <v>7615</v>
      </c>
    </row>
    <row r="132" spans="1:6" ht="15" customHeight="1" thickTop="1">
      <c r="A132" s="14" t="s">
        <v>3812</v>
      </c>
      <c r="B132" s="7">
        <v>201</v>
      </c>
      <c r="C132" s="11">
        <v>203</v>
      </c>
      <c r="D132" s="1" t="s">
        <v>2656</v>
      </c>
      <c r="E132" s="36">
        <v>81.45</v>
      </c>
      <c r="F132" s="45">
        <v>5</v>
      </c>
    </row>
    <row r="133" spans="1:6" ht="15" customHeight="1">
      <c r="A133" s="14" t="s">
        <v>3813</v>
      </c>
      <c r="B133" s="7">
        <v>202</v>
      </c>
      <c r="C133" s="11">
        <v>204</v>
      </c>
      <c r="D133" s="1" t="s">
        <v>642</v>
      </c>
      <c r="E133" s="36">
        <v>3.78</v>
      </c>
      <c r="F133" s="45">
        <v>0</v>
      </c>
    </row>
    <row r="134" spans="1:6" ht="15" customHeight="1">
      <c r="A134" s="14" t="s">
        <v>305</v>
      </c>
      <c r="B134" s="7">
        <v>203</v>
      </c>
      <c r="C134" s="11">
        <v>201</v>
      </c>
      <c r="D134" s="1" t="s">
        <v>641</v>
      </c>
      <c r="E134" s="36">
        <v>9.1</v>
      </c>
      <c r="F134" s="45">
        <v>5</v>
      </c>
    </row>
    <row r="135" spans="1:6" ht="15" customHeight="1">
      <c r="A135" s="14" t="s">
        <v>306</v>
      </c>
      <c r="B135" s="7">
        <v>204</v>
      </c>
      <c r="C135" s="11">
        <v>161</v>
      </c>
      <c r="D135" s="1" t="s">
        <v>2823</v>
      </c>
      <c r="E135" s="36">
        <v>3.16</v>
      </c>
      <c r="F135" s="45">
        <v>3</v>
      </c>
    </row>
    <row r="136" spans="1:6" ht="15" customHeight="1">
      <c r="A136" s="14" t="s">
        <v>307</v>
      </c>
      <c r="B136" s="7">
        <v>205</v>
      </c>
      <c r="C136" s="11">
        <v>163</v>
      </c>
      <c r="D136" s="1" t="s">
        <v>2675</v>
      </c>
      <c r="E136" s="36">
        <v>1.62</v>
      </c>
      <c r="F136" s="45">
        <v>3</v>
      </c>
    </row>
    <row r="137" spans="1:6" ht="15" customHeight="1">
      <c r="A137" s="14" t="s">
        <v>308</v>
      </c>
      <c r="B137" s="7">
        <v>206</v>
      </c>
      <c r="C137" s="11">
        <v>161</v>
      </c>
      <c r="D137" s="1" t="s">
        <v>2676</v>
      </c>
      <c r="E137" s="36">
        <v>1.12</v>
      </c>
      <c r="F137" s="45">
        <v>3</v>
      </c>
    </row>
    <row r="138" spans="1:6" ht="15" customHeight="1">
      <c r="A138" s="14" t="s">
        <v>309</v>
      </c>
      <c r="B138" s="7">
        <v>207</v>
      </c>
      <c r="C138" s="11">
        <v>161</v>
      </c>
      <c r="D138" s="1" t="s">
        <v>2676</v>
      </c>
      <c r="E138" s="36">
        <v>1.12</v>
      </c>
      <c r="F138" s="45">
        <v>3</v>
      </c>
    </row>
    <row r="139" spans="1:6" ht="15" customHeight="1">
      <c r="A139" s="14" t="s">
        <v>310</v>
      </c>
      <c r="B139" s="7">
        <v>208</v>
      </c>
      <c r="C139" s="11">
        <v>161</v>
      </c>
      <c r="D139" s="1" t="s">
        <v>4247</v>
      </c>
      <c r="E139" s="36">
        <v>3.93</v>
      </c>
      <c r="F139" s="45">
        <v>3</v>
      </c>
    </row>
    <row r="140" spans="1:6" ht="15" customHeight="1">
      <c r="A140" s="14" t="s">
        <v>311</v>
      </c>
      <c r="B140" s="7">
        <v>209</v>
      </c>
      <c r="C140" s="11">
        <v>209</v>
      </c>
      <c r="D140" s="1" t="s">
        <v>1670</v>
      </c>
      <c r="E140" s="36">
        <v>3.82</v>
      </c>
      <c r="F140" s="45">
        <v>3</v>
      </c>
    </row>
    <row r="141" spans="1:6" ht="15" customHeight="1">
      <c r="A141" s="14" t="s">
        <v>213</v>
      </c>
      <c r="B141" s="7">
        <v>211</v>
      </c>
      <c r="C141" s="11">
        <v>101</v>
      </c>
      <c r="D141" s="1" t="s">
        <v>3892</v>
      </c>
      <c r="E141" s="36">
        <v>41.8</v>
      </c>
      <c r="F141" s="45">
        <v>2</v>
      </c>
    </row>
    <row r="142" spans="1:6" ht="15" customHeight="1">
      <c r="A142" s="14" t="s">
        <v>214</v>
      </c>
      <c r="B142" s="7">
        <v>212</v>
      </c>
      <c r="C142" s="11">
        <v>110</v>
      </c>
      <c r="D142" s="1" t="s">
        <v>2664</v>
      </c>
      <c r="E142" s="36">
        <v>23.65</v>
      </c>
      <c r="F142" s="45">
        <v>1</v>
      </c>
    </row>
    <row r="143" spans="1:6" ht="15" customHeight="1">
      <c r="A143" s="14" t="s">
        <v>215</v>
      </c>
      <c r="B143" s="7">
        <v>213</v>
      </c>
      <c r="C143" s="11">
        <v>110</v>
      </c>
      <c r="D143" s="1" t="s">
        <v>2664</v>
      </c>
      <c r="E143" s="36">
        <v>13.94</v>
      </c>
      <c r="F143" s="45">
        <v>1</v>
      </c>
    </row>
    <row r="144" spans="1:6" ht="15" customHeight="1">
      <c r="A144" s="14" t="s">
        <v>216</v>
      </c>
      <c r="B144" s="7">
        <v>214</v>
      </c>
      <c r="C144" s="11">
        <v>110</v>
      </c>
      <c r="D144" s="1" t="s">
        <v>2664</v>
      </c>
      <c r="E144" s="36">
        <v>13.94</v>
      </c>
      <c r="F144" s="45">
        <v>1</v>
      </c>
    </row>
    <row r="145" spans="1:6" ht="15" customHeight="1">
      <c r="A145" s="14" t="s">
        <v>217</v>
      </c>
      <c r="B145" s="7">
        <v>215</v>
      </c>
      <c r="C145" s="11">
        <v>110</v>
      </c>
      <c r="D145" s="1" t="s">
        <v>866</v>
      </c>
      <c r="E145" s="36">
        <v>28.45</v>
      </c>
      <c r="F145" s="45">
        <v>1</v>
      </c>
    </row>
    <row r="146" spans="1:6" ht="15" customHeight="1">
      <c r="A146" s="14" t="s">
        <v>218</v>
      </c>
      <c r="B146" s="7">
        <v>216</v>
      </c>
      <c r="C146" s="11">
        <v>110</v>
      </c>
      <c r="D146" s="1" t="s">
        <v>2664</v>
      </c>
      <c r="E146" s="36">
        <v>33.69</v>
      </c>
      <c r="F146" s="45">
        <v>1</v>
      </c>
    </row>
    <row r="147" spans="1:6" ht="15" customHeight="1">
      <c r="A147" s="14" t="s">
        <v>219</v>
      </c>
      <c r="B147" s="7">
        <v>217</v>
      </c>
      <c r="C147" s="11">
        <v>171</v>
      </c>
      <c r="D147" s="1" t="s">
        <v>220</v>
      </c>
      <c r="E147" s="36">
        <v>10.86</v>
      </c>
      <c r="F147" s="45">
        <v>8</v>
      </c>
    </row>
    <row r="148" spans="1:6" ht="15" customHeight="1">
      <c r="A148" s="14" t="s">
        <v>221</v>
      </c>
      <c r="B148" s="7">
        <v>218</v>
      </c>
      <c r="C148" s="11">
        <v>103</v>
      </c>
      <c r="D148" s="1" t="s">
        <v>969</v>
      </c>
      <c r="E148" s="36">
        <v>40.08</v>
      </c>
      <c r="F148" s="45">
        <v>8</v>
      </c>
    </row>
    <row r="149" spans="1:6" ht="15" customHeight="1">
      <c r="A149" s="14" t="s">
        <v>222</v>
      </c>
      <c r="B149" s="7">
        <v>219</v>
      </c>
      <c r="C149" s="11">
        <v>110</v>
      </c>
      <c r="D149" s="1" t="s">
        <v>2128</v>
      </c>
      <c r="E149" s="36">
        <v>16.21</v>
      </c>
      <c r="F149" s="45">
        <v>1</v>
      </c>
    </row>
    <row r="150" spans="1:6" ht="15" customHeight="1">
      <c r="A150" s="14" t="s">
        <v>223</v>
      </c>
      <c r="B150" s="7">
        <v>221</v>
      </c>
      <c r="C150" s="11">
        <v>103</v>
      </c>
      <c r="D150" s="1" t="s">
        <v>224</v>
      </c>
      <c r="E150" s="36">
        <v>24.65</v>
      </c>
      <c r="F150" s="45">
        <v>8</v>
      </c>
    </row>
    <row r="151" spans="1:6" ht="15" customHeight="1">
      <c r="A151" s="14" t="s">
        <v>225</v>
      </c>
      <c r="B151" s="7">
        <v>222</v>
      </c>
      <c r="C151" s="11">
        <v>203</v>
      </c>
      <c r="D151" s="1" t="s">
        <v>2656</v>
      </c>
      <c r="E151" s="36">
        <v>61.93</v>
      </c>
      <c r="F151" s="45">
        <v>5</v>
      </c>
    </row>
    <row r="152" spans="1:6" ht="15" customHeight="1">
      <c r="A152" s="14" t="s">
        <v>226</v>
      </c>
      <c r="B152" s="7">
        <v>223</v>
      </c>
      <c r="C152" s="11">
        <v>103</v>
      </c>
      <c r="D152" s="1" t="s">
        <v>227</v>
      </c>
      <c r="E152" s="36">
        <v>51.15</v>
      </c>
      <c r="F152" s="45">
        <v>8</v>
      </c>
    </row>
    <row r="153" spans="1:6" ht="15" customHeight="1">
      <c r="A153" s="14" t="s">
        <v>228</v>
      </c>
      <c r="B153" s="7">
        <v>224</v>
      </c>
      <c r="C153" s="11">
        <v>110</v>
      </c>
      <c r="D153" s="1" t="s">
        <v>229</v>
      </c>
      <c r="E153" s="36">
        <v>16.69</v>
      </c>
      <c r="F153" s="45">
        <v>1</v>
      </c>
    </row>
    <row r="154" spans="1:6" ht="15" customHeight="1">
      <c r="A154" s="14" t="s">
        <v>230</v>
      </c>
      <c r="B154" s="7">
        <v>225</v>
      </c>
      <c r="C154" s="11">
        <v>110</v>
      </c>
      <c r="D154" s="1" t="s">
        <v>866</v>
      </c>
      <c r="E154" s="36">
        <v>16.72</v>
      </c>
      <c r="F154" s="45">
        <v>1</v>
      </c>
    </row>
    <row r="155" spans="1:6" ht="15" customHeight="1">
      <c r="A155" s="14" t="s">
        <v>231</v>
      </c>
      <c r="B155" s="7">
        <v>226</v>
      </c>
      <c r="C155" s="11">
        <v>110</v>
      </c>
      <c r="D155" s="1" t="s">
        <v>867</v>
      </c>
      <c r="E155" s="36">
        <v>16.3</v>
      </c>
      <c r="F155" s="45">
        <v>1</v>
      </c>
    </row>
    <row r="156" spans="1:6" ht="15" customHeight="1">
      <c r="A156" s="14" t="s">
        <v>232</v>
      </c>
      <c r="B156" s="7">
        <v>227</v>
      </c>
      <c r="C156" s="11">
        <v>110</v>
      </c>
      <c r="D156" s="1" t="s">
        <v>233</v>
      </c>
      <c r="E156" s="36">
        <v>11</v>
      </c>
      <c r="F156" s="45">
        <v>1</v>
      </c>
    </row>
    <row r="157" spans="1:6" ht="15" customHeight="1">
      <c r="A157" s="14" t="s">
        <v>234</v>
      </c>
      <c r="B157" s="7">
        <v>228</v>
      </c>
      <c r="C157" s="11">
        <v>110</v>
      </c>
      <c r="D157" s="1" t="s">
        <v>233</v>
      </c>
      <c r="E157" s="36">
        <v>16.71</v>
      </c>
      <c r="F157" s="45">
        <v>1</v>
      </c>
    </row>
    <row r="158" spans="1:6" ht="15" customHeight="1">
      <c r="A158" s="14" t="s">
        <v>235</v>
      </c>
      <c r="B158" s="7">
        <v>229</v>
      </c>
      <c r="C158" s="11">
        <v>110</v>
      </c>
      <c r="D158" s="1" t="s">
        <v>236</v>
      </c>
      <c r="E158" s="36">
        <v>13.94</v>
      </c>
      <c r="F158" s="45">
        <v>1</v>
      </c>
    </row>
    <row r="159" spans="1:6" ht="15" customHeight="1">
      <c r="A159" s="14" t="s">
        <v>237</v>
      </c>
      <c r="B159" s="7">
        <v>231</v>
      </c>
      <c r="C159" s="11">
        <v>110</v>
      </c>
      <c r="D159" s="1" t="s">
        <v>236</v>
      </c>
      <c r="E159" s="36">
        <v>13.94</v>
      </c>
      <c r="F159" s="45">
        <v>1</v>
      </c>
    </row>
    <row r="160" spans="1:6" ht="15" customHeight="1">
      <c r="A160" s="14" t="s">
        <v>238</v>
      </c>
      <c r="B160" s="7">
        <v>232</v>
      </c>
      <c r="C160" s="11">
        <v>110</v>
      </c>
      <c r="D160" s="1" t="s">
        <v>236</v>
      </c>
      <c r="E160" s="36">
        <v>13.94</v>
      </c>
      <c r="F160" s="45">
        <v>1</v>
      </c>
    </row>
    <row r="161" spans="1:6" ht="15" customHeight="1">
      <c r="A161" s="14" t="s">
        <v>239</v>
      </c>
      <c r="B161" s="7">
        <v>233</v>
      </c>
      <c r="C161" s="11">
        <v>110</v>
      </c>
      <c r="D161" s="1" t="s">
        <v>2664</v>
      </c>
      <c r="E161" s="36">
        <v>13.94</v>
      </c>
      <c r="F161" s="45">
        <v>1</v>
      </c>
    </row>
    <row r="162" spans="1:6" ht="15" customHeight="1">
      <c r="A162" s="14" t="s">
        <v>240</v>
      </c>
      <c r="B162" s="7">
        <v>234</v>
      </c>
      <c r="C162" s="11">
        <v>110</v>
      </c>
      <c r="D162" s="1" t="s">
        <v>2664</v>
      </c>
      <c r="E162" s="36">
        <v>18.79</v>
      </c>
      <c r="F162" s="45">
        <v>1</v>
      </c>
    </row>
    <row r="163" spans="1:6" ht="15" customHeight="1">
      <c r="A163" s="14" t="s">
        <v>241</v>
      </c>
      <c r="B163" s="7">
        <v>235</v>
      </c>
      <c r="C163" s="11">
        <v>164</v>
      </c>
      <c r="D163" s="1" t="s">
        <v>2282</v>
      </c>
      <c r="E163" s="36">
        <v>15.64</v>
      </c>
      <c r="F163" s="45">
        <v>4</v>
      </c>
    </row>
    <row r="164" spans="1:6" ht="15" customHeight="1">
      <c r="A164" s="14" t="s">
        <v>242</v>
      </c>
      <c r="B164" s="7">
        <v>236</v>
      </c>
      <c r="C164" s="11">
        <v>171</v>
      </c>
      <c r="D164" s="1" t="s">
        <v>2334</v>
      </c>
      <c r="E164" s="36">
        <v>3.83</v>
      </c>
      <c r="F164" s="45">
        <v>0</v>
      </c>
    </row>
    <row r="165" spans="1:6" ht="15" customHeight="1">
      <c r="A165" s="14" t="s">
        <v>243</v>
      </c>
      <c r="B165" s="7">
        <v>237</v>
      </c>
      <c r="C165" s="11">
        <v>163</v>
      </c>
      <c r="D165" s="1" t="s">
        <v>3891</v>
      </c>
      <c r="E165" s="36">
        <v>2.76</v>
      </c>
      <c r="F165" s="45">
        <v>3</v>
      </c>
    </row>
    <row r="166" spans="1:6" ht="15" customHeight="1">
      <c r="A166" s="14" t="s">
        <v>244</v>
      </c>
      <c r="B166" s="7">
        <v>238</v>
      </c>
      <c r="C166" s="11">
        <v>161</v>
      </c>
      <c r="D166" s="1" t="s">
        <v>4257</v>
      </c>
      <c r="E166" s="36">
        <v>1.11</v>
      </c>
      <c r="F166" s="45">
        <v>3</v>
      </c>
    </row>
    <row r="167" spans="1:6" ht="15" customHeight="1">
      <c r="A167" s="14" t="s">
        <v>245</v>
      </c>
      <c r="B167" s="7">
        <v>239</v>
      </c>
      <c r="C167" s="11">
        <v>161</v>
      </c>
      <c r="D167" s="1" t="s">
        <v>4257</v>
      </c>
      <c r="E167" s="36">
        <v>1.11</v>
      </c>
      <c r="F167" s="45">
        <v>3</v>
      </c>
    </row>
    <row r="168" spans="1:6" ht="15" customHeight="1">
      <c r="A168" s="14" t="s">
        <v>246</v>
      </c>
      <c r="B168" s="7">
        <v>241</v>
      </c>
      <c r="C168" s="11">
        <v>167</v>
      </c>
      <c r="D168" s="1" t="s">
        <v>1768</v>
      </c>
      <c r="E168" s="36">
        <v>2.25</v>
      </c>
      <c r="F168" s="45">
        <v>0</v>
      </c>
    </row>
    <row r="169" spans="1:6" ht="15" customHeight="1">
      <c r="A169" s="14" t="s">
        <v>1966</v>
      </c>
      <c r="B169" s="7">
        <v>242</v>
      </c>
      <c r="C169" s="11">
        <v>209</v>
      </c>
      <c r="D169" s="1" t="s">
        <v>2777</v>
      </c>
      <c r="E169" s="36">
        <v>5.83</v>
      </c>
      <c r="F169" s="45">
        <v>3</v>
      </c>
    </row>
    <row r="170" spans="1:6" ht="15" customHeight="1" thickBot="1">
      <c r="A170" s="14" t="s">
        <v>1967</v>
      </c>
      <c r="B170" s="7">
        <v>243</v>
      </c>
      <c r="C170" s="11">
        <v>201</v>
      </c>
      <c r="D170" s="1" t="s">
        <v>5450</v>
      </c>
      <c r="E170" s="36"/>
      <c r="F170" s="45">
        <v>0</v>
      </c>
    </row>
    <row r="171" spans="1:6" ht="15" customHeight="1" thickBot="1" thickTop="1">
      <c r="A171" s="144" t="s">
        <v>7686</v>
      </c>
      <c r="B171" s="145"/>
      <c r="C171" s="145"/>
      <c r="D171" s="146"/>
      <c r="E171" s="37">
        <f>SUM(E132:E170)</f>
        <v>653.9500000000002</v>
      </c>
      <c r="F171" s="63">
        <f>SUMIF(F132:F170,"&gt;0",E132:E170)</f>
        <v>644.0900000000001</v>
      </c>
    </row>
    <row r="172" ht="15" customHeight="1"/>
    <row r="173" ht="15" customHeight="1"/>
    <row r="174" ht="15" customHeight="1"/>
    <row r="175" ht="15" customHeight="1"/>
    <row r="176" ht="15" customHeight="1"/>
    <row r="177" ht="15" customHeight="1" thickBot="1"/>
    <row r="178" spans="1:6" ht="22.5" customHeight="1" thickBot="1">
      <c r="A178" s="141" t="s">
        <v>3997</v>
      </c>
      <c r="B178" s="142"/>
      <c r="C178" s="142"/>
      <c r="D178" s="142"/>
      <c r="E178" s="142"/>
      <c r="F178" s="143"/>
    </row>
    <row r="179" spans="1:6" ht="15" customHeight="1">
      <c r="A179" s="151" t="s">
        <v>1005</v>
      </c>
      <c r="B179" s="68" t="s">
        <v>603</v>
      </c>
      <c r="C179" s="69" t="s">
        <v>1860</v>
      </c>
      <c r="D179" s="147" t="s">
        <v>1859</v>
      </c>
      <c r="E179" s="149" t="s">
        <v>1861</v>
      </c>
      <c r="F179" s="70" t="s">
        <v>7616</v>
      </c>
    </row>
    <row r="180" spans="1:6" ht="15" customHeight="1" thickBot="1">
      <c r="A180" s="152"/>
      <c r="B180" s="71" t="s">
        <v>1858</v>
      </c>
      <c r="C180" s="71" t="s">
        <v>1858</v>
      </c>
      <c r="D180" s="148"/>
      <c r="E180" s="150"/>
      <c r="F180" s="72" t="s">
        <v>7615</v>
      </c>
    </row>
    <row r="181" spans="1:6" ht="15" customHeight="1" thickTop="1">
      <c r="A181" s="14" t="s">
        <v>1968</v>
      </c>
      <c r="B181" s="7">
        <v>301</v>
      </c>
      <c r="C181" s="11">
        <v>203</v>
      </c>
      <c r="D181" s="1" t="s">
        <v>2656</v>
      </c>
      <c r="E181" s="36">
        <v>68.95</v>
      </c>
      <c r="F181" s="45">
        <v>5</v>
      </c>
    </row>
    <row r="182" spans="1:6" ht="15" customHeight="1">
      <c r="A182" s="14" t="s">
        <v>1969</v>
      </c>
      <c r="B182" s="7">
        <v>302</v>
      </c>
      <c r="C182" s="11">
        <v>204</v>
      </c>
      <c r="D182" s="1" t="s">
        <v>4410</v>
      </c>
      <c r="E182" s="36">
        <v>3.78</v>
      </c>
      <c r="F182" s="45">
        <v>0</v>
      </c>
    </row>
    <row r="183" spans="1:6" ht="15" customHeight="1">
      <c r="A183" s="14" t="s">
        <v>1970</v>
      </c>
      <c r="B183" s="7">
        <v>304</v>
      </c>
      <c r="C183" s="11">
        <v>161</v>
      </c>
      <c r="D183" s="1" t="s">
        <v>2823</v>
      </c>
      <c r="E183" s="36">
        <v>3.16</v>
      </c>
      <c r="F183" s="45">
        <v>3</v>
      </c>
    </row>
    <row r="184" spans="1:6" ht="15" customHeight="1">
      <c r="A184" s="14" t="s">
        <v>1971</v>
      </c>
      <c r="B184" s="7">
        <v>305</v>
      </c>
      <c r="C184" s="11">
        <v>209</v>
      </c>
      <c r="D184" s="1" t="s">
        <v>4825</v>
      </c>
      <c r="E184" s="36">
        <v>3.82</v>
      </c>
      <c r="F184" s="45">
        <v>3</v>
      </c>
    </row>
    <row r="185" spans="1:6" ht="15" customHeight="1">
      <c r="A185" s="14" t="s">
        <v>1972</v>
      </c>
      <c r="B185" s="7">
        <v>306</v>
      </c>
      <c r="C185" s="11">
        <v>163</v>
      </c>
      <c r="D185" s="1" t="s">
        <v>2675</v>
      </c>
      <c r="E185" s="36">
        <v>1.62</v>
      </c>
      <c r="F185" s="45">
        <v>3</v>
      </c>
    </row>
    <row r="186" spans="1:6" ht="15" customHeight="1">
      <c r="A186" s="14" t="s">
        <v>1973</v>
      </c>
      <c r="B186" s="7">
        <v>307</v>
      </c>
      <c r="C186" s="11">
        <v>161</v>
      </c>
      <c r="D186" s="1" t="s">
        <v>4247</v>
      </c>
      <c r="E186" s="36">
        <v>3.93</v>
      </c>
      <c r="F186" s="45">
        <v>3</v>
      </c>
    </row>
    <row r="187" spans="1:6" ht="15" customHeight="1">
      <c r="A187" s="14" t="s">
        <v>1974</v>
      </c>
      <c r="B187" s="7">
        <v>308</v>
      </c>
      <c r="C187" s="11">
        <v>161</v>
      </c>
      <c r="D187" s="1" t="s">
        <v>4244</v>
      </c>
      <c r="E187" s="36">
        <v>1.12</v>
      </c>
      <c r="F187" s="45">
        <v>3</v>
      </c>
    </row>
    <row r="188" spans="1:6" ht="15" customHeight="1">
      <c r="A188" s="14" t="s">
        <v>1975</v>
      </c>
      <c r="B188" s="7">
        <v>309</v>
      </c>
      <c r="C188" s="11">
        <v>161</v>
      </c>
      <c r="D188" s="1" t="s">
        <v>4244</v>
      </c>
      <c r="E188" s="36">
        <v>1.12</v>
      </c>
      <c r="F188" s="45">
        <v>3</v>
      </c>
    </row>
    <row r="189" spans="1:6" ht="15" customHeight="1">
      <c r="A189" s="14" t="s">
        <v>1976</v>
      </c>
      <c r="B189" s="7">
        <v>311</v>
      </c>
      <c r="C189" s="11">
        <v>166</v>
      </c>
      <c r="D189" s="1" t="s">
        <v>2344</v>
      </c>
      <c r="E189" s="36">
        <v>13.5</v>
      </c>
      <c r="F189" s="45">
        <v>4</v>
      </c>
    </row>
    <row r="190" spans="1:6" ht="15" customHeight="1">
      <c r="A190" s="14" t="s">
        <v>1977</v>
      </c>
      <c r="B190" s="7">
        <v>312</v>
      </c>
      <c r="C190" s="11">
        <v>110</v>
      </c>
      <c r="D190" s="1" t="s">
        <v>2664</v>
      </c>
      <c r="E190" s="36">
        <v>13.96</v>
      </c>
      <c r="F190" s="45">
        <v>1</v>
      </c>
    </row>
    <row r="191" spans="1:6" ht="15" customHeight="1">
      <c r="A191" s="14" t="s">
        <v>1978</v>
      </c>
      <c r="B191" s="7">
        <v>313</v>
      </c>
      <c r="C191" s="11">
        <v>110</v>
      </c>
      <c r="D191" s="1" t="s">
        <v>2664</v>
      </c>
      <c r="E191" s="36">
        <v>23.57</v>
      </c>
      <c r="F191" s="45">
        <v>1</v>
      </c>
    </row>
    <row r="192" spans="1:6" ht="15" customHeight="1">
      <c r="A192" s="14" t="s">
        <v>1979</v>
      </c>
      <c r="B192" s="7">
        <v>314</v>
      </c>
      <c r="C192" s="11">
        <v>110</v>
      </c>
      <c r="D192" s="1" t="s">
        <v>2664</v>
      </c>
      <c r="E192" s="36">
        <v>13.94</v>
      </c>
      <c r="F192" s="45">
        <v>1</v>
      </c>
    </row>
    <row r="193" spans="1:6" ht="15" customHeight="1">
      <c r="A193" s="14" t="s">
        <v>1980</v>
      </c>
      <c r="B193" s="7">
        <v>315</v>
      </c>
      <c r="C193" s="11">
        <v>103</v>
      </c>
      <c r="D193" s="1" t="s">
        <v>1981</v>
      </c>
      <c r="E193" s="36">
        <v>31.26</v>
      </c>
      <c r="F193" s="45">
        <v>8</v>
      </c>
    </row>
    <row r="194" spans="1:6" ht="15" customHeight="1">
      <c r="A194" s="14" t="s">
        <v>1982</v>
      </c>
      <c r="B194" s="7">
        <v>316</v>
      </c>
      <c r="C194" s="11">
        <v>106</v>
      </c>
      <c r="D194" s="1" t="s">
        <v>4376</v>
      </c>
      <c r="E194" s="36">
        <v>10.89</v>
      </c>
      <c r="F194" s="45">
        <v>8</v>
      </c>
    </row>
    <row r="195" spans="1:6" ht="15" customHeight="1">
      <c r="A195" s="14" t="s">
        <v>1983</v>
      </c>
      <c r="B195" s="7">
        <v>317</v>
      </c>
      <c r="C195" s="11">
        <v>103</v>
      </c>
      <c r="D195" s="1" t="s">
        <v>1984</v>
      </c>
      <c r="E195" s="36">
        <v>16.84</v>
      </c>
      <c r="F195" s="45">
        <v>8</v>
      </c>
    </row>
    <row r="196" spans="1:6" ht="15" customHeight="1">
      <c r="A196" s="14" t="s">
        <v>1985</v>
      </c>
      <c r="B196" s="7">
        <v>318</v>
      </c>
      <c r="C196" s="11">
        <v>103</v>
      </c>
      <c r="D196" s="1" t="s">
        <v>1986</v>
      </c>
      <c r="E196" s="36">
        <v>33.69</v>
      </c>
      <c r="F196" s="45">
        <v>8</v>
      </c>
    </row>
    <row r="197" spans="1:6" ht="15" customHeight="1">
      <c r="A197" s="14" t="s">
        <v>1987</v>
      </c>
      <c r="B197" s="7">
        <v>319</v>
      </c>
      <c r="C197" s="11">
        <v>104</v>
      </c>
      <c r="D197" s="1" t="s">
        <v>1988</v>
      </c>
      <c r="E197" s="36">
        <v>16.69</v>
      </c>
      <c r="F197" s="45">
        <v>8</v>
      </c>
    </row>
    <row r="198" spans="1:6" ht="15" customHeight="1">
      <c r="A198" s="14" t="s">
        <v>1989</v>
      </c>
      <c r="B198" s="7">
        <v>321</v>
      </c>
      <c r="C198" s="11">
        <v>103</v>
      </c>
      <c r="D198" s="1" t="s">
        <v>1990</v>
      </c>
      <c r="E198" s="36">
        <v>34.25</v>
      </c>
      <c r="F198" s="45">
        <v>8</v>
      </c>
    </row>
    <row r="199" spans="1:6" ht="15" customHeight="1">
      <c r="A199" s="14" t="s">
        <v>1991</v>
      </c>
      <c r="B199" s="7">
        <v>322</v>
      </c>
      <c r="C199" s="11">
        <v>145</v>
      </c>
      <c r="D199" s="1" t="s">
        <v>3288</v>
      </c>
      <c r="E199" s="36">
        <v>16.61</v>
      </c>
      <c r="F199" s="45">
        <v>8</v>
      </c>
    </row>
    <row r="200" spans="1:6" ht="15" customHeight="1">
      <c r="A200" s="14" t="s">
        <v>3125</v>
      </c>
      <c r="B200" s="7">
        <v>323</v>
      </c>
      <c r="C200" s="11">
        <v>106</v>
      </c>
      <c r="D200" s="1" t="s">
        <v>2381</v>
      </c>
      <c r="E200" s="36">
        <v>11.48</v>
      </c>
      <c r="F200" s="45">
        <v>8</v>
      </c>
    </row>
    <row r="201" spans="1:6" ht="15" customHeight="1">
      <c r="A201" s="14" t="s">
        <v>3126</v>
      </c>
      <c r="B201" s="7">
        <v>324</v>
      </c>
      <c r="C201" s="11">
        <v>106</v>
      </c>
      <c r="D201" s="1" t="s">
        <v>2381</v>
      </c>
      <c r="E201" s="36">
        <v>13.94</v>
      </c>
      <c r="F201" s="45">
        <v>8</v>
      </c>
    </row>
    <row r="202" spans="1:6" ht="15" customHeight="1">
      <c r="A202" s="14" t="s">
        <v>3127</v>
      </c>
      <c r="B202" s="7">
        <v>325</v>
      </c>
      <c r="C202" s="11">
        <v>203</v>
      </c>
      <c r="D202" s="1" t="s">
        <v>2656</v>
      </c>
      <c r="E202" s="36">
        <v>68.53</v>
      </c>
      <c r="F202" s="45">
        <v>5</v>
      </c>
    </row>
    <row r="203" spans="1:6" ht="15" customHeight="1">
      <c r="A203" s="14" t="s">
        <v>3128</v>
      </c>
      <c r="B203" s="7">
        <v>326</v>
      </c>
      <c r="C203" s="11">
        <v>201</v>
      </c>
      <c r="D203" s="1" t="s">
        <v>5450</v>
      </c>
      <c r="E203" s="36"/>
      <c r="F203" s="45">
        <v>0</v>
      </c>
    </row>
    <row r="204" spans="1:6" ht="15" customHeight="1">
      <c r="A204" s="14" t="s">
        <v>3129</v>
      </c>
      <c r="B204" s="7">
        <v>327</v>
      </c>
      <c r="C204" s="11">
        <v>103</v>
      </c>
      <c r="D204" s="1" t="s">
        <v>3130</v>
      </c>
      <c r="E204" s="36">
        <v>22</v>
      </c>
      <c r="F204" s="45">
        <v>8</v>
      </c>
    </row>
    <row r="205" spans="1:6" ht="15" customHeight="1">
      <c r="A205" s="14" t="s">
        <v>3131</v>
      </c>
      <c r="B205" s="7">
        <v>328</v>
      </c>
      <c r="C205" s="11">
        <v>104</v>
      </c>
      <c r="D205" s="1" t="s">
        <v>3132</v>
      </c>
      <c r="E205" s="36">
        <v>16.69</v>
      </c>
      <c r="F205" s="45">
        <v>8</v>
      </c>
    </row>
    <row r="206" spans="1:6" ht="15" customHeight="1">
      <c r="A206" s="14" t="s">
        <v>3133</v>
      </c>
      <c r="B206" s="7">
        <v>329</v>
      </c>
      <c r="C206" s="11">
        <v>143</v>
      </c>
      <c r="D206" s="1" t="s">
        <v>3134</v>
      </c>
      <c r="E206" s="36">
        <v>16.66</v>
      </c>
      <c r="F206" s="45">
        <v>8</v>
      </c>
    </row>
    <row r="207" spans="1:6" ht="15" customHeight="1">
      <c r="A207" s="14" t="s">
        <v>3135</v>
      </c>
      <c r="B207" s="7">
        <v>331</v>
      </c>
      <c r="C207" s="11">
        <v>103</v>
      </c>
      <c r="D207" s="1" t="s">
        <v>1388</v>
      </c>
      <c r="E207" s="36">
        <v>28.21</v>
      </c>
      <c r="F207" s="45">
        <v>8</v>
      </c>
    </row>
    <row r="208" spans="1:6" ht="15" customHeight="1">
      <c r="A208" s="14" t="s">
        <v>3136</v>
      </c>
      <c r="B208" s="7">
        <v>332</v>
      </c>
      <c r="C208" s="11">
        <v>145</v>
      </c>
      <c r="D208" s="1" t="s">
        <v>3288</v>
      </c>
      <c r="E208" s="36">
        <v>14.97</v>
      </c>
      <c r="F208" s="45">
        <v>8</v>
      </c>
    </row>
    <row r="209" spans="1:6" ht="15" customHeight="1">
      <c r="A209" s="14" t="s">
        <v>3137</v>
      </c>
      <c r="B209" s="7">
        <v>333</v>
      </c>
      <c r="C209" s="11">
        <v>103</v>
      </c>
      <c r="D209" s="1" t="s">
        <v>3138</v>
      </c>
      <c r="E209" s="36">
        <v>34.16</v>
      </c>
      <c r="F209" s="45">
        <v>8</v>
      </c>
    </row>
    <row r="210" spans="1:6" ht="15" customHeight="1">
      <c r="A210" s="14" t="s">
        <v>3139</v>
      </c>
      <c r="B210" s="7">
        <v>334</v>
      </c>
      <c r="C210" s="11">
        <v>179</v>
      </c>
      <c r="D210" s="1" t="s">
        <v>1161</v>
      </c>
      <c r="E210" s="36">
        <v>18.41</v>
      </c>
      <c r="F210" s="45">
        <v>3</v>
      </c>
    </row>
    <row r="211" spans="1:6" ht="15" customHeight="1">
      <c r="A211" s="14" t="s">
        <v>3140</v>
      </c>
      <c r="B211" s="7">
        <v>335</v>
      </c>
      <c r="C211" s="11">
        <v>161</v>
      </c>
      <c r="D211" s="1" t="s">
        <v>3998</v>
      </c>
      <c r="E211" s="36">
        <v>1.35</v>
      </c>
      <c r="F211" s="45">
        <v>3</v>
      </c>
    </row>
    <row r="212" spans="1:6" ht="15" customHeight="1">
      <c r="A212" s="14" t="s">
        <v>3141</v>
      </c>
      <c r="B212" s="7">
        <v>336</v>
      </c>
      <c r="C212" s="11">
        <v>110</v>
      </c>
      <c r="D212" s="1" t="s">
        <v>2664</v>
      </c>
      <c r="E212" s="36">
        <v>18.71</v>
      </c>
      <c r="F212" s="45">
        <v>1</v>
      </c>
    </row>
    <row r="213" spans="1:6" ht="15" customHeight="1">
      <c r="A213" s="14" t="s">
        <v>3142</v>
      </c>
      <c r="B213" s="7">
        <v>337</v>
      </c>
      <c r="C213" s="11">
        <v>110</v>
      </c>
      <c r="D213" s="1" t="s">
        <v>2664</v>
      </c>
      <c r="E213" s="36">
        <v>13.94</v>
      </c>
      <c r="F213" s="45">
        <v>1</v>
      </c>
    </row>
    <row r="214" spans="1:6" ht="15" customHeight="1">
      <c r="A214" s="14" t="s">
        <v>3143</v>
      </c>
      <c r="B214" s="7">
        <v>338</v>
      </c>
      <c r="C214" s="11">
        <v>110</v>
      </c>
      <c r="D214" s="1" t="s">
        <v>2664</v>
      </c>
      <c r="E214" s="36">
        <v>13.94</v>
      </c>
      <c r="F214" s="45">
        <v>1</v>
      </c>
    </row>
    <row r="215" spans="1:6" ht="15" customHeight="1">
      <c r="A215" s="14" t="s">
        <v>3144</v>
      </c>
      <c r="B215" s="7">
        <v>339</v>
      </c>
      <c r="C215" s="11">
        <v>110</v>
      </c>
      <c r="D215" s="1" t="s">
        <v>2664</v>
      </c>
      <c r="E215" s="36">
        <v>24.85</v>
      </c>
      <c r="F215" s="45">
        <v>1</v>
      </c>
    </row>
    <row r="216" spans="1:6" ht="15" customHeight="1">
      <c r="A216" s="14" t="s">
        <v>3145</v>
      </c>
      <c r="B216" s="7">
        <v>341</v>
      </c>
      <c r="C216" s="11">
        <v>209</v>
      </c>
      <c r="D216" s="1" t="s">
        <v>3146</v>
      </c>
      <c r="E216" s="36">
        <v>5.71</v>
      </c>
      <c r="F216" s="45">
        <v>3</v>
      </c>
    </row>
    <row r="217" spans="1:6" ht="15" customHeight="1">
      <c r="A217" s="14" t="s">
        <v>3147</v>
      </c>
      <c r="B217" s="7">
        <v>342</v>
      </c>
      <c r="C217" s="11">
        <v>167</v>
      </c>
      <c r="D217" s="1" t="s">
        <v>2673</v>
      </c>
      <c r="E217" s="36">
        <v>2.29</v>
      </c>
      <c r="F217" s="45">
        <v>0</v>
      </c>
    </row>
    <row r="218" spans="1:6" ht="15" customHeight="1">
      <c r="A218" s="14" t="s">
        <v>3148</v>
      </c>
      <c r="B218" s="7">
        <v>343</v>
      </c>
      <c r="C218" s="11">
        <v>161</v>
      </c>
      <c r="D218" s="1" t="s">
        <v>4257</v>
      </c>
      <c r="E218" s="36">
        <v>1.13</v>
      </c>
      <c r="F218" s="45">
        <v>3</v>
      </c>
    </row>
    <row r="219" spans="1:6" ht="15" customHeight="1">
      <c r="A219" s="14" t="s">
        <v>3149</v>
      </c>
      <c r="B219" s="7">
        <v>344</v>
      </c>
      <c r="C219" s="11">
        <v>161</v>
      </c>
      <c r="D219" s="1" t="s">
        <v>4257</v>
      </c>
      <c r="E219" s="36">
        <v>1.13</v>
      </c>
      <c r="F219" s="45">
        <v>3</v>
      </c>
    </row>
    <row r="220" spans="1:6" ht="15" customHeight="1">
      <c r="A220" s="14" t="s">
        <v>3150</v>
      </c>
      <c r="B220" s="7">
        <v>345</v>
      </c>
      <c r="C220" s="11">
        <v>163</v>
      </c>
      <c r="D220" s="1" t="s">
        <v>3151</v>
      </c>
      <c r="E220" s="36">
        <v>2.75</v>
      </c>
      <c r="F220" s="45">
        <v>3</v>
      </c>
    </row>
    <row r="221" spans="1:6" ht="15" customHeight="1">
      <c r="A221" s="14" t="s">
        <v>7502</v>
      </c>
      <c r="B221" s="7">
        <v>401</v>
      </c>
      <c r="C221" s="11">
        <v>201</v>
      </c>
      <c r="D221" s="1" t="s">
        <v>3368</v>
      </c>
      <c r="E221" s="36"/>
      <c r="F221" s="45">
        <v>0</v>
      </c>
    </row>
    <row r="222" spans="1:6" ht="15" customHeight="1" thickBot="1">
      <c r="A222" s="14" t="s">
        <v>7516</v>
      </c>
      <c r="B222" s="7"/>
      <c r="C222" s="11"/>
      <c r="D222" s="1" t="s">
        <v>7517</v>
      </c>
      <c r="E222" s="36"/>
      <c r="F222" s="45">
        <v>0</v>
      </c>
    </row>
    <row r="223" spans="1:6" ht="15" customHeight="1" thickBot="1" thickTop="1">
      <c r="A223" s="144" t="s">
        <v>7686</v>
      </c>
      <c r="B223" s="145"/>
      <c r="C223" s="145"/>
      <c r="D223" s="146"/>
      <c r="E223" s="37">
        <f>SUM(E181:E222)</f>
        <v>643.5500000000003</v>
      </c>
      <c r="F223" s="63">
        <f>SUMIF(F181:F222,"&gt;0",E181:E222)</f>
        <v>637.4800000000002</v>
      </c>
    </row>
    <row r="224" ht="15" customHeight="1"/>
  </sheetData>
  <mergeCells count="20">
    <mergeCell ref="A223:D223"/>
    <mergeCell ref="D179:D180"/>
    <mergeCell ref="E179:E180"/>
    <mergeCell ref="A171:D171"/>
    <mergeCell ref="A178:F178"/>
    <mergeCell ref="A179:A180"/>
    <mergeCell ref="D130:D131"/>
    <mergeCell ref="E130:E131"/>
    <mergeCell ref="D21:D22"/>
    <mergeCell ref="E21:E22"/>
    <mergeCell ref="A81:D81"/>
    <mergeCell ref="A88:F88"/>
    <mergeCell ref="A89:A90"/>
    <mergeCell ref="A130:A131"/>
    <mergeCell ref="A20:F20"/>
    <mergeCell ref="A21:A22"/>
    <mergeCell ref="A129:F129"/>
    <mergeCell ref="A122:D122"/>
    <mergeCell ref="D89:D90"/>
    <mergeCell ref="E89:E90"/>
  </mergeCells>
  <conditionalFormatting sqref="E4">
    <cfRule type="cellIs" priority="14" dxfId="116" operator="notEqual">
      <formula>SUM($E$5:$E$15)</formula>
    </cfRule>
  </conditionalFormatting>
  <printOptions horizontalCentered="1"/>
  <pageMargins left="0.1968503937007874" right="0.1968503937007874" top="0.5511811023622047" bottom="0.4724409448818898" header="0.11811023622047245" footer="0.2755905511811024"/>
  <pageSetup horizontalDpi="600" verticalDpi="600" orientation="portrait" paperSize="9" scale="63" r:id="rId1"/>
  <headerFooter scaleWithDoc="0" alignWithMargins="0">
    <oddHeader>&amp;L&amp;9Příloha č.1_UKB_plochy místností</oddHeader>
    <oddFooter>&amp;R&amp;9Strana &amp;P/&amp;N</oddFooter>
  </headerFooter>
  <rowBreaks count="2" manualBreakCount="2">
    <brk id="125" max="16383" man="1"/>
    <brk id="174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2"/>
  </sheetPr>
  <dimension ref="A2:G139"/>
  <sheetViews>
    <sheetView zoomScaleSheetLayoutView="100" workbookViewId="0" topLeftCell="A1">
      <selection activeCell="G1" sqref="G1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4" width="40.7109375" style="0" customWidth="1"/>
    <col min="5" max="5" width="14.7109375" style="35" customWidth="1"/>
    <col min="6" max="6" width="14.7109375" style="44" customWidth="1"/>
  </cols>
  <sheetData>
    <row r="2" ht="13.5" thickBot="1">
      <c r="F2"/>
    </row>
    <row r="3" spans="4:6" ht="15.75" customHeight="1" thickBot="1">
      <c r="D3" s="65" t="s">
        <v>7618</v>
      </c>
      <c r="E3" s="66">
        <f>SUM(E139,E104,E74,E40)</f>
        <v>1673.87</v>
      </c>
      <c r="F3"/>
    </row>
    <row r="4" spans="4:7" ht="15.75" customHeight="1" thickBot="1">
      <c r="D4" s="65" t="s">
        <v>7619</v>
      </c>
      <c r="E4" s="66">
        <f>SUM(F139,F104,F74,F40)</f>
        <v>1097.14</v>
      </c>
      <c r="F4" s="92"/>
      <c r="G4" s="92"/>
    </row>
    <row r="5" spans="4:6" ht="15.75" customHeight="1" thickBot="1">
      <c r="D5" s="65" t="s">
        <v>7620</v>
      </c>
      <c r="E5" s="66">
        <f>SUMIF(F$23:F$553,"1",E$23:E$553)</f>
        <v>222.51999999999998</v>
      </c>
      <c r="F5"/>
    </row>
    <row r="6" spans="4:6" ht="15.75" customHeight="1" thickBot="1">
      <c r="D6" s="65" t="s">
        <v>7621</v>
      </c>
      <c r="E6" s="66">
        <f>SUMIF(F$23:F$553,"2",E$23:E$553)</f>
        <v>13.36</v>
      </c>
      <c r="F6"/>
    </row>
    <row r="7" spans="4:6" ht="15.75" customHeight="1" thickBot="1">
      <c r="D7" s="65" t="s">
        <v>7622</v>
      </c>
      <c r="E7" s="66">
        <f>SUMIF(F$23:F$553,"3",E$23:E$553)</f>
        <v>96.97999999999999</v>
      </c>
      <c r="F7"/>
    </row>
    <row r="8" spans="4:6" ht="15.75" customHeight="1" thickBot="1">
      <c r="D8" s="65" t="s">
        <v>7617</v>
      </c>
      <c r="E8" s="66">
        <f>SUMIF(F$23:F$553,"4",E$23:E$553)</f>
        <v>31.130000000000003</v>
      </c>
      <c r="F8"/>
    </row>
    <row r="9" spans="4:6" ht="15.75" customHeight="1" thickBot="1">
      <c r="D9" s="65" t="s">
        <v>7623</v>
      </c>
      <c r="E9" s="66">
        <f>SUMIF(F$23:F$553,"5",E$23:E$553)</f>
        <v>352.88</v>
      </c>
      <c r="F9"/>
    </row>
    <row r="10" spans="4:5" ht="15.75" customHeight="1" thickBot="1">
      <c r="D10" s="65" t="s">
        <v>7624</v>
      </c>
      <c r="E10" s="66">
        <f>SUMIF(F$23:F$553,"6",E$23:E$553)</f>
        <v>0</v>
      </c>
    </row>
    <row r="11" spans="4:5" ht="15.75" customHeight="1" thickBot="1">
      <c r="D11" s="65" t="s">
        <v>7625</v>
      </c>
      <c r="E11" s="66">
        <f>SUMIF(F$23:F$553,"7",E$23:E$553)</f>
        <v>0</v>
      </c>
    </row>
    <row r="12" spans="4:5" ht="15.75" customHeight="1" thickBot="1">
      <c r="D12" s="65" t="s">
        <v>7626</v>
      </c>
      <c r="E12" s="66">
        <f>SUMIF(F$23:F$553,"8",E$23:E$553)</f>
        <v>380.27000000000004</v>
      </c>
    </row>
    <row r="13" spans="4:5" ht="15.75" customHeight="1" thickBot="1">
      <c r="D13" s="65" t="s">
        <v>7687</v>
      </c>
      <c r="E13" s="66">
        <f>SUMIF(F$23:F$553,"9",E$23:E$553)</f>
        <v>0</v>
      </c>
    </row>
    <row r="14" spans="4:5" ht="15.75" customHeight="1" thickBot="1">
      <c r="D14" s="65" t="s">
        <v>7688</v>
      </c>
      <c r="E14" s="66">
        <f>SUMIF(F$23:F$553,"10",E$23:E$553)</f>
        <v>0</v>
      </c>
    </row>
    <row r="15" spans="4:5" ht="15.75" customHeight="1" thickBot="1">
      <c r="D15" s="65" t="s">
        <v>7714</v>
      </c>
      <c r="E15" s="66">
        <f>SUMIF(F$23:F$553,"11",E$23:E$553)</f>
        <v>0</v>
      </c>
    </row>
    <row r="19" ht="13.5" thickBot="1"/>
    <row r="20" spans="1:6" ht="22.5" customHeight="1" thickBot="1">
      <c r="A20" s="141" t="s">
        <v>3999</v>
      </c>
      <c r="B20" s="142"/>
      <c r="C20" s="142"/>
      <c r="D20" s="142"/>
      <c r="E20" s="142"/>
      <c r="F20" s="143"/>
    </row>
    <row r="21" spans="1:6" ht="15" customHeight="1">
      <c r="A21" s="151" t="s">
        <v>1005</v>
      </c>
      <c r="B21" s="68" t="s">
        <v>603</v>
      </c>
      <c r="C21" s="69" t="s">
        <v>1860</v>
      </c>
      <c r="D21" s="147" t="s">
        <v>1859</v>
      </c>
      <c r="E21" s="149" t="s">
        <v>1861</v>
      </c>
      <c r="F21" s="70" t="s">
        <v>7616</v>
      </c>
    </row>
    <row r="22" spans="1:6" ht="15" customHeight="1" thickBot="1">
      <c r="A22" s="152"/>
      <c r="B22" s="71" t="s">
        <v>1858</v>
      </c>
      <c r="C22" s="71" t="s">
        <v>1858</v>
      </c>
      <c r="D22" s="148"/>
      <c r="E22" s="150"/>
      <c r="F22" s="72" t="s">
        <v>7615</v>
      </c>
    </row>
    <row r="23" spans="1:6" ht="15" customHeight="1" thickTop="1">
      <c r="A23" s="14" t="s">
        <v>1449</v>
      </c>
      <c r="B23" s="7" t="s">
        <v>1863</v>
      </c>
      <c r="C23" s="11">
        <v>171</v>
      </c>
      <c r="D23" s="1" t="s">
        <v>1450</v>
      </c>
      <c r="E23" s="36">
        <v>10.45</v>
      </c>
      <c r="F23" s="45">
        <v>0</v>
      </c>
    </row>
    <row r="24" spans="1:6" ht="15" customHeight="1">
      <c r="A24" s="14" t="s">
        <v>1451</v>
      </c>
      <c r="B24" s="7" t="s">
        <v>1864</v>
      </c>
      <c r="C24" s="11">
        <v>171</v>
      </c>
      <c r="D24" s="1" t="s">
        <v>1452</v>
      </c>
      <c r="E24" s="36">
        <v>9.99</v>
      </c>
      <c r="F24" s="45">
        <v>0</v>
      </c>
    </row>
    <row r="25" spans="1:6" ht="15" customHeight="1">
      <c r="A25" s="14" t="s">
        <v>1453</v>
      </c>
      <c r="B25" s="7" t="s">
        <v>1865</v>
      </c>
      <c r="C25" s="11">
        <v>171</v>
      </c>
      <c r="D25" s="1" t="s">
        <v>1454</v>
      </c>
      <c r="E25" s="36">
        <v>18.81</v>
      </c>
      <c r="F25" s="45">
        <v>0</v>
      </c>
    </row>
    <row r="26" spans="1:6" ht="15" customHeight="1">
      <c r="A26" s="14" t="s">
        <v>1455</v>
      </c>
      <c r="B26" s="7" t="s">
        <v>1866</v>
      </c>
      <c r="C26" s="11">
        <v>171</v>
      </c>
      <c r="D26" s="1" t="s">
        <v>1456</v>
      </c>
      <c r="E26" s="36">
        <v>130.2</v>
      </c>
      <c r="F26" s="45">
        <v>0</v>
      </c>
    </row>
    <row r="27" spans="1:6" ht="15" customHeight="1">
      <c r="A27" s="14" t="s">
        <v>1457</v>
      </c>
      <c r="B27" s="7" t="s">
        <v>1867</v>
      </c>
      <c r="C27" s="11">
        <v>171</v>
      </c>
      <c r="D27" s="1" t="s">
        <v>1458</v>
      </c>
      <c r="E27" s="36">
        <v>47.32</v>
      </c>
      <c r="F27" s="45">
        <v>0</v>
      </c>
    </row>
    <row r="28" spans="1:6" ht="15" customHeight="1">
      <c r="A28" s="14" t="s">
        <v>4675</v>
      </c>
      <c r="B28" s="7" t="s">
        <v>1868</v>
      </c>
      <c r="C28" s="11">
        <v>110</v>
      </c>
      <c r="D28" s="1" t="s">
        <v>4676</v>
      </c>
      <c r="E28" s="36">
        <v>21.18</v>
      </c>
      <c r="F28" s="45">
        <v>1</v>
      </c>
    </row>
    <row r="29" spans="1:6" ht="15" customHeight="1">
      <c r="A29" s="14" t="s">
        <v>4677</v>
      </c>
      <c r="B29" s="7" t="s">
        <v>1869</v>
      </c>
      <c r="C29" s="11">
        <v>161</v>
      </c>
      <c r="D29" s="1" t="s">
        <v>4678</v>
      </c>
      <c r="E29" s="36">
        <v>5.45</v>
      </c>
      <c r="F29" s="45">
        <v>3</v>
      </c>
    </row>
    <row r="30" spans="1:6" ht="15" customHeight="1">
      <c r="A30" s="14" t="s">
        <v>4679</v>
      </c>
      <c r="B30" s="7" t="s">
        <v>1870</v>
      </c>
      <c r="C30" s="11">
        <v>302</v>
      </c>
      <c r="D30" s="1" t="s">
        <v>4680</v>
      </c>
      <c r="E30" s="36">
        <v>18.95</v>
      </c>
      <c r="F30" s="45">
        <v>0</v>
      </c>
    </row>
    <row r="31" spans="1:6" ht="15" customHeight="1">
      <c r="A31" s="14" t="s">
        <v>4681</v>
      </c>
      <c r="B31" s="7" t="s">
        <v>1871</v>
      </c>
      <c r="C31" s="11">
        <v>167</v>
      </c>
      <c r="D31" s="1" t="s">
        <v>2449</v>
      </c>
      <c r="E31" s="36">
        <v>1.95</v>
      </c>
      <c r="F31" s="45">
        <v>0</v>
      </c>
    </row>
    <row r="32" spans="1:6" ht="15" customHeight="1">
      <c r="A32" s="14" t="s">
        <v>4682</v>
      </c>
      <c r="B32" s="7" t="s">
        <v>1872</v>
      </c>
      <c r="C32" s="11">
        <v>203</v>
      </c>
      <c r="D32" s="1" t="s">
        <v>2656</v>
      </c>
      <c r="E32" s="36">
        <v>35.51</v>
      </c>
      <c r="F32" s="45">
        <v>5</v>
      </c>
    </row>
    <row r="33" spans="1:6" ht="15" customHeight="1">
      <c r="A33" s="14" t="s">
        <v>4683</v>
      </c>
      <c r="B33" s="7" t="s">
        <v>1873</v>
      </c>
      <c r="C33" s="11">
        <v>303</v>
      </c>
      <c r="D33" s="1" t="s">
        <v>1195</v>
      </c>
      <c r="E33" s="36">
        <v>11.22</v>
      </c>
      <c r="F33" s="45">
        <v>0</v>
      </c>
    </row>
    <row r="34" spans="1:6" ht="15" customHeight="1">
      <c r="A34" s="14" t="s">
        <v>4684</v>
      </c>
      <c r="B34" s="7" t="s">
        <v>1874</v>
      </c>
      <c r="C34" s="11">
        <v>303</v>
      </c>
      <c r="D34" s="1" t="s">
        <v>2459</v>
      </c>
      <c r="E34" s="36">
        <v>12.31</v>
      </c>
      <c r="F34" s="45">
        <v>0</v>
      </c>
    </row>
    <row r="35" spans="1:6" ht="15" customHeight="1">
      <c r="A35" s="14" t="s">
        <v>4685</v>
      </c>
      <c r="B35" s="7" t="s">
        <v>1875</v>
      </c>
      <c r="C35" s="11">
        <v>311</v>
      </c>
      <c r="D35" s="1" t="s">
        <v>4686</v>
      </c>
      <c r="E35" s="36">
        <v>14.77</v>
      </c>
      <c r="F35" s="45">
        <v>0</v>
      </c>
    </row>
    <row r="36" spans="1:6" ht="15" customHeight="1">
      <c r="A36" s="14" t="s">
        <v>4688</v>
      </c>
      <c r="B36" s="7" t="s">
        <v>1879</v>
      </c>
      <c r="C36" s="11">
        <v>302</v>
      </c>
      <c r="D36" s="1" t="s">
        <v>1691</v>
      </c>
      <c r="E36" s="36">
        <v>26.69</v>
      </c>
      <c r="F36" s="45">
        <v>0</v>
      </c>
    </row>
    <row r="37" spans="1:6" ht="15" customHeight="1">
      <c r="A37" s="14" t="s">
        <v>170</v>
      </c>
      <c r="B37" s="7" t="s">
        <v>1880</v>
      </c>
      <c r="C37" s="11">
        <v>167</v>
      </c>
      <c r="D37" s="1" t="s">
        <v>171</v>
      </c>
      <c r="E37" s="36">
        <v>40.93</v>
      </c>
      <c r="F37" s="45">
        <v>0</v>
      </c>
    </row>
    <row r="38" spans="1:6" ht="15" customHeight="1">
      <c r="A38" s="14" t="s">
        <v>172</v>
      </c>
      <c r="B38" s="7" t="s">
        <v>1881</v>
      </c>
      <c r="C38" s="11">
        <v>201</v>
      </c>
      <c r="D38" s="1" t="s">
        <v>86</v>
      </c>
      <c r="E38" s="36">
        <v>13.53</v>
      </c>
      <c r="F38" s="45">
        <v>0</v>
      </c>
    </row>
    <row r="39" spans="1:6" ht="15" customHeight="1" thickBot="1">
      <c r="A39" s="14" t="s">
        <v>173</v>
      </c>
      <c r="B39" s="7" t="s">
        <v>1882</v>
      </c>
      <c r="C39" s="11">
        <v>211</v>
      </c>
      <c r="D39" s="1" t="s">
        <v>174</v>
      </c>
      <c r="E39" s="36">
        <v>194.49</v>
      </c>
      <c r="F39" s="45">
        <v>0</v>
      </c>
    </row>
    <row r="40" spans="1:6" ht="15" customHeight="1" thickBot="1" thickTop="1">
      <c r="A40" s="144" t="s">
        <v>7686</v>
      </c>
      <c r="B40" s="145"/>
      <c r="C40" s="145"/>
      <c r="D40" s="146"/>
      <c r="E40" s="37">
        <f>SUM(E23:E39)</f>
        <v>613.75</v>
      </c>
      <c r="F40" s="63">
        <f>SUMIF(F23:F39,"&gt;0",E23:E39)</f>
        <v>62.14</v>
      </c>
    </row>
    <row r="41" ht="15" customHeight="1"/>
    <row r="42" ht="15" customHeight="1"/>
    <row r="43" spans="1:6" ht="15" customHeight="1">
      <c r="A43" s="2"/>
      <c r="B43" s="2"/>
      <c r="C43" s="2"/>
      <c r="D43" s="2"/>
      <c r="E43" s="38"/>
      <c r="F43" s="47"/>
    </row>
    <row r="44" ht="15" customHeight="1"/>
    <row r="45" ht="15" customHeight="1"/>
    <row r="46" ht="15" customHeight="1" thickBot="1"/>
    <row r="47" spans="1:6" ht="22.5" customHeight="1" thickBot="1">
      <c r="A47" s="141" t="s">
        <v>4000</v>
      </c>
      <c r="B47" s="142"/>
      <c r="C47" s="142"/>
      <c r="D47" s="142"/>
      <c r="E47" s="142"/>
      <c r="F47" s="143"/>
    </row>
    <row r="48" spans="1:6" ht="15" customHeight="1">
      <c r="A48" s="151" t="s">
        <v>1005</v>
      </c>
      <c r="B48" s="68" t="s">
        <v>603</v>
      </c>
      <c r="C48" s="69" t="s">
        <v>1860</v>
      </c>
      <c r="D48" s="147" t="s">
        <v>1859</v>
      </c>
      <c r="E48" s="149" t="s">
        <v>1861</v>
      </c>
      <c r="F48" s="70" t="s">
        <v>7616</v>
      </c>
    </row>
    <row r="49" spans="1:6" ht="15" customHeight="1" thickBot="1">
      <c r="A49" s="152"/>
      <c r="B49" s="71" t="s">
        <v>1858</v>
      </c>
      <c r="C49" s="71" t="s">
        <v>1858</v>
      </c>
      <c r="D49" s="148"/>
      <c r="E49" s="150"/>
      <c r="F49" s="72" t="s">
        <v>7615</v>
      </c>
    </row>
    <row r="50" spans="1:6" ht="15" customHeight="1" thickTop="1">
      <c r="A50" s="14" t="s">
        <v>175</v>
      </c>
      <c r="B50" s="7">
        <v>101</v>
      </c>
      <c r="C50" s="11">
        <v>171</v>
      </c>
      <c r="D50" s="1" t="s">
        <v>461</v>
      </c>
      <c r="E50" s="36">
        <v>12.34</v>
      </c>
      <c r="F50" s="45">
        <v>1</v>
      </c>
    </row>
    <row r="51" spans="1:6" ht="15" customHeight="1">
      <c r="A51" s="14" t="s">
        <v>4815</v>
      </c>
      <c r="B51" s="7">
        <v>102</v>
      </c>
      <c r="C51" s="11">
        <v>110</v>
      </c>
      <c r="D51" s="1" t="s">
        <v>2664</v>
      </c>
      <c r="E51" s="36">
        <v>15.62</v>
      </c>
      <c r="F51" s="45">
        <v>1</v>
      </c>
    </row>
    <row r="52" spans="1:6" ht="15" customHeight="1">
      <c r="A52" s="14" t="s">
        <v>4816</v>
      </c>
      <c r="B52" s="7">
        <v>103</v>
      </c>
      <c r="C52" s="11">
        <v>106</v>
      </c>
      <c r="D52" s="1" t="s">
        <v>4817</v>
      </c>
      <c r="E52" s="36">
        <v>15.62</v>
      </c>
      <c r="F52" s="45">
        <v>8</v>
      </c>
    </row>
    <row r="53" spans="1:6" ht="15" customHeight="1">
      <c r="A53" s="14" t="s">
        <v>4818</v>
      </c>
      <c r="B53" s="7">
        <v>104</v>
      </c>
      <c r="C53" s="11">
        <v>106</v>
      </c>
      <c r="D53" s="1" t="s">
        <v>4819</v>
      </c>
      <c r="E53" s="36">
        <v>18.34</v>
      </c>
      <c r="F53" s="45">
        <v>8</v>
      </c>
    </row>
    <row r="54" spans="1:6" ht="15" customHeight="1">
      <c r="A54" s="14" t="s">
        <v>4820</v>
      </c>
      <c r="B54" s="7">
        <v>105</v>
      </c>
      <c r="C54" s="11">
        <v>106</v>
      </c>
      <c r="D54" s="1" t="s">
        <v>4821</v>
      </c>
      <c r="E54" s="36">
        <v>19.56</v>
      </c>
      <c r="F54" s="45">
        <v>8</v>
      </c>
    </row>
    <row r="55" spans="1:6" ht="15" customHeight="1">
      <c r="A55" s="14" t="s">
        <v>4822</v>
      </c>
      <c r="B55" s="7">
        <v>106</v>
      </c>
      <c r="C55" s="11">
        <v>103</v>
      </c>
      <c r="D55" s="1" t="s">
        <v>2324</v>
      </c>
      <c r="E55" s="36">
        <v>15.2</v>
      </c>
      <c r="F55" s="45">
        <v>8</v>
      </c>
    </row>
    <row r="56" spans="1:6" ht="15" customHeight="1">
      <c r="A56" s="14" t="s">
        <v>4823</v>
      </c>
      <c r="B56" s="7">
        <v>107</v>
      </c>
      <c r="C56" s="11">
        <v>161</v>
      </c>
      <c r="D56" s="1" t="s">
        <v>2676</v>
      </c>
      <c r="E56" s="36">
        <v>7.41</v>
      </c>
      <c r="F56" s="45">
        <v>3</v>
      </c>
    </row>
    <row r="57" spans="1:6" ht="15" customHeight="1">
      <c r="A57" s="14" t="s">
        <v>4824</v>
      </c>
      <c r="B57" s="7">
        <v>108</v>
      </c>
      <c r="C57" s="11">
        <v>209</v>
      </c>
      <c r="D57" s="1" t="s">
        <v>4825</v>
      </c>
      <c r="E57" s="36">
        <v>5.42</v>
      </c>
      <c r="F57" s="45">
        <v>3</v>
      </c>
    </row>
    <row r="58" spans="1:6" ht="15" customHeight="1">
      <c r="A58" s="14" t="s">
        <v>4826</v>
      </c>
      <c r="B58" s="7">
        <v>109</v>
      </c>
      <c r="C58" s="11">
        <v>163</v>
      </c>
      <c r="D58" s="1" t="s">
        <v>2675</v>
      </c>
      <c r="E58" s="36">
        <v>1.62</v>
      </c>
      <c r="F58" s="45">
        <v>3</v>
      </c>
    </row>
    <row r="59" spans="1:6" ht="15" customHeight="1">
      <c r="A59" s="14" t="s">
        <v>4827</v>
      </c>
      <c r="B59" s="7">
        <v>110</v>
      </c>
      <c r="C59" s="11">
        <v>161</v>
      </c>
      <c r="D59" s="1" t="s">
        <v>4828</v>
      </c>
      <c r="E59" s="36">
        <v>3.37</v>
      </c>
      <c r="F59" s="45">
        <v>3</v>
      </c>
    </row>
    <row r="60" spans="1:6" ht="15" customHeight="1">
      <c r="A60" s="14" t="s">
        <v>4829</v>
      </c>
      <c r="B60" s="7">
        <v>111</v>
      </c>
      <c r="C60" s="11">
        <v>143</v>
      </c>
      <c r="D60" s="1" t="s">
        <v>4830</v>
      </c>
      <c r="E60" s="36">
        <v>12.32</v>
      </c>
      <c r="F60" s="45">
        <v>8</v>
      </c>
    </row>
    <row r="61" spans="1:6" ht="15" customHeight="1">
      <c r="A61" s="14" t="s">
        <v>4831</v>
      </c>
      <c r="B61" s="7">
        <v>112</v>
      </c>
      <c r="C61" s="11">
        <v>106</v>
      </c>
      <c r="D61" s="1" t="s">
        <v>4832</v>
      </c>
      <c r="E61" s="36">
        <v>15.62</v>
      </c>
      <c r="F61" s="45">
        <v>8</v>
      </c>
    </row>
    <row r="62" spans="1:6" ht="15" customHeight="1">
      <c r="A62" s="14" t="s">
        <v>4833</v>
      </c>
      <c r="B62" s="7">
        <v>113</v>
      </c>
      <c r="C62" s="11">
        <v>103</v>
      </c>
      <c r="D62" s="1" t="s">
        <v>4834</v>
      </c>
      <c r="E62" s="36">
        <v>15.62</v>
      </c>
      <c r="F62" s="45">
        <v>8</v>
      </c>
    </row>
    <row r="63" spans="1:6" ht="15" customHeight="1">
      <c r="A63" s="14" t="s">
        <v>4835</v>
      </c>
      <c r="B63" s="7">
        <v>114</v>
      </c>
      <c r="C63" s="11">
        <v>106</v>
      </c>
      <c r="D63" s="1" t="s">
        <v>4836</v>
      </c>
      <c r="E63" s="36">
        <v>15.62</v>
      </c>
      <c r="F63" s="45">
        <v>8</v>
      </c>
    </row>
    <row r="64" spans="1:6" ht="15" customHeight="1">
      <c r="A64" s="14" t="s">
        <v>4837</v>
      </c>
      <c r="B64" s="7">
        <v>115</v>
      </c>
      <c r="C64" s="11">
        <v>106</v>
      </c>
      <c r="D64" s="1" t="s">
        <v>3888</v>
      </c>
      <c r="E64" s="36">
        <v>7.3</v>
      </c>
      <c r="F64" s="45">
        <v>8</v>
      </c>
    </row>
    <row r="65" spans="1:6" ht="15" customHeight="1">
      <c r="A65" s="14" t="s">
        <v>4838</v>
      </c>
      <c r="B65" s="7">
        <v>116</v>
      </c>
      <c r="C65" s="11">
        <v>209</v>
      </c>
      <c r="D65" s="1" t="s">
        <v>4839</v>
      </c>
      <c r="E65" s="36">
        <v>4.5</v>
      </c>
      <c r="F65" s="45">
        <v>8</v>
      </c>
    </row>
    <row r="66" spans="1:6" ht="15" customHeight="1">
      <c r="A66" s="14" t="s">
        <v>4840</v>
      </c>
      <c r="B66" s="7">
        <v>117</v>
      </c>
      <c r="C66" s="11">
        <v>172</v>
      </c>
      <c r="D66" s="1" t="s">
        <v>475</v>
      </c>
      <c r="E66" s="36">
        <v>24.54</v>
      </c>
      <c r="F66" s="45">
        <v>8</v>
      </c>
    </row>
    <row r="67" spans="1:6" ht="15" customHeight="1">
      <c r="A67" s="14" t="s">
        <v>4841</v>
      </c>
      <c r="B67" s="7">
        <v>118</v>
      </c>
      <c r="C67" s="11">
        <v>164</v>
      </c>
      <c r="D67" s="1" t="s">
        <v>2282</v>
      </c>
      <c r="E67" s="36">
        <v>11.51</v>
      </c>
      <c r="F67" s="45">
        <v>4</v>
      </c>
    </row>
    <row r="68" spans="1:6" ht="15" customHeight="1">
      <c r="A68" s="14" t="s">
        <v>4842</v>
      </c>
      <c r="B68" s="7">
        <v>119</v>
      </c>
      <c r="C68" s="11">
        <v>209</v>
      </c>
      <c r="D68" s="1" t="s">
        <v>4843</v>
      </c>
      <c r="E68" s="36">
        <v>7.36</v>
      </c>
      <c r="F68" s="45">
        <v>3</v>
      </c>
    </row>
    <row r="69" spans="1:6" ht="15" customHeight="1">
      <c r="A69" s="14" t="s">
        <v>4844</v>
      </c>
      <c r="B69" s="7">
        <v>120</v>
      </c>
      <c r="C69" s="11">
        <v>167</v>
      </c>
      <c r="D69" s="1" t="s">
        <v>2673</v>
      </c>
      <c r="E69" s="36">
        <v>2.47</v>
      </c>
      <c r="F69" s="45">
        <v>0</v>
      </c>
    </row>
    <row r="70" spans="1:6" ht="15" customHeight="1">
      <c r="A70" s="14" t="s">
        <v>4845</v>
      </c>
      <c r="B70" s="7">
        <v>122</v>
      </c>
      <c r="C70" s="11">
        <v>161</v>
      </c>
      <c r="D70" s="1" t="s">
        <v>2672</v>
      </c>
      <c r="E70" s="36">
        <v>3.12</v>
      </c>
      <c r="F70" s="45">
        <v>3</v>
      </c>
    </row>
    <row r="71" spans="1:6" ht="15" customHeight="1">
      <c r="A71" s="14" t="s">
        <v>4846</v>
      </c>
      <c r="B71" s="7">
        <v>124</v>
      </c>
      <c r="C71" s="11">
        <v>163</v>
      </c>
      <c r="D71" s="1" t="s">
        <v>2670</v>
      </c>
      <c r="E71" s="36">
        <v>2</v>
      </c>
      <c r="F71" s="45">
        <v>3</v>
      </c>
    </row>
    <row r="72" spans="1:6" ht="15" customHeight="1">
      <c r="A72" s="14" t="s">
        <v>4887</v>
      </c>
      <c r="B72" s="7"/>
      <c r="C72" s="11">
        <v>201</v>
      </c>
      <c r="D72" s="1" t="s">
        <v>641</v>
      </c>
      <c r="E72" s="36">
        <v>9.88</v>
      </c>
      <c r="F72" s="45">
        <v>5</v>
      </c>
    </row>
    <row r="73" spans="1:6" ht="15" customHeight="1" thickBot="1">
      <c r="A73" s="15" t="s">
        <v>4847</v>
      </c>
      <c r="B73" s="9">
        <v>125</v>
      </c>
      <c r="C73" s="12">
        <v>203</v>
      </c>
      <c r="D73" s="10" t="s">
        <v>1912</v>
      </c>
      <c r="E73" s="43">
        <v>94.08</v>
      </c>
      <c r="F73" s="55">
        <v>5</v>
      </c>
    </row>
    <row r="74" spans="1:6" ht="15" customHeight="1" thickBot="1" thickTop="1">
      <c r="A74" s="144" t="s">
        <v>7686</v>
      </c>
      <c r="B74" s="145"/>
      <c r="C74" s="145"/>
      <c r="D74" s="146"/>
      <c r="E74" s="37">
        <f>SUM(E50:E73)</f>
        <v>340.44000000000005</v>
      </c>
      <c r="F74" s="63">
        <f>SUMIF(F50:F73,"&gt;0",E50:E73)</f>
        <v>337.97</v>
      </c>
    </row>
    <row r="75" spans="2:6" ht="15" customHeight="1">
      <c r="B75" s="73"/>
      <c r="C75" s="73"/>
      <c r="D75" s="73"/>
      <c r="E75" s="74"/>
      <c r="F75" s="48"/>
    </row>
    <row r="76" ht="15" customHeight="1"/>
    <row r="77" ht="15" customHeight="1"/>
    <row r="78" ht="15" customHeight="1"/>
    <row r="79" ht="15" customHeight="1"/>
    <row r="80" ht="15" customHeight="1" thickBot="1"/>
    <row r="81" spans="1:6" ht="22.5" customHeight="1" thickBot="1">
      <c r="A81" s="141" t="s">
        <v>4001</v>
      </c>
      <c r="B81" s="142"/>
      <c r="C81" s="142"/>
      <c r="D81" s="142"/>
      <c r="E81" s="142"/>
      <c r="F81" s="143"/>
    </row>
    <row r="82" spans="1:6" ht="15" customHeight="1">
      <c r="A82" s="151" t="s">
        <v>1005</v>
      </c>
      <c r="B82" s="68" t="s">
        <v>603</v>
      </c>
      <c r="C82" s="69" t="s">
        <v>1860</v>
      </c>
      <c r="D82" s="147" t="s">
        <v>1859</v>
      </c>
      <c r="E82" s="149" t="s">
        <v>1861</v>
      </c>
      <c r="F82" s="70" t="s">
        <v>7616</v>
      </c>
    </row>
    <row r="83" spans="1:6" ht="15" customHeight="1" thickBot="1">
      <c r="A83" s="152"/>
      <c r="B83" s="71" t="s">
        <v>1858</v>
      </c>
      <c r="C83" s="71" t="s">
        <v>1858</v>
      </c>
      <c r="D83" s="148"/>
      <c r="E83" s="150"/>
      <c r="F83" s="72" t="s">
        <v>7615</v>
      </c>
    </row>
    <row r="84" spans="1:6" ht="15" customHeight="1" thickTop="1">
      <c r="A84" s="14" t="s">
        <v>4848</v>
      </c>
      <c r="B84" s="7">
        <v>201</v>
      </c>
      <c r="C84" s="11">
        <v>134</v>
      </c>
      <c r="D84" s="1" t="s">
        <v>4849</v>
      </c>
      <c r="E84" s="36">
        <v>28.21</v>
      </c>
      <c r="F84" s="45">
        <v>1</v>
      </c>
    </row>
    <row r="85" spans="1:6" ht="15" customHeight="1">
      <c r="A85" s="14" t="s">
        <v>4850</v>
      </c>
      <c r="B85" s="7">
        <v>202</v>
      </c>
      <c r="C85" s="11">
        <v>166</v>
      </c>
      <c r="D85" s="1" t="s">
        <v>2344</v>
      </c>
      <c r="E85" s="36">
        <v>8.72</v>
      </c>
      <c r="F85" s="45">
        <v>4</v>
      </c>
    </row>
    <row r="86" spans="1:6" ht="15" customHeight="1">
      <c r="A86" s="14" t="s">
        <v>4851</v>
      </c>
      <c r="B86" s="7">
        <v>203</v>
      </c>
      <c r="C86" s="11">
        <v>110</v>
      </c>
      <c r="D86" s="1" t="s">
        <v>2664</v>
      </c>
      <c r="E86" s="36">
        <v>13.35</v>
      </c>
      <c r="F86" s="45">
        <v>1</v>
      </c>
    </row>
    <row r="87" spans="1:6" ht="15" customHeight="1">
      <c r="A87" s="14" t="s">
        <v>4852</v>
      </c>
      <c r="B87" s="7">
        <v>204</v>
      </c>
      <c r="C87" s="11">
        <v>110</v>
      </c>
      <c r="D87" s="1" t="s">
        <v>2664</v>
      </c>
      <c r="E87" s="36">
        <v>13.37</v>
      </c>
      <c r="F87" s="45">
        <v>1</v>
      </c>
    </row>
    <row r="88" spans="1:6" ht="15" customHeight="1">
      <c r="A88" s="14" t="s">
        <v>4853</v>
      </c>
      <c r="B88" s="7">
        <v>205</v>
      </c>
      <c r="C88" s="11">
        <v>177</v>
      </c>
      <c r="D88" s="1" t="s">
        <v>434</v>
      </c>
      <c r="E88" s="36">
        <v>13.36</v>
      </c>
      <c r="F88" s="45">
        <v>2</v>
      </c>
    </row>
    <row r="89" spans="1:6" ht="15" customHeight="1">
      <c r="A89" s="14" t="s">
        <v>4854</v>
      </c>
      <c r="B89" s="7">
        <v>206</v>
      </c>
      <c r="C89" s="11">
        <v>103</v>
      </c>
      <c r="D89" s="1" t="s">
        <v>4855</v>
      </c>
      <c r="E89" s="36">
        <v>32.88</v>
      </c>
      <c r="F89" s="45">
        <v>8</v>
      </c>
    </row>
    <row r="90" spans="1:6" ht="15" customHeight="1">
      <c r="A90" s="14" t="s">
        <v>4856</v>
      </c>
      <c r="B90" s="7">
        <v>208</v>
      </c>
      <c r="C90" s="11">
        <v>110</v>
      </c>
      <c r="D90" s="1" t="s">
        <v>362</v>
      </c>
      <c r="E90" s="36">
        <v>13.32</v>
      </c>
      <c r="F90" s="45">
        <v>1</v>
      </c>
    </row>
    <row r="91" spans="1:6" ht="15" customHeight="1">
      <c r="A91" s="14" t="s">
        <v>4857</v>
      </c>
      <c r="B91" s="7">
        <v>209</v>
      </c>
      <c r="C91" s="11">
        <v>110</v>
      </c>
      <c r="D91" s="1" t="s">
        <v>2664</v>
      </c>
      <c r="E91" s="36">
        <v>28.2</v>
      </c>
      <c r="F91" s="45">
        <v>1</v>
      </c>
    </row>
    <row r="92" spans="1:6" ht="15" customHeight="1">
      <c r="A92" s="14" t="s">
        <v>4858</v>
      </c>
      <c r="B92" s="7">
        <v>210</v>
      </c>
      <c r="C92" s="11">
        <v>145</v>
      </c>
      <c r="D92" s="1" t="s">
        <v>3288</v>
      </c>
      <c r="E92" s="36">
        <v>8.69</v>
      </c>
      <c r="F92" s="45">
        <v>0</v>
      </c>
    </row>
    <row r="93" spans="1:6" ht="15" customHeight="1">
      <c r="A93" s="14" t="s">
        <v>4859</v>
      </c>
      <c r="B93" s="7">
        <v>211</v>
      </c>
      <c r="C93" s="11">
        <v>103</v>
      </c>
      <c r="D93" s="1" t="s">
        <v>2324</v>
      </c>
      <c r="E93" s="36">
        <v>61.84</v>
      </c>
      <c r="F93" s="45">
        <v>8</v>
      </c>
    </row>
    <row r="94" spans="1:6" ht="15" customHeight="1">
      <c r="A94" s="14" t="s">
        <v>4860</v>
      </c>
      <c r="B94" s="7">
        <v>212</v>
      </c>
      <c r="C94" s="11">
        <v>203</v>
      </c>
      <c r="D94" s="1" t="s">
        <v>2656</v>
      </c>
      <c r="E94" s="36">
        <v>102.15</v>
      </c>
      <c r="F94" s="45">
        <v>5</v>
      </c>
    </row>
    <row r="95" spans="1:6" ht="15" customHeight="1">
      <c r="A95" s="14" t="s">
        <v>4888</v>
      </c>
      <c r="B95" s="7"/>
      <c r="C95" s="11">
        <v>201</v>
      </c>
      <c r="D95" s="1" t="s">
        <v>641</v>
      </c>
      <c r="E95" s="36">
        <v>9.46</v>
      </c>
      <c r="F95" s="45">
        <v>5</v>
      </c>
    </row>
    <row r="96" spans="1:6" ht="15" customHeight="1">
      <c r="A96" s="14" t="s">
        <v>4861</v>
      </c>
      <c r="B96" s="7">
        <v>213</v>
      </c>
      <c r="C96" s="11">
        <v>161</v>
      </c>
      <c r="D96" s="1" t="s">
        <v>2676</v>
      </c>
      <c r="E96" s="36">
        <v>7.03</v>
      </c>
      <c r="F96" s="45">
        <v>3</v>
      </c>
    </row>
    <row r="97" spans="1:6" ht="15" customHeight="1">
      <c r="A97" s="14" t="s">
        <v>4862</v>
      </c>
      <c r="B97" s="7">
        <v>214</v>
      </c>
      <c r="C97" s="11">
        <v>209</v>
      </c>
      <c r="D97" s="1" t="s">
        <v>4825</v>
      </c>
      <c r="E97" s="36">
        <v>5.11</v>
      </c>
      <c r="F97" s="45">
        <v>3</v>
      </c>
    </row>
    <row r="98" spans="1:6" ht="15" customHeight="1">
      <c r="A98" s="14" t="s">
        <v>4863</v>
      </c>
      <c r="B98" s="7">
        <v>215</v>
      </c>
      <c r="C98" s="11">
        <v>161</v>
      </c>
      <c r="D98" s="1" t="s">
        <v>2823</v>
      </c>
      <c r="E98" s="36">
        <v>3.06</v>
      </c>
      <c r="F98" s="45">
        <v>3</v>
      </c>
    </row>
    <row r="99" spans="1:6" ht="15" customHeight="1">
      <c r="A99" s="14" t="s">
        <v>4864</v>
      </c>
      <c r="B99" s="7">
        <v>216</v>
      </c>
      <c r="C99" s="11">
        <v>163</v>
      </c>
      <c r="D99" s="1" t="s">
        <v>653</v>
      </c>
      <c r="E99" s="36">
        <v>1.62</v>
      </c>
      <c r="F99" s="45">
        <v>3</v>
      </c>
    </row>
    <row r="100" spans="1:6" ht="15" customHeight="1">
      <c r="A100" s="14" t="s">
        <v>4865</v>
      </c>
      <c r="B100" s="7">
        <v>217</v>
      </c>
      <c r="C100" s="11">
        <v>209</v>
      </c>
      <c r="D100" s="1" t="s">
        <v>4843</v>
      </c>
      <c r="E100" s="36">
        <v>6.87</v>
      </c>
      <c r="F100" s="45">
        <v>3</v>
      </c>
    </row>
    <row r="101" spans="1:6" ht="15" customHeight="1">
      <c r="A101" s="14" t="s">
        <v>4866</v>
      </c>
      <c r="B101" s="7">
        <v>218</v>
      </c>
      <c r="C101" s="11">
        <v>163</v>
      </c>
      <c r="D101" s="1" t="s">
        <v>653</v>
      </c>
      <c r="E101" s="36">
        <v>3.13</v>
      </c>
      <c r="F101" s="45">
        <v>3</v>
      </c>
    </row>
    <row r="102" spans="1:6" ht="15" customHeight="1">
      <c r="A102" s="14" t="s">
        <v>4867</v>
      </c>
      <c r="B102" s="7">
        <v>219</v>
      </c>
      <c r="C102" s="11">
        <v>167</v>
      </c>
      <c r="D102" s="1" t="s">
        <v>2449</v>
      </c>
      <c r="E102" s="36">
        <v>2.19</v>
      </c>
      <c r="F102" s="45">
        <v>0</v>
      </c>
    </row>
    <row r="103" spans="1:6" ht="15" customHeight="1" thickBot="1">
      <c r="A103" s="15" t="s">
        <v>4868</v>
      </c>
      <c r="B103" s="9">
        <v>220</v>
      </c>
      <c r="C103" s="12">
        <v>161</v>
      </c>
      <c r="D103" s="10" t="s">
        <v>2672</v>
      </c>
      <c r="E103" s="43">
        <v>2.96</v>
      </c>
      <c r="F103" s="55">
        <v>3</v>
      </c>
    </row>
    <row r="104" spans="1:6" ht="15" customHeight="1" thickBot="1" thickTop="1">
      <c r="A104" s="144" t="s">
        <v>7686</v>
      </c>
      <c r="B104" s="145"/>
      <c r="C104" s="145"/>
      <c r="D104" s="146"/>
      <c r="E104" s="37">
        <f>SUM(E84:E103)</f>
        <v>365.5199999999999</v>
      </c>
      <c r="F104" s="63">
        <f>SUMIF(F84:F103,"&gt;0",E84:E103)</f>
        <v>354.63999999999993</v>
      </c>
    </row>
    <row r="105" ht="15" customHeight="1"/>
    <row r="106" ht="15" customHeight="1"/>
    <row r="107" ht="15" customHeight="1"/>
    <row r="108" ht="15" customHeight="1"/>
    <row r="109" ht="15" customHeight="1"/>
    <row r="110" ht="15" customHeight="1" thickBot="1"/>
    <row r="111" spans="1:6" ht="22.5" customHeight="1" thickBot="1">
      <c r="A111" s="141" t="s">
        <v>4002</v>
      </c>
      <c r="B111" s="142"/>
      <c r="C111" s="142"/>
      <c r="D111" s="142"/>
      <c r="E111" s="142"/>
      <c r="F111" s="143"/>
    </row>
    <row r="112" spans="1:6" ht="15" customHeight="1">
      <c r="A112" s="151" t="s">
        <v>1005</v>
      </c>
      <c r="B112" s="68" t="s">
        <v>603</v>
      </c>
      <c r="C112" s="69" t="s">
        <v>1860</v>
      </c>
      <c r="D112" s="147" t="s">
        <v>1859</v>
      </c>
      <c r="E112" s="149" t="s">
        <v>1861</v>
      </c>
      <c r="F112" s="70" t="s">
        <v>7616</v>
      </c>
    </row>
    <row r="113" spans="1:6" ht="15" customHeight="1" thickBot="1">
      <c r="A113" s="152"/>
      <c r="B113" s="71" t="s">
        <v>1858</v>
      </c>
      <c r="C113" s="71" t="s">
        <v>1858</v>
      </c>
      <c r="D113" s="148"/>
      <c r="E113" s="150"/>
      <c r="F113" s="72" t="s">
        <v>7615</v>
      </c>
    </row>
    <row r="114" spans="1:6" ht="15" customHeight="1" thickTop="1">
      <c r="A114" s="14" t="s">
        <v>4869</v>
      </c>
      <c r="B114" s="7">
        <v>301</v>
      </c>
      <c r="C114" s="11">
        <v>106</v>
      </c>
      <c r="D114" s="1" t="s">
        <v>1687</v>
      </c>
      <c r="E114" s="36">
        <v>27.23</v>
      </c>
      <c r="F114" s="45">
        <v>8</v>
      </c>
    </row>
    <row r="115" spans="1:6" ht="15" customHeight="1">
      <c r="A115" s="14" t="s">
        <v>4744</v>
      </c>
      <c r="B115" s="7">
        <v>303</v>
      </c>
      <c r="C115" s="11">
        <v>163</v>
      </c>
      <c r="D115" s="1" t="s">
        <v>653</v>
      </c>
      <c r="E115" s="36">
        <v>1.8</v>
      </c>
      <c r="F115" s="45">
        <v>3</v>
      </c>
    </row>
    <row r="116" spans="1:6" ht="15" customHeight="1">
      <c r="A116" s="14" t="s">
        <v>4745</v>
      </c>
      <c r="B116" s="7">
        <v>304</v>
      </c>
      <c r="C116" s="11">
        <v>209</v>
      </c>
      <c r="D116" s="1" t="s">
        <v>2659</v>
      </c>
      <c r="E116" s="36">
        <v>4.08</v>
      </c>
      <c r="F116" s="45">
        <v>8</v>
      </c>
    </row>
    <row r="117" spans="1:6" ht="15" customHeight="1">
      <c r="A117" s="14" t="s">
        <v>4746</v>
      </c>
      <c r="B117" s="7">
        <v>305</v>
      </c>
      <c r="C117" s="11">
        <v>103</v>
      </c>
      <c r="D117" s="1" t="s">
        <v>4747</v>
      </c>
      <c r="E117" s="36">
        <v>18.03</v>
      </c>
      <c r="F117" s="45">
        <v>8</v>
      </c>
    </row>
    <row r="118" spans="1:6" ht="15" customHeight="1">
      <c r="A118" s="14" t="s">
        <v>4748</v>
      </c>
      <c r="B118" s="7">
        <v>306</v>
      </c>
      <c r="C118" s="11">
        <v>103</v>
      </c>
      <c r="D118" s="1" t="s">
        <v>4749</v>
      </c>
      <c r="E118" s="36">
        <v>22.65</v>
      </c>
      <c r="F118" s="45">
        <v>8</v>
      </c>
    </row>
    <row r="119" spans="1:6" ht="15" customHeight="1">
      <c r="A119" s="14" t="s">
        <v>4750</v>
      </c>
      <c r="B119" s="7">
        <v>307</v>
      </c>
      <c r="C119" s="11">
        <v>103</v>
      </c>
      <c r="D119" s="1" t="s">
        <v>4767</v>
      </c>
      <c r="E119" s="36">
        <v>27.25</v>
      </c>
      <c r="F119" s="45">
        <v>8</v>
      </c>
    </row>
    <row r="120" spans="1:6" ht="15" customHeight="1">
      <c r="A120" s="14" t="s">
        <v>4768</v>
      </c>
      <c r="B120" s="7">
        <v>308</v>
      </c>
      <c r="C120" s="11">
        <v>171</v>
      </c>
      <c r="D120" s="1" t="s">
        <v>461</v>
      </c>
      <c r="E120" s="36">
        <v>9.57</v>
      </c>
      <c r="F120" s="45">
        <v>0</v>
      </c>
    </row>
    <row r="121" spans="1:6" ht="15" customHeight="1">
      <c r="A121" s="14" t="s">
        <v>4769</v>
      </c>
      <c r="B121" s="7">
        <v>309</v>
      </c>
      <c r="C121" s="11">
        <v>161</v>
      </c>
      <c r="D121" s="1" t="s">
        <v>2676</v>
      </c>
      <c r="E121" s="36">
        <v>7.03</v>
      </c>
      <c r="F121" s="45">
        <v>3</v>
      </c>
    </row>
    <row r="122" spans="1:6" ht="15" customHeight="1">
      <c r="A122" s="14" t="s">
        <v>4770</v>
      </c>
      <c r="B122" s="7">
        <v>310</v>
      </c>
      <c r="C122" s="11">
        <v>209</v>
      </c>
      <c r="D122" s="1" t="s">
        <v>4825</v>
      </c>
      <c r="E122" s="36">
        <v>5.11</v>
      </c>
      <c r="F122" s="45">
        <v>3</v>
      </c>
    </row>
    <row r="123" spans="1:6" ht="15" customHeight="1">
      <c r="A123" s="14" t="s">
        <v>4771</v>
      </c>
      <c r="B123" s="7">
        <v>311</v>
      </c>
      <c r="C123" s="11">
        <v>163</v>
      </c>
      <c r="D123" s="1" t="s">
        <v>2675</v>
      </c>
      <c r="E123" s="36">
        <v>1.62</v>
      </c>
      <c r="F123" s="45">
        <v>3</v>
      </c>
    </row>
    <row r="124" spans="1:6" ht="15" customHeight="1">
      <c r="A124" s="14" t="s">
        <v>4772</v>
      </c>
      <c r="B124" s="7">
        <v>312</v>
      </c>
      <c r="C124" s="11">
        <v>161</v>
      </c>
      <c r="D124" s="1" t="s">
        <v>2823</v>
      </c>
      <c r="E124" s="36">
        <v>3.06</v>
      </c>
      <c r="F124" s="45">
        <v>3</v>
      </c>
    </row>
    <row r="125" spans="1:6" ht="15" customHeight="1">
      <c r="A125" s="14" t="s">
        <v>4773</v>
      </c>
      <c r="B125" s="7">
        <v>313</v>
      </c>
      <c r="C125" s="11">
        <v>110</v>
      </c>
      <c r="D125" s="1" t="s">
        <v>2664</v>
      </c>
      <c r="E125" s="36">
        <v>23.55</v>
      </c>
      <c r="F125" s="45">
        <v>1</v>
      </c>
    </row>
    <row r="126" spans="1:6" ht="15" customHeight="1">
      <c r="A126" s="14" t="s">
        <v>4774</v>
      </c>
      <c r="B126" s="7">
        <v>314</v>
      </c>
      <c r="C126" s="11">
        <v>143</v>
      </c>
      <c r="D126" s="1" t="s">
        <v>4830</v>
      </c>
      <c r="E126" s="36">
        <v>13.38</v>
      </c>
      <c r="F126" s="45">
        <v>8</v>
      </c>
    </row>
    <row r="127" spans="1:6" ht="15" customHeight="1">
      <c r="A127" s="14" t="s">
        <v>4775</v>
      </c>
      <c r="B127" s="7">
        <v>315</v>
      </c>
      <c r="C127" s="11">
        <v>110</v>
      </c>
      <c r="D127" s="1" t="s">
        <v>2664</v>
      </c>
      <c r="E127" s="36">
        <v>13.35</v>
      </c>
      <c r="F127" s="45">
        <v>1</v>
      </c>
    </row>
    <row r="128" spans="1:6" ht="15" customHeight="1">
      <c r="A128" s="14" t="s">
        <v>4876</v>
      </c>
      <c r="B128" s="7">
        <v>316</v>
      </c>
      <c r="C128" s="11">
        <v>166</v>
      </c>
      <c r="D128" s="1" t="s">
        <v>2344</v>
      </c>
      <c r="E128" s="36">
        <v>10.9</v>
      </c>
      <c r="F128" s="45">
        <v>4</v>
      </c>
    </row>
    <row r="129" spans="1:6" ht="15" customHeight="1">
      <c r="A129" s="14" t="s">
        <v>4877</v>
      </c>
      <c r="B129" s="7">
        <v>317</v>
      </c>
      <c r="C129" s="11">
        <v>110</v>
      </c>
      <c r="D129" s="1" t="s">
        <v>2664</v>
      </c>
      <c r="E129" s="36">
        <v>13.38</v>
      </c>
      <c r="F129" s="45">
        <v>1</v>
      </c>
    </row>
    <row r="130" spans="1:6" ht="15" customHeight="1">
      <c r="A130" s="14" t="s">
        <v>4878</v>
      </c>
      <c r="B130" s="7">
        <v>318</v>
      </c>
      <c r="C130" s="11">
        <v>110</v>
      </c>
      <c r="D130" s="1" t="s">
        <v>2664</v>
      </c>
      <c r="E130" s="36">
        <v>13.27</v>
      </c>
      <c r="F130" s="45">
        <v>1</v>
      </c>
    </row>
    <row r="131" spans="1:6" ht="15" customHeight="1">
      <c r="A131" s="14" t="s">
        <v>4879</v>
      </c>
      <c r="B131" s="7">
        <v>319</v>
      </c>
      <c r="C131" s="11">
        <v>110</v>
      </c>
      <c r="D131" s="1" t="s">
        <v>2664</v>
      </c>
      <c r="E131" s="36">
        <v>13.38</v>
      </c>
      <c r="F131" s="45">
        <v>1</v>
      </c>
    </row>
    <row r="132" spans="1:6" ht="15" customHeight="1">
      <c r="A132" s="14" t="s">
        <v>4880</v>
      </c>
      <c r="B132" s="7">
        <v>320</v>
      </c>
      <c r="C132" s="11">
        <v>106</v>
      </c>
      <c r="D132" s="1" t="s">
        <v>4881</v>
      </c>
      <c r="E132" s="36">
        <v>8.69</v>
      </c>
      <c r="F132" s="45">
        <v>8</v>
      </c>
    </row>
    <row r="133" spans="1:6" ht="15" customHeight="1">
      <c r="A133" s="14" t="s">
        <v>4882</v>
      </c>
      <c r="B133" s="7">
        <v>321</v>
      </c>
      <c r="C133" s="11">
        <v>209</v>
      </c>
      <c r="D133" s="1" t="s">
        <v>4843</v>
      </c>
      <c r="E133" s="36">
        <v>6.77</v>
      </c>
      <c r="F133" s="45">
        <v>3</v>
      </c>
    </row>
    <row r="134" spans="1:6" ht="15" customHeight="1">
      <c r="A134" s="14" t="s">
        <v>4883</v>
      </c>
      <c r="B134" s="7">
        <v>322</v>
      </c>
      <c r="C134" s="11">
        <v>163</v>
      </c>
      <c r="D134" s="1" t="s">
        <v>2670</v>
      </c>
      <c r="E134" s="36">
        <v>3.1</v>
      </c>
      <c r="F134" s="45">
        <v>3</v>
      </c>
    </row>
    <row r="135" spans="1:6" ht="15" customHeight="1">
      <c r="A135" s="14" t="s">
        <v>4884</v>
      </c>
      <c r="B135" s="7">
        <v>323</v>
      </c>
      <c r="C135" s="11">
        <v>161</v>
      </c>
      <c r="D135" s="1" t="s">
        <v>2672</v>
      </c>
      <c r="E135" s="36">
        <v>2.96</v>
      </c>
      <c r="F135" s="45">
        <v>3</v>
      </c>
    </row>
    <row r="136" spans="1:6" ht="15" customHeight="1">
      <c r="A136" s="14" t="s">
        <v>4885</v>
      </c>
      <c r="B136" s="7">
        <v>325</v>
      </c>
      <c r="C136" s="11">
        <v>167</v>
      </c>
      <c r="D136" s="1" t="s">
        <v>2673</v>
      </c>
      <c r="E136" s="36">
        <v>2.2</v>
      </c>
      <c r="F136" s="45">
        <v>0</v>
      </c>
    </row>
    <row r="137" spans="1:6" ht="15" customHeight="1">
      <c r="A137" s="14" t="s">
        <v>4886</v>
      </c>
      <c r="B137" s="7">
        <v>326</v>
      </c>
      <c r="C137" s="11">
        <v>203</v>
      </c>
      <c r="D137" s="1" t="s">
        <v>1912</v>
      </c>
      <c r="E137" s="36">
        <v>101.8</v>
      </c>
      <c r="F137" s="45">
        <v>5</v>
      </c>
    </row>
    <row r="138" spans="1:6" ht="15" customHeight="1" thickBot="1">
      <c r="A138" s="14" t="s">
        <v>7584</v>
      </c>
      <c r="B138" s="7"/>
      <c r="C138" s="11">
        <v>317</v>
      </c>
      <c r="D138" s="1" t="s">
        <v>7585</v>
      </c>
      <c r="E138" s="36"/>
      <c r="F138" s="45">
        <v>0</v>
      </c>
    </row>
    <row r="139" spans="1:6" ht="15" customHeight="1" thickBot="1" thickTop="1">
      <c r="A139" s="144" t="s">
        <v>7686</v>
      </c>
      <c r="B139" s="145"/>
      <c r="C139" s="145"/>
      <c r="D139" s="146"/>
      <c r="E139" s="37">
        <f>SUM(E114:E138)</f>
        <v>354.15999999999997</v>
      </c>
      <c r="F139" s="63">
        <f>SUMIF(F114:F138,"&gt;0",E114:E138)</f>
        <v>342.39</v>
      </c>
    </row>
    <row r="140" ht="15" customHeight="1"/>
    <row r="142" ht="13.5" customHeight="1"/>
    <row r="143" ht="14.2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7" ht="30" customHeight="1"/>
    <row r="198" ht="14.25" customHeight="1"/>
    <row r="199" ht="14.25" customHeight="1"/>
    <row r="200" ht="24" customHeight="1"/>
  </sheetData>
  <mergeCells count="20">
    <mergeCell ref="A139:D139"/>
    <mergeCell ref="D112:D113"/>
    <mergeCell ref="E112:E113"/>
    <mergeCell ref="A104:D104"/>
    <mergeCell ref="A111:F111"/>
    <mergeCell ref="A112:A113"/>
    <mergeCell ref="D82:D83"/>
    <mergeCell ref="E82:E83"/>
    <mergeCell ref="D21:D22"/>
    <mergeCell ref="E21:E22"/>
    <mergeCell ref="A40:D40"/>
    <mergeCell ref="A47:F47"/>
    <mergeCell ref="A48:A49"/>
    <mergeCell ref="A82:A83"/>
    <mergeCell ref="A20:F20"/>
    <mergeCell ref="A21:A22"/>
    <mergeCell ref="A81:F81"/>
    <mergeCell ref="A74:D74"/>
    <mergeCell ref="D48:D49"/>
    <mergeCell ref="E48:E49"/>
  </mergeCells>
  <conditionalFormatting sqref="E4">
    <cfRule type="cellIs" priority="14" dxfId="116" operator="notEqual">
      <formula>SUM($E$5:$E$15)</formula>
    </cfRule>
  </conditionalFormatting>
  <printOptions horizontalCentered="1"/>
  <pageMargins left="0.1968503937007874" right="0.1968503937007874" top="0.7480314960629921" bottom="0.4724409448818898" header="0.11811023622047245" footer="0.2755905511811024"/>
  <pageSetup horizontalDpi="600" verticalDpi="600" orientation="portrait" paperSize="9" scale="67" r:id="rId1"/>
  <headerFooter scaleWithDoc="0" alignWithMargins="0">
    <oddHeader>&amp;L&amp;9Příloha č.1_UKB_plochy místností</oddHeader>
    <oddFooter>&amp;R&amp;9Strana &amp;P/&amp;N</oddFooter>
  </headerFooter>
  <rowBreaks count="1" manualBreakCount="1">
    <brk id="7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2:G179"/>
  <sheetViews>
    <sheetView zoomScaleSheetLayoutView="100" workbookViewId="0" topLeftCell="A1">
      <selection activeCell="G1" sqref="G1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4" width="40.7109375" style="0" customWidth="1"/>
    <col min="5" max="5" width="14.7109375" style="35" customWidth="1"/>
    <col min="6" max="6" width="14.7109375" style="44" customWidth="1"/>
  </cols>
  <sheetData>
    <row r="2" ht="13.5" thickBot="1">
      <c r="F2"/>
    </row>
    <row r="3" spans="4:6" ht="15.75" customHeight="1" thickBot="1">
      <c r="D3" s="65" t="s">
        <v>7618</v>
      </c>
      <c r="E3" s="66">
        <f>SUM(E179,E128,E79,E51)</f>
        <v>2037.6299999999994</v>
      </c>
      <c r="F3"/>
    </row>
    <row r="4" spans="4:7" ht="15.75" customHeight="1" thickBot="1">
      <c r="D4" s="65" t="s">
        <v>7619</v>
      </c>
      <c r="E4" s="66">
        <f>SUM(F179,F128,F79,F51)</f>
        <v>1844.84</v>
      </c>
      <c r="F4" s="92"/>
      <c r="G4" s="92"/>
    </row>
    <row r="5" spans="4:6" ht="15.75" customHeight="1" thickBot="1">
      <c r="D5" s="65" t="s">
        <v>7620</v>
      </c>
      <c r="E5" s="66">
        <f>SUMIF(F$23:F$553,"1",E$23:E$553)</f>
        <v>408.4000000000001</v>
      </c>
      <c r="F5"/>
    </row>
    <row r="6" spans="4:6" ht="15.75" customHeight="1" thickBot="1">
      <c r="D6" s="65" t="s">
        <v>7621</v>
      </c>
      <c r="E6" s="66">
        <f>SUMIF(F$23:F$553,"2",E$23:E$553)</f>
        <v>67.81</v>
      </c>
      <c r="F6"/>
    </row>
    <row r="7" spans="4:6" ht="15.75" customHeight="1" thickBot="1">
      <c r="D7" s="65" t="s">
        <v>7622</v>
      </c>
      <c r="E7" s="66">
        <f>SUMIF(F$23:F$553,"3",E$23:E$553)</f>
        <v>91.74999999999999</v>
      </c>
      <c r="F7"/>
    </row>
    <row r="8" spans="4:6" ht="15.75" customHeight="1" thickBot="1">
      <c r="D8" s="65" t="s">
        <v>7617</v>
      </c>
      <c r="E8" s="66">
        <f>SUMIF(F$23:F$553,"4",E$23:E$553)</f>
        <v>26.95</v>
      </c>
      <c r="F8"/>
    </row>
    <row r="9" spans="4:6" ht="15.75" customHeight="1" thickBot="1">
      <c r="D9" s="65" t="s">
        <v>7623</v>
      </c>
      <c r="E9" s="66">
        <f>SUMIF(F$23:F$553,"5",E$23:E$553)</f>
        <v>455.96</v>
      </c>
      <c r="F9"/>
    </row>
    <row r="10" spans="4:5" ht="15.75" customHeight="1" thickBot="1">
      <c r="D10" s="65" t="s">
        <v>7624</v>
      </c>
      <c r="E10" s="66">
        <f>SUMIF(F$23:F$553,"6",E$23:E$553)</f>
        <v>0</v>
      </c>
    </row>
    <row r="11" spans="4:5" ht="15.75" customHeight="1" thickBot="1">
      <c r="D11" s="65" t="s">
        <v>7625</v>
      </c>
      <c r="E11" s="66">
        <f>SUMIF(F$23:F$553,"7",E$23:E$553)</f>
        <v>0</v>
      </c>
    </row>
    <row r="12" spans="4:5" ht="15.75" customHeight="1" thickBot="1">
      <c r="D12" s="65" t="s">
        <v>7626</v>
      </c>
      <c r="E12" s="66">
        <f>SUMIF(F$23:F$553,"8",E$23:E$553)</f>
        <v>774.4200000000001</v>
      </c>
    </row>
    <row r="13" spans="4:5" ht="15.75" customHeight="1" thickBot="1">
      <c r="D13" s="65" t="s">
        <v>7687</v>
      </c>
      <c r="E13" s="66">
        <f>SUMIF(F$23:F$553,"9",E$23:E$553)</f>
        <v>0</v>
      </c>
    </row>
    <row r="14" spans="4:5" ht="15.75" customHeight="1" thickBot="1">
      <c r="D14" s="65" t="s">
        <v>7688</v>
      </c>
      <c r="E14" s="66">
        <f>SUMIF(F$23:F$553,"10",E$23:E$553)</f>
        <v>19.55</v>
      </c>
    </row>
    <row r="15" spans="4:5" ht="15.75" customHeight="1" thickBot="1">
      <c r="D15" s="65" t="s">
        <v>7714</v>
      </c>
      <c r="E15" s="66">
        <f>SUMIF(F$23:F$553,"11",E$23:E$553)</f>
        <v>0</v>
      </c>
    </row>
    <row r="19" ht="13.5" thickBot="1"/>
    <row r="20" spans="1:6" ht="22.5" customHeight="1" thickBot="1">
      <c r="A20" s="141" t="s">
        <v>99</v>
      </c>
      <c r="B20" s="142"/>
      <c r="C20" s="142"/>
      <c r="D20" s="142"/>
      <c r="E20" s="142"/>
      <c r="F20" s="143"/>
    </row>
    <row r="21" spans="1:6" ht="15" customHeight="1">
      <c r="A21" s="151" t="s">
        <v>1005</v>
      </c>
      <c r="B21" s="68" t="s">
        <v>603</v>
      </c>
      <c r="C21" s="69" t="s">
        <v>1860</v>
      </c>
      <c r="D21" s="147" t="s">
        <v>1859</v>
      </c>
      <c r="E21" s="149" t="s">
        <v>1861</v>
      </c>
      <c r="F21" s="70" t="s">
        <v>7616</v>
      </c>
    </row>
    <row r="22" spans="1:6" ht="15" customHeight="1" thickBot="1">
      <c r="A22" s="152"/>
      <c r="B22" s="71" t="s">
        <v>1858</v>
      </c>
      <c r="C22" s="71" t="s">
        <v>1858</v>
      </c>
      <c r="D22" s="148"/>
      <c r="E22" s="150"/>
      <c r="F22" s="72" t="s">
        <v>7615</v>
      </c>
    </row>
    <row r="23" spans="1:6" ht="15" customHeight="1" thickTop="1">
      <c r="A23" s="14" t="s">
        <v>1700</v>
      </c>
      <c r="B23" s="7" t="s">
        <v>1863</v>
      </c>
      <c r="C23" s="11">
        <v>203</v>
      </c>
      <c r="D23" s="1" t="s">
        <v>2656</v>
      </c>
      <c r="E23" s="36">
        <v>62.43</v>
      </c>
      <c r="F23" s="45">
        <v>5</v>
      </c>
    </row>
    <row r="24" spans="1:6" ht="15" customHeight="1">
      <c r="A24" s="14" t="s">
        <v>1701</v>
      </c>
      <c r="B24" s="7" t="s">
        <v>1864</v>
      </c>
      <c r="C24" s="11">
        <v>201</v>
      </c>
      <c r="D24" s="1" t="s">
        <v>641</v>
      </c>
      <c r="E24" s="36">
        <v>9.46</v>
      </c>
      <c r="F24" s="45">
        <v>5</v>
      </c>
    </row>
    <row r="25" spans="1:6" ht="15" customHeight="1">
      <c r="A25" s="14" t="s">
        <v>1702</v>
      </c>
      <c r="B25" s="7" t="s">
        <v>1865</v>
      </c>
      <c r="C25" s="11">
        <v>204</v>
      </c>
      <c r="D25" s="1" t="s">
        <v>642</v>
      </c>
      <c r="E25" s="36">
        <v>4.43</v>
      </c>
      <c r="F25" s="45">
        <v>5</v>
      </c>
    </row>
    <row r="26" spans="1:6" ht="15" customHeight="1">
      <c r="A26" s="14" t="s">
        <v>1703</v>
      </c>
      <c r="B26" s="7" t="s">
        <v>1866</v>
      </c>
      <c r="C26" s="11">
        <v>171</v>
      </c>
      <c r="D26" s="1" t="s">
        <v>17</v>
      </c>
      <c r="E26" s="36">
        <v>5.05</v>
      </c>
      <c r="F26" s="45">
        <v>0</v>
      </c>
    </row>
    <row r="27" spans="1:6" ht="15" customHeight="1">
      <c r="A27" s="14" t="s">
        <v>1704</v>
      </c>
      <c r="B27" s="7" t="s">
        <v>1867</v>
      </c>
      <c r="C27" s="11">
        <v>302</v>
      </c>
      <c r="D27" s="1" t="s">
        <v>3715</v>
      </c>
      <c r="E27" s="36">
        <v>27.06</v>
      </c>
      <c r="F27" s="45">
        <v>0</v>
      </c>
    </row>
    <row r="28" spans="1:6" ht="15" customHeight="1">
      <c r="A28" s="14" t="s">
        <v>1705</v>
      </c>
      <c r="B28" s="7" t="s">
        <v>1868</v>
      </c>
      <c r="C28" s="11">
        <v>161</v>
      </c>
      <c r="D28" s="1" t="s">
        <v>3998</v>
      </c>
      <c r="E28" s="36">
        <v>1.4</v>
      </c>
      <c r="F28" s="45">
        <v>3</v>
      </c>
    </row>
    <row r="29" spans="1:6" ht="15" customHeight="1">
      <c r="A29" s="14" t="s">
        <v>1706</v>
      </c>
      <c r="B29" s="7" t="s">
        <v>1869</v>
      </c>
      <c r="C29" s="11">
        <v>161</v>
      </c>
      <c r="D29" s="1" t="s">
        <v>3998</v>
      </c>
      <c r="E29" s="36">
        <v>1.4</v>
      </c>
      <c r="F29" s="45">
        <v>3</v>
      </c>
    </row>
    <row r="30" spans="1:6" ht="15" customHeight="1">
      <c r="A30" s="14" t="s">
        <v>1707</v>
      </c>
      <c r="B30" s="7" t="s">
        <v>1870</v>
      </c>
      <c r="C30" s="11">
        <v>209</v>
      </c>
      <c r="D30" s="1" t="s">
        <v>4038</v>
      </c>
      <c r="E30" s="36">
        <v>6.4</v>
      </c>
      <c r="F30" s="45">
        <v>3</v>
      </c>
    </row>
    <row r="31" spans="1:6" ht="15" customHeight="1">
      <c r="A31" s="14" t="s">
        <v>1708</v>
      </c>
      <c r="B31" s="7" t="s">
        <v>1871</v>
      </c>
      <c r="C31" s="11">
        <v>167</v>
      </c>
      <c r="D31" s="1" t="s">
        <v>2673</v>
      </c>
      <c r="E31" s="36">
        <v>5.54</v>
      </c>
      <c r="F31" s="45">
        <v>0</v>
      </c>
    </row>
    <row r="32" spans="1:6" ht="15" customHeight="1">
      <c r="A32" s="14" t="s">
        <v>1709</v>
      </c>
      <c r="B32" s="7" t="s">
        <v>1873</v>
      </c>
      <c r="C32" s="11">
        <v>171</v>
      </c>
      <c r="D32" s="1" t="s">
        <v>4383</v>
      </c>
      <c r="E32" s="36">
        <v>9.78</v>
      </c>
      <c r="F32" s="45">
        <v>0</v>
      </c>
    </row>
    <row r="33" spans="1:6" ht="15" customHeight="1">
      <c r="A33" s="14" t="s">
        <v>2650</v>
      </c>
      <c r="B33" s="7" t="s">
        <v>1874</v>
      </c>
      <c r="C33" s="11">
        <v>104</v>
      </c>
      <c r="D33" s="1" t="s">
        <v>2105</v>
      </c>
      <c r="E33" s="36">
        <v>10.18</v>
      </c>
      <c r="F33" s="45">
        <v>8</v>
      </c>
    </row>
    <row r="34" spans="1:6" ht="15" customHeight="1">
      <c r="A34" s="14" t="s">
        <v>2651</v>
      </c>
      <c r="B34" s="7" t="s">
        <v>1875</v>
      </c>
      <c r="C34" s="11">
        <v>103</v>
      </c>
      <c r="D34" s="1" t="s">
        <v>2652</v>
      </c>
      <c r="E34" s="36">
        <v>10.43</v>
      </c>
      <c r="F34" s="45">
        <v>8</v>
      </c>
    </row>
    <row r="35" spans="1:6" ht="15" customHeight="1">
      <c r="A35" s="14" t="s">
        <v>2653</v>
      </c>
      <c r="B35" s="7" t="s">
        <v>1876</v>
      </c>
      <c r="C35" s="11">
        <v>103</v>
      </c>
      <c r="D35" s="1" t="s">
        <v>2324</v>
      </c>
      <c r="E35" s="36">
        <v>10.36</v>
      </c>
      <c r="F35" s="45">
        <v>8</v>
      </c>
    </row>
    <row r="36" spans="1:6" ht="15" customHeight="1">
      <c r="A36" s="14" t="s">
        <v>2654</v>
      </c>
      <c r="B36" s="7" t="s">
        <v>1877</v>
      </c>
      <c r="C36" s="11">
        <v>103</v>
      </c>
      <c r="D36" s="1" t="s">
        <v>2376</v>
      </c>
      <c r="E36" s="36">
        <v>17.79</v>
      </c>
      <c r="F36" s="45">
        <v>8</v>
      </c>
    </row>
    <row r="37" spans="1:6" ht="15" customHeight="1">
      <c r="A37" s="14" t="s">
        <v>2377</v>
      </c>
      <c r="B37" s="7" t="s">
        <v>1878</v>
      </c>
      <c r="C37" s="11">
        <v>103</v>
      </c>
      <c r="D37" s="1" t="s">
        <v>2378</v>
      </c>
      <c r="E37" s="36">
        <v>17.68</v>
      </c>
      <c r="F37" s="45">
        <v>8</v>
      </c>
    </row>
    <row r="38" spans="1:6" ht="15" customHeight="1">
      <c r="A38" s="14" t="s">
        <v>2379</v>
      </c>
      <c r="B38" s="7" t="s">
        <v>1879</v>
      </c>
      <c r="C38" s="11">
        <v>302</v>
      </c>
      <c r="D38" s="1" t="s">
        <v>335</v>
      </c>
      <c r="E38" s="36">
        <v>88.62</v>
      </c>
      <c r="F38" s="45">
        <v>0</v>
      </c>
    </row>
    <row r="39" spans="1:6" ht="15" customHeight="1">
      <c r="A39" s="14" t="s">
        <v>2380</v>
      </c>
      <c r="B39" s="7" t="s">
        <v>1880</v>
      </c>
      <c r="C39" s="11">
        <v>103</v>
      </c>
      <c r="D39" s="1" t="s">
        <v>2381</v>
      </c>
      <c r="E39" s="36">
        <v>10.34</v>
      </c>
      <c r="F39" s="45">
        <v>8</v>
      </c>
    </row>
    <row r="40" spans="1:6" ht="15" customHeight="1">
      <c r="A40" s="14" t="s">
        <v>2382</v>
      </c>
      <c r="B40" s="7" t="s">
        <v>1881</v>
      </c>
      <c r="C40" s="11">
        <v>103</v>
      </c>
      <c r="D40" s="1" t="s">
        <v>2381</v>
      </c>
      <c r="E40" s="36">
        <v>10.52</v>
      </c>
      <c r="F40" s="45">
        <v>8</v>
      </c>
    </row>
    <row r="41" spans="1:6" ht="15" customHeight="1">
      <c r="A41" s="14" t="s">
        <v>2383</v>
      </c>
      <c r="B41" s="7" t="s">
        <v>1883</v>
      </c>
      <c r="C41" s="11">
        <v>103</v>
      </c>
      <c r="D41" s="1" t="s">
        <v>2381</v>
      </c>
      <c r="E41" s="36">
        <v>10.34</v>
      </c>
      <c r="F41" s="45">
        <v>8</v>
      </c>
    </row>
    <row r="42" spans="1:6" ht="15" customHeight="1">
      <c r="A42" s="14" t="s">
        <v>2384</v>
      </c>
      <c r="B42" s="7" t="s">
        <v>1884</v>
      </c>
      <c r="C42" s="11">
        <v>182</v>
      </c>
      <c r="D42" s="1" t="s">
        <v>2385</v>
      </c>
      <c r="E42" s="36">
        <v>15.71</v>
      </c>
      <c r="F42" s="45">
        <v>8</v>
      </c>
    </row>
    <row r="43" spans="1:6" ht="15" customHeight="1">
      <c r="A43" s="14" t="s">
        <v>2386</v>
      </c>
      <c r="B43" s="7" t="s">
        <v>2387</v>
      </c>
      <c r="C43" s="11">
        <v>182</v>
      </c>
      <c r="D43" s="1" t="s">
        <v>2385</v>
      </c>
      <c r="E43" s="36">
        <v>2.29</v>
      </c>
      <c r="F43" s="45">
        <v>8</v>
      </c>
    </row>
    <row r="44" spans="1:6" ht="15" customHeight="1">
      <c r="A44" s="14" t="s">
        <v>2388</v>
      </c>
      <c r="B44" s="7" t="s">
        <v>1886</v>
      </c>
      <c r="C44" s="11">
        <v>103</v>
      </c>
      <c r="D44" s="1" t="s">
        <v>2665</v>
      </c>
      <c r="E44" s="36">
        <v>10.08</v>
      </c>
      <c r="F44" s="45">
        <v>8</v>
      </c>
    </row>
    <row r="45" spans="1:6" ht="15" customHeight="1">
      <c r="A45" s="14" t="s">
        <v>2389</v>
      </c>
      <c r="B45" s="7" t="s">
        <v>1887</v>
      </c>
      <c r="C45" s="11">
        <v>303</v>
      </c>
      <c r="D45" s="1" t="s">
        <v>1195</v>
      </c>
      <c r="E45" s="36">
        <v>13.71</v>
      </c>
      <c r="F45" s="45">
        <v>0</v>
      </c>
    </row>
    <row r="46" spans="1:6" ht="15" customHeight="1">
      <c r="A46" s="14" t="s">
        <v>2390</v>
      </c>
      <c r="B46" s="7" t="s">
        <v>1888</v>
      </c>
      <c r="C46" s="11">
        <v>303</v>
      </c>
      <c r="D46" s="1" t="s">
        <v>2459</v>
      </c>
      <c r="E46" s="36">
        <v>8.64</v>
      </c>
      <c r="F46" s="45">
        <v>0</v>
      </c>
    </row>
    <row r="47" spans="1:6" ht="15" customHeight="1">
      <c r="A47" s="14" t="s">
        <v>2391</v>
      </c>
      <c r="B47" s="7" t="s">
        <v>2392</v>
      </c>
      <c r="C47" s="11">
        <v>303</v>
      </c>
      <c r="D47" s="1" t="s">
        <v>2459</v>
      </c>
      <c r="E47" s="36">
        <v>4.93</v>
      </c>
      <c r="F47" s="45">
        <v>0</v>
      </c>
    </row>
    <row r="48" spans="1:6" ht="15" customHeight="1">
      <c r="A48" s="14" t="s">
        <v>2393</v>
      </c>
      <c r="B48" s="7" t="s">
        <v>1889</v>
      </c>
      <c r="C48" s="11">
        <v>208</v>
      </c>
      <c r="D48" s="1" t="s">
        <v>3336</v>
      </c>
      <c r="E48" s="36">
        <v>19.55</v>
      </c>
      <c r="F48" s="45">
        <v>10</v>
      </c>
    </row>
    <row r="49" spans="1:6" ht="15" customHeight="1">
      <c r="A49" s="14" t="s">
        <v>2394</v>
      </c>
      <c r="B49" s="7" t="s">
        <v>1890</v>
      </c>
      <c r="C49" s="11">
        <v>203</v>
      </c>
      <c r="D49" s="1" t="s">
        <v>2656</v>
      </c>
      <c r="E49" s="36">
        <v>12.32</v>
      </c>
      <c r="F49" s="45">
        <v>5</v>
      </c>
    </row>
    <row r="50" spans="1:6" ht="15" customHeight="1" thickBot="1">
      <c r="A50" s="15" t="s">
        <v>2395</v>
      </c>
      <c r="B50" s="9" t="s">
        <v>1891</v>
      </c>
      <c r="C50" s="12">
        <v>315</v>
      </c>
      <c r="D50" s="10" t="s">
        <v>3338</v>
      </c>
      <c r="E50" s="43"/>
      <c r="F50" s="55">
        <v>0</v>
      </c>
    </row>
    <row r="51" spans="1:6" ht="15" customHeight="1" thickBot="1" thickTop="1">
      <c r="A51" s="144" t="s">
        <v>7686</v>
      </c>
      <c r="B51" s="145"/>
      <c r="C51" s="145"/>
      <c r="D51" s="156"/>
      <c r="E51" s="37">
        <f>SUM(E23:E50)</f>
        <v>406.4399999999999</v>
      </c>
      <c r="F51" s="63">
        <f>SUMIF(F23:F50,"&gt;0",E23:E50)</f>
        <v>243.11000000000007</v>
      </c>
    </row>
    <row r="52" spans="2:6" ht="15" customHeight="1">
      <c r="B52" s="73"/>
      <c r="C52" s="73"/>
      <c r="D52" s="73"/>
      <c r="E52" s="74"/>
      <c r="F52" s="59"/>
    </row>
    <row r="53" ht="15" customHeight="1"/>
    <row r="54" spans="1:6" ht="15" customHeight="1">
      <c r="A54" s="2"/>
      <c r="B54" s="2"/>
      <c r="C54" s="2"/>
      <c r="D54" s="2"/>
      <c r="E54" s="38"/>
      <c r="F54" s="47"/>
    </row>
    <row r="55" ht="15" customHeight="1"/>
    <row r="56" ht="15" customHeight="1"/>
    <row r="57" ht="15" customHeight="1" thickBot="1"/>
    <row r="58" spans="1:6" ht="22.5" customHeight="1" thickBot="1">
      <c r="A58" s="141" t="s">
        <v>100</v>
      </c>
      <c r="B58" s="142"/>
      <c r="C58" s="142"/>
      <c r="D58" s="142"/>
      <c r="E58" s="142"/>
      <c r="F58" s="143"/>
    </row>
    <row r="59" spans="1:6" ht="15" customHeight="1">
      <c r="A59" s="151" t="s">
        <v>1005</v>
      </c>
      <c r="B59" s="68" t="s">
        <v>603</v>
      </c>
      <c r="C59" s="69" t="s">
        <v>1860</v>
      </c>
      <c r="D59" s="147" t="s">
        <v>1859</v>
      </c>
      <c r="E59" s="149" t="s">
        <v>1861</v>
      </c>
      <c r="F59" s="70" t="s">
        <v>7616</v>
      </c>
    </row>
    <row r="60" spans="1:6" ht="15" customHeight="1" thickBot="1">
      <c r="A60" s="152"/>
      <c r="B60" s="71" t="s">
        <v>1858</v>
      </c>
      <c r="C60" s="71" t="s">
        <v>1858</v>
      </c>
      <c r="D60" s="148"/>
      <c r="E60" s="150"/>
      <c r="F60" s="72" t="s">
        <v>7615</v>
      </c>
    </row>
    <row r="61" spans="1:6" ht="15" customHeight="1" thickTop="1">
      <c r="A61" s="14" t="s">
        <v>2396</v>
      </c>
      <c r="B61" s="7">
        <v>101</v>
      </c>
      <c r="C61" s="11">
        <v>203</v>
      </c>
      <c r="D61" s="1" t="s">
        <v>2656</v>
      </c>
      <c r="E61" s="36">
        <v>60.63</v>
      </c>
      <c r="F61" s="45">
        <v>5</v>
      </c>
    </row>
    <row r="62" spans="1:6" ht="15" customHeight="1">
      <c r="A62" s="14" t="s">
        <v>2397</v>
      </c>
      <c r="B62" s="7">
        <v>102</v>
      </c>
      <c r="C62" s="11">
        <v>204</v>
      </c>
      <c r="D62" s="1" t="s">
        <v>642</v>
      </c>
      <c r="E62" s="36">
        <v>4</v>
      </c>
      <c r="F62" s="45">
        <v>0</v>
      </c>
    </row>
    <row r="63" spans="1:6" ht="15" customHeight="1">
      <c r="A63" s="14" t="s">
        <v>2398</v>
      </c>
      <c r="B63" s="7">
        <v>103</v>
      </c>
      <c r="C63" s="11">
        <v>201</v>
      </c>
      <c r="D63" s="1" t="s">
        <v>5450</v>
      </c>
      <c r="E63" s="36"/>
      <c r="F63" s="45">
        <v>0</v>
      </c>
    </row>
    <row r="64" spans="1:6" ht="15" customHeight="1">
      <c r="A64" s="14" t="s">
        <v>2399</v>
      </c>
      <c r="B64" s="7">
        <v>104</v>
      </c>
      <c r="C64" s="11">
        <v>161</v>
      </c>
      <c r="D64" s="1" t="s">
        <v>2400</v>
      </c>
      <c r="E64" s="36">
        <v>4.49</v>
      </c>
      <c r="F64" s="45">
        <v>3</v>
      </c>
    </row>
    <row r="65" spans="1:6" ht="15" customHeight="1">
      <c r="A65" s="14" t="s">
        <v>4101</v>
      </c>
      <c r="B65" s="7" t="s">
        <v>151</v>
      </c>
      <c r="C65" s="11">
        <v>204</v>
      </c>
      <c r="D65" s="1" t="s">
        <v>2400</v>
      </c>
      <c r="E65" s="36">
        <v>2.76</v>
      </c>
      <c r="F65" s="45">
        <v>3</v>
      </c>
    </row>
    <row r="66" spans="1:6" ht="15" customHeight="1">
      <c r="A66" s="14" t="s">
        <v>2401</v>
      </c>
      <c r="B66" s="7">
        <v>105</v>
      </c>
      <c r="C66" s="11">
        <v>203</v>
      </c>
      <c r="D66" s="1" t="s">
        <v>2656</v>
      </c>
      <c r="E66" s="36">
        <v>7.32</v>
      </c>
      <c r="F66" s="45">
        <v>5</v>
      </c>
    </row>
    <row r="67" spans="1:6" ht="15" customHeight="1">
      <c r="A67" s="14" t="s">
        <v>2402</v>
      </c>
      <c r="B67" s="7">
        <v>106</v>
      </c>
      <c r="C67" s="11">
        <v>160</v>
      </c>
      <c r="D67" s="1" t="s">
        <v>2101</v>
      </c>
      <c r="E67" s="36">
        <v>12.42</v>
      </c>
      <c r="F67" s="45">
        <v>2</v>
      </c>
    </row>
    <row r="68" spans="1:6" ht="15" customHeight="1">
      <c r="A68" s="14" t="s">
        <v>2403</v>
      </c>
      <c r="B68" s="7">
        <v>107</v>
      </c>
      <c r="C68" s="11">
        <v>132</v>
      </c>
      <c r="D68" s="1" t="s">
        <v>3792</v>
      </c>
      <c r="E68" s="36">
        <v>40.61</v>
      </c>
      <c r="F68" s="45">
        <v>1</v>
      </c>
    </row>
    <row r="69" spans="1:6" ht="15" customHeight="1">
      <c r="A69" s="14" t="s">
        <v>2404</v>
      </c>
      <c r="B69" s="7">
        <v>108</v>
      </c>
      <c r="C69" s="11">
        <v>103</v>
      </c>
      <c r="D69" s="1" t="s">
        <v>2711</v>
      </c>
      <c r="E69" s="36">
        <v>88.49</v>
      </c>
      <c r="F69" s="45">
        <v>8</v>
      </c>
    </row>
    <row r="70" spans="1:6" ht="15" customHeight="1">
      <c r="A70" s="14" t="s">
        <v>2405</v>
      </c>
      <c r="B70" s="7">
        <v>111</v>
      </c>
      <c r="C70" s="11">
        <v>201</v>
      </c>
      <c r="D70" s="1" t="s">
        <v>641</v>
      </c>
      <c r="E70" s="36">
        <v>10.29</v>
      </c>
      <c r="F70" s="45">
        <v>5</v>
      </c>
    </row>
    <row r="71" spans="1:6" ht="15" customHeight="1">
      <c r="A71" s="14" t="s">
        <v>2406</v>
      </c>
      <c r="B71" s="7">
        <v>112</v>
      </c>
      <c r="C71" s="11">
        <v>103</v>
      </c>
      <c r="D71" s="1" t="s">
        <v>2407</v>
      </c>
      <c r="E71" s="36">
        <v>23.82</v>
      </c>
      <c r="F71" s="45">
        <v>8</v>
      </c>
    </row>
    <row r="72" spans="1:6" ht="15" customHeight="1">
      <c r="A72" s="14" t="s">
        <v>4094</v>
      </c>
      <c r="B72" s="7">
        <v>113</v>
      </c>
      <c r="C72" s="11">
        <v>104</v>
      </c>
      <c r="D72" s="1" t="s">
        <v>2107</v>
      </c>
      <c r="E72" s="36">
        <v>20</v>
      </c>
      <c r="F72" s="45">
        <v>8</v>
      </c>
    </row>
    <row r="73" spans="1:6" ht="15" customHeight="1">
      <c r="A73" s="14" t="s">
        <v>4095</v>
      </c>
      <c r="B73" s="7">
        <v>114</v>
      </c>
      <c r="C73" s="11">
        <v>102</v>
      </c>
      <c r="D73" s="1" t="s">
        <v>3892</v>
      </c>
      <c r="E73" s="36">
        <v>39.62</v>
      </c>
      <c r="F73" s="45">
        <v>2</v>
      </c>
    </row>
    <row r="74" spans="1:6" ht="15" customHeight="1">
      <c r="A74" s="14" t="s">
        <v>4096</v>
      </c>
      <c r="B74" s="7">
        <v>115</v>
      </c>
      <c r="C74" s="11">
        <v>160</v>
      </c>
      <c r="D74" s="1" t="s">
        <v>2102</v>
      </c>
      <c r="E74" s="36">
        <v>15.77</v>
      </c>
      <c r="F74" s="45">
        <v>2</v>
      </c>
    </row>
    <row r="75" spans="1:6" ht="15" customHeight="1">
      <c r="A75" s="14" t="s">
        <v>4097</v>
      </c>
      <c r="B75" s="7">
        <v>116</v>
      </c>
      <c r="C75" s="11">
        <v>161</v>
      </c>
      <c r="D75" s="1" t="s">
        <v>1004</v>
      </c>
      <c r="E75" s="36">
        <v>4.58</v>
      </c>
      <c r="F75" s="45">
        <v>3</v>
      </c>
    </row>
    <row r="76" spans="1:6" ht="15" customHeight="1">
      <c r="A76" s="14" t="s">
        <v>4102</v>
      </c>
      <c r="B76" s="7" t="s">
        <v>153</v>
      </c>
      <c r="C76" s="11">
        <v>161</v>
      </c>
      <c r="D76" s="1" t="s">
        <v>1004</v>
      </c>
      <c r="E76" s="36">
        <v>3.04</v>
      </c>
      <c r="F76" s="45">
        <v>3</v>
      </c>
    </row>
    <row r="77" spans="1:6" ht="15" customHeight="1">
      <c r="A77" s="14" t="s">
        <v>4098</v>
      </c>
      <c r="B77" s="7">
        <v>117</v>
      </c>
      <c r="C77" s="11">
        <v>161</v>
      </c>
      <c r="D77" s="1" t="s">
        <v>3461</v>
      </c>
      <c r="E77" s="36">
        <v>4.92</v>
      </c>
      <c r="F77" s="45">
        <v>3</v>
      </c>
    </row>
    <row r="78" spans="1:6" ht="15" customHeight="1" thickBot="1">
      <c r="A78" s="15" t="s">
        <v>4099</v>
      </c>
      <c r="B78" s="9">
        <v>118</v>
      </c>
      <c r="C78" s="12">
        <v>161</v>
      </c>
      <c r="D78" s="10" t="s">
        <v>4100</v>
      </c>
      <c r="E78" s="43">
        <v>4.86</v>
      </c>
      <c r="F78" s="55">
        <v>3</v>
      </c>
    </row>
    <row r="79" spans="1:6" ht="15" customHeight="1" thickBot="1" thickTop="1">
      <c r="A79" s="144" t="s">
        <v>7686</v>
      </c>
      <c r="B79" s="145"/>
      <c r="C79" s="145"/>
      <c r="D79" s="146"/>
      <c r="E79" s="37">
        <f>SUM(E61:E78)</f>
        <v>347.61999999999995</v>
      </c>
      <c r="F79" s="63">
        <f>SUMIF(F61:F78,"&gt;0",E61:E78)</f>
        <v>343.62000000000006</v>
      </c>
    </row>
    <row r="80" spans="2:6" ht="15" customHeight="1">
      <c r="B80" s="73"/>
      <c r="C80" s="73"/>
      <c r="D80" s="73"/>
      <c r="E80" s="74"/>
      <c r="F80" s="48"/>
    </row>
    <row r="81" ht="15" customHeight="1"/>
    <row r="82" ht="15" customHeight="1"/>
    <row r="83" ht="15" customHeight="1"/>
    <row r="84" ht="15" customHeight="1"/>
    <row r="85" ht="15" customHeight="1" thickBot="1"/>
    <row r="86" spans="1:6" ht="22.5" customHeight="1" thickBot="1">
      <c r="A86" s="141" t="s">
        <v>101</v>
      </c>
      <c r="B86" s="142"/>
      <c r="C86" s="142"/>
      <c r="D86" s="142"/>
      <c r="E86" s="142"/>
      <c r="F86" s="143"/>
    </row>
    <row r="87" spans="1:6" ht="15" customHeight="1">
      <c r="A87" s="151" t="s">
        <v>1005</v>
      </c>
      <c r="B87" s="68" t="s">
        <v>603</v>
      </c>
      <c r="C87" s="69" t="s">
        <v>1860</v>
      </c>
      <c r="D87" s="147" t="s">
        <v>1859</v>
      </c>
      <c r="E87" s="149" t="s">
        <v>1861</v>
      </c>
      <c r="F87" s="70" t="s">
        <v>7616</v>
      </c>
    </row>
    <row r="88" spans="1:6" ht="15" customHeight="1" thickBot="1">
      <c r="A88" s="152"/>
      <c r="B88" s="71" t="s">
        <v>1858</v>
      </c>
      <c r="C88" s="71" t="s">
        <v>1858</v>
      </c>
      <c r="D88" s="148"/>
      <c r="E88" s="150"/>
      <c r="F88" s="72" t="s">
        <v>7615</v>
      </c>
    </row>
    <row r="89" spans="1:6" ht="15" customHeight="1" thickTop="1">
      <c r="A89" s="14" t="s">
        <v>4103</v>
      </c>
      <c r="B89" s="7">
        <v>201</v>
      </c>
      <c r="C89" s="11">
        <v>203</v>
      </c>
      <c r="D89" s="1" t="s">
        <v>2656</v>
      </c>
      <c r="E89" s="36">
        <v>64.64</v>
      </c>
      <c r="F89" s="45">
        <v>5</v>
      </c>
    </row>
    <row r="90" spans="1:6" ht="15" customHeight="1">
      <c r="A90" s="14" t="s">
        <v>4104</v>
      </c>
      <c r="B90" s="7">
        <v>202</v>
      </c>
      <c r="C90" s="11">
        <v>204</v>
      </c>
      <c r="D90" s="1" t="s">
        <v>642</v>
      </c>
      <c r="E90" s="36">
        <v>4.01</v>
      </c>
      <c r="F90" s="45">
        <v>0</v>
      </c>
    </row>
    <row r="91" spans="1:6" ht="15" customHeight="1">
      <c r="A91" s="14" t="s">
        <v>4105</v>
      </c>
      <c r="B91" s="7">
        <v>203</v>
      </c>
      <c r="C91" s="11">
        <v>201</v>
      </c>
      <c r="D91" s="1" t="s">
        <v>641</v>
      </c>
      <c r="E91" s="36">
        <v>9.46</v>
      </c>
      <c r="F91" s="45">
        <v>5</v>
      </c>
    </row>
    <row r="92" spans="1:6" ht="15" customHeight="1">
      <c r="A92" s="14" t="s">
        <v>4106</v>
      </c>
      <c r="B92" s="7">
        <v>204</v>
      </c>
      <c r="C92" s="11">
        <v>161</v>
      </c>
      <c r="D92" s="1" t="s">
        <v>4107</v>
      </c>
      <c r="E92" s="36">
        <v>5.85</v>
      </c>
      <c r="F92" s="45">
        <v>3</v>
      </c>
    </row>
    <row r="93" spans="1:6" ht="15" customHeight="1">
      <c r="A93" s="14" t="s">
        <v>1502</v>
      </c>
      <c r="B93" s="7" t="s">
        <v>1016</v>
      </c>
      <c r="C93" s="11">
        <v>161</v>
      </c>
      <c r="D93" s="1" t="s">
        <v>4107</v>
      </c>
      <c r="E93" s="36">
        <v>3.58</v>
      </c>
      <c r="F93" s="45">
        <v>3</v>
      </c>
    </row>
    <row r="94" spans="1:6" ht="15" customHeight="1">
      <c r="A94" s="14" t="s">
        <v>4108</v>
      </c>
      <c r="B94" s="7">
        <v>205</v>
      </c>
      <c r="C94" s="11">
        <v>166</v>
      </c>
      <c r="D94" s="1" t="s">
        <v>2344</v>
      </c>
      <c r="E94" s="36">
        <v>8.99</v>
      </c>
      <c r="F94" s="45">
        <v>4</v>
      </c>
    </row>
    <row r="95" spans="1:6" ht="15" customHeight="1">
      <c r="A95" s="14" t="s">
        <v>4109</v>
      </c>
      <c r="B95" s="7">
        <v>206</v>
      </c>
      <c r="C95" s="11">
        <v>116</v>
      </c>
      <c r="D95" s="1" t="s">
        <v>362</v>
      </c>
      <c r="E95" s="36">
        <v>13.73</v>
      </c>
      <c r="F95" s="45">
        <v>1</v>
      </c>
    </row>
    <row r="96" spans="1:6" ht="15" customHeight="1">
      <c r="A96" s="14" t="s">
        <v>4110</v>
      </c>
      <c r="B96" s="7">
        <v>207</v>
      </c>
      <c r="C96" s="11">
        <v>110</v>
      </c>
      <c r="D96" s="1" t="s">
        <v>1795</v>
      </c>
      <c r="E96" s="36">
        <v>23.29</v>
      </c>
      <c r="F96" s="45">
        <v>1</v>
      </c>
    </row>
    <row r="97" spans="1:6" ht="15" customHeight="1">
      <c r="A97" s="14" t="s">
        <v>2679</v>
      </c>
      <c r="B97" s="7">
        <v>208</v>
      </c>
      <c r="C97" s="11">
        <v>106</v>
      </c>
      <c r="D97" s="1" t="s">
        <v>2680</v>
      </c>
      <c r="E97" s="36">
        <v>18.56</v>
      </c>
      <c r="F97" s="45">
        <v>1</v>
      </c>
    </row>
    <row r="98" spans="1:6" ht="15" customHeight="1">
      <c r="A98" s="14" t="s">
        <v>2681</v>
      </c>
      <c r="B98" s="7">
        <v>211</v>
      </c>
      <c r="C98" s="11">
        <v>110</v>
      </c>
      <c r="D98" s="1" t="s">
        <v>365</v>
      </c>
      <c r="E98" s="36">
        <v>8.9</v>
      </c>
      <c r="F98" s="45">
        <v>1</v>
      </c>
    </row>
    <row r="99" spans="1:6" ht="15" customHeight="1">
      <c r="A99" s="14" t="s">
        <v>2682</v>
      </c>
      <c r="B99" s="7">
        <v>212</v>
      </c>
      <c r="C99" s="11">
        <v>103</v>
      </c>
      <c r="D99" s="1" t="s">
        <v>2683</v>
      </c>
      <c r="E99" s="36">
        <v>22.34</v>
      </c>
      <c r="F99" s="45">
        <v>8</v>
      </c>
    </row>
    <row r="100" spans="1:6" ht="15" customHeight="1">
      <c r="A100" s="14" t="s">
        <v>2684</v>
      </c>
      <c r="B100" s="7">
        <v>213</v>
      </c>
      <c r="C100" s="11">
        <v>103</v>
      </c>
      <c r="D100" s="1" t="s">
        <v>2324</v>
      </c>
      <c r="E100" s="36">
        <v>28.16</v>
      </c>
      <c r="F100" s="45">
        <v>8</v>
      </c>
    </row>
    <row r="101" spans="1:6" ht="15" customHeight="1">
      <c r="A101" s="14" t="s">
        <v>2685</v>
      </c>
      <c r="B101" s="7">
        <v>214</v>
      </c>
      <c r="C101" s="11">
        <v>103</v>
      </c>
      <c r="D101" s="1" t="s">
        <v>2686</v>
      </c>
      <c r="E101" s="36">
        <v>21.67</v>
      </c>
      <c r="F101" s="45">
        <v>8</v>
      </c>
    </row>
    <row r="102" spans="1:6" ht="15" customHeight="1">
      <c r="A102" s="14" t="s">
        <v>2687</v>
      </c>
      <c r="B102" s="7">
        <v>215</v>
      </c>
      <c r="C102" s="11">
        <v>182</v>
      </c>
      <c r="D102" s="1" t="s">
        <v>2385</v>
      </c>
      <c r="E102" s="36">
        <v>8.54</v>
      </c>
      <c r="F102" s="45">
        <v>0</v>
      </c>
    </row>
    <row r="103" spans="1:6" ht="15" customHeight="1">
      <c r="A103" s="14" t="s">
        <v>2688</v>
      </c>
      <c r="B103" s="7">
        <v>216</v>
      </c>
      <c r="C103" s="11">
        <v>110</v>
      </c>
      <c r="D103" s="1" t="s">
        <v>2689</v>
      </c>
      <c r="E103" s="36">
        <v>16.56</v>
      </c>
      <c r="F103" s="45">
        <v>1</v>
      </c>
    </row>
    <row r="104" spans="1:6" ht="15" customHeight="1">
      <c r="A104" s="14" t="s">
        <v>2690</v>
      </c>
      <c r="B104" s="7">
        <v>217</v>
      </c>
      <c r="C104" s="11">
        <v>110</v>
      </c>
      <c r="D104" s="1" t="s">
        <v>2680</v>
      </c>
      <c r="E104" s="36">
        <v>16.56</v>
      </c>
      <c r="F104" s="45">
        <v>1</v>
      </c>
    </row>
    <row r="105" spans="1:6" ht="15" customHeight="1">
      <c r="A105" s="14" t="s">
        <v>2691</v>
      </c>
      <c r="B105" s="7">
        <v>218</v>
      </c>
      <c r="C105" s="11">
        <v>110</v>
      </c>
      <c r="D105" s="1" t="s">
        <v>2680</v>
      </c>
      <c r="E105" s="36">
        <v>16.56</v>
      </c>
      <c r="F105" s="45">
        <v>1</v>
      </c>
    </row>
    <row r="106" spans="1:6" ht="15" customHeight="1">
      <c r="A106" s="14" t="s">
        <v>2692</v>
      </c>
      <c r="B106" s="7">
        <v>219</v>
      </c>
      <c r="C106" s="11">
        <v>110</v>
      </c>
      <c r="D106" s="1" t="s">
        <v>2680</v>
      </c>
      <c r="E106" s="36">
        <v>15.91</v>
      </c>
      <c r="F106" s="45">
        <v>1</v>
      </c>
    </row>
    <row r="107" spans="1:6" ht="15" customHeight="1">
      <c r="A107" s="14" t="s">
        <v>2693</v>
      </c>
      <c r="B107" s="7">
        <v>221</v>
      </c>
      <c r="C107" s="11">
        <v>201</v>
      </c>
      <c r="D107" s="1" t="s">
        <v>5450</v>
      </c>
      <c r="E107" s="36"/>
      <c r="F107" s="45">
        <v>0</v>
      </c>
    </row>
    <row r="108" spans="1:6" ht="15" customHeight="1">
      <c r="A108" s="14" t="s">
        <v>2694</v>
      </c>
      <c r="B108" s="7">
        <v>222</v>
      </c>
      <c r="C108" s="11">
        <v>203</v>
      </c>
      <c r="D108" s="1" t="s">
        <v>2656</v>
      </c>
      <c r="E108" s="36">
        <v>71.53</v>
      </c>
      <c r="F108" s="45">
        <v>5</v>
      </c>
    </row>
    <row r="109" spans="1:6" ht="15" customHeight="1">
      <c r="A109" s="14" t="s">
        <v>2695</v>
      </c>
      <c r="B109" s="7">
        <v>223</v>
      </c>
      <c r="C109" s="11">
        <v>103</v>
      </c>
      <c r="D109" s="1" t="s">
        <v>2324</v>
      </c>
      <c r="E109" s="36">
        <v>24.79</v>
      </c>
      <c r="F109" s="45">
        <v>8</v>
      </c>
    </row>
    <row r="110" spans="1:6" ht="15" customHeight="1">
      <c r="A110" s="14" t="s">
        <v>2696</v>
      </c>
      <c r="B110" s="7">
        <v>224</v>
      </c>
      <c r="C110" s="11">
        <v>103</v>
      </c>
      <c r="D110" s="1" t="s">
        <v>2736</v>
      </c>
      <c r="E110" s="36">
        <v>15.9</v>
      </c>
      <c r="F110" s="45">
        <v>8</v>
      </c>
    </row>
    <row r="111" spans="1:6" ht="15" customHeight="1">
      <c r="A111" s="14" t="s">
        <v>2697</v>
      </c>
      <c r="B111" s="7">
        <v>225</v>
      </c>
      <c r="C111" s="11">
        <v>110</v>
      </c>
      <c r="D111" s="1" t="s">
        <v>2680</v>
      </c>
      <c r="E111" s="36">
        <v>16.7</v>
      </c>
      <c r="F111" s="45">
        <v>1</v>
      </c>
    </row>
    <row r="112" spans="1:6" ht="15" customHeight="1">
      <c r="A112" s="14" t="s">
        <v>2698</v>
      </c>
      <c r="B112" s="7">
        <v>226</v>
      </c>
      <c r="C112" s="11">
        <v>103</v>
      </c>
      <c r="D112" s="1" t="s">
        <v>2324</v>
      </c>
      <c r="E112" s="36">
        <v>16.71</v>
      </c>
      <c r="F112" s="45">
        <v>8</v>
      </c>
    </row>
    <row r="113" spans="1:6" ht="15" customHeight="1">
      <c r="A113" s="14" t="s">
        <v>2699</v>
      </c>
      <c r="B113" s="7">
        <v>227</v>
      </c>
      <c r="C113" s="11">
        <v>103</v>
      </c>
      <c r="D113" s="1" t="s">
        <v>2324</v>
      </c>
      <c r="E113" s="36">
        <v>16.71</v>
      </c>
      <c r="F113" s="45">
        <v>8</v>
      </c>
    </row>
    <row r="114" spans="1:6" ht="15" customHeight="1">
      <c r="A114" s="14" t="s">
        <v>2700</v>
      </c>
      <c r="B114" s="7">
        <v>228</v>
      </c>
      <c r="C114" s="11">
        <v>104</v>
      </c>
      <c r="D114" s="1" t="s">
        <v>2107</v>
      </c>
      <c r="E114" s="36">
        <v>10.84</v>
      </c>
      <c r="F114" s="45">
        <v>8</v>
      </c>
    </row>
    <row r="115" spans="1:6" ht="15" customHeight="1">
      <c r="A115" s="14" t="s">
        <v>2701</v>
      </c>
      <c r="B115" s="7">
        <v>229</v>
      </c>
      <c r="C115" s="11">
        <v>103</v>
      </c>
      <c r="D115" s="1" t="s">
        <v>2324</v>
      </c>
      <c r="E115" s="36">
        <v>21.88</v>
      </c>
      <c r="F115" s="45">
        <v>8</v>
      </c>
    </row>
    <row r="116" spans="1:6" ht="15" customHeight="1">
      <c r="A116" s="14" t="s">
        <v>2702</v>
      </c>
      <c r="B116" s="7">
        <v>231</v>
      </c>
      <c r="C116" s="11">
        <v>103</v>
      </c>
      <c r="D116" s="1" t="s">
        <v>2703</v>
      </c>
      <c r="E116" s="36">
        <v>16.17</v>
      </c>
      <c r="F116" s="45">
        <v>8</v>
      </c>
    </row>
    <row r="117" spans="1:6" ht="15" customHeight="1">
      <c r="A117" s="14" t="s">
        <v>2704</v>
      </c>
      <c r="B117" s="7">
        <v>232</v>
      </c>
      <c r="C117" s="11">
        <v>103</v>
      </c>
      <c r="D117" s="1" t="s">
        <v>2324</v>
      </c>
      <c r="E117" s="36">
        <v>32.42</v>
      </c>
      <c r="F117" s="45">
        <v>8</v>
      </c>
    </row>
    <row r="118" spans="1:6" ht="15" customHeight="1">
      <c r="A118" s="14" t="s">
        <v>1591</v>
      </c>
      <c r="B118" s="7">
        <v>233</v>
      </c>
      <c r="C118" s="11">
        <v>110</v>
      </c>
      <c r="D118" s="1" t="s">
        <v>365</v>
      </c>
      <c r="E118" s="36">
        <v>8.9</v>
      </c>
      <c r="F118" s="45">
        <v>1</v>
      </c>
    </row>
    <row r="119" spans="1:6" ht="15" customHeight="1">
      <c r="A119" s="14" t="s">
        <v>1592</v>
      </c>
      <c r="B119" s="7">
        <v>234</v>
      </c>
      <c r="C119" s="11">
        <v>110</v>
      </c>
      <c r="D119" s="1" t="s">
        <v>2680</v>
      </c>
      <c r="E119" s="36">
        <v>13.47</v>
      </c>
      <c r="F119" s="45">
        <v>1</v>
      </c>
    </row>
    <row r="120" spans="1:6" ht="15" customHeight="1">
      <c r="A120" s="14" t="s">
        <v>1593</v>
      </c>
      <c r="B120" s="7">
        <v>235</v>
      </c>
      <c r="C120" s="11">
        <v>110</v>
      </c>
      <c r="D120" s="1" t="s">
        <v>2689</v>
      </c>
      <c r="E120" s="36">
        <v>13.73</v>
      </c>
      <c r="F120" s="45">
        <v>1</v>
      </c>
    </row>
    <row r="121" spans="1:6" ht="15" customHeight="1">
      <c r="A121" s="14" t="s">
        <v>3235</v>
      </c>
      <c r="B121" s="7">
        <v>236</v>
      </c>
      <c r="C121" s="11">
        <v>110</v>
      </c>
      <c r="D121" s="1" t="s">
        <v>2689</v>
      </c>
      <c r="E121" s="36">
        <v>17.73</v>
      </c>
      <c r="F121" s="45">
        <v>1</v>
      </c>
    </row>
    <row r="122" spans="1:6" ht="15" customHeight="1">
      <c r="A122" s="14" t="s">
        <v>3236</v>
      </c>
      <c r="B122" s="7">
        <v>237</v>
      </c>
      <c r="C122" s="11">
        <v>178</v>
      </c>
      <c r="D122" s="1" t="s">
        <v>3237</v>
      </c>
      <c r="E122" s="36">
        <v>9.05</v>
      </c>
      <c r="F122" s="45">
        <v>4</v>
      </c>
    </row>
    <row r="123" spans="1:6" ht="15" customHeight="1">
      <c r="A123" s="14" t="s">
        <v>1495</v>
      </c>
      <c r="B123" s="7">
        <v>238</v>
      </c>
      <c r="C123" s="11">
        <v>171</v>
      </c>
      <c r="D123" s="1" t="s">
        <v>2441</v>
      </c>
      <c r="E123" s="36">
        <v>9.05</v>
      </c>
      <c r="F123" s="45">
        <v>8</v>
      </c>
    </row>
    <row r="124" spans="1:6" ht="15" customHeight="1">
      <c r="A124" s="14" t="s">
        <v>1496</v>
      </c>
      <c r="B124" s="7">
        <v>239</v>
      </c>
      <c r="C124" s="11">
        <v>161</v>
      </c>
      <c r="D124" s="1" t="s">
        <v>1497</v>
      </c>
      <c r="E124" s="36">
        <v>5.85</v>
      </c>
      <c r="F124" s="45">
        <v>3</v>
      </c>
    </row>
    <row r="125" spans="1:6" ht="15" customHeight="1">
      <c r="A125" s="14" t="s">
        <v>1503</v>
      </c>
      <c r="B125" s="7" t="s">
        <v>1504</v>
      </c>
      <c r="C125" s="11">
        <v>161</v>
      </c>
      <c r="D125" s="1" t="s">
        <v>1497</v>
      </c>
      <c r="E125" s="36">
        <v>3.9</v>
      </c>
      <c r="F125" s="45">
        <v>3</v>
      </c>
    </row>
    <row r="126" spans="1:6" ht="15" customHeight="1">
      <c r="A126" s="14" t="s">
        <v>1498</v>
      </c>
      <c r="B126" s="7">
        <v>241</v>
      </c>
      <c r="C126" s="11">
        <v>161</v>
      </c>
      <c r="D126" s="1" t="s">
        <v>1499</v>
      </c>
      <c r="E126" s="36">
        <v>4.92</v>
      </c>
      <c r="F126" s="45">
        <v>3</v>
      </c>
    </row>
    <row r="127" spans="1:6" ht="15" customHeight="1" thickBot="1">
      <c r="A127" s="15" t="s">
        <v>1500</v>
      </c>
      <c r="B127" s="9">
        <v>242</v>
      </c>
      <c r="C127" s="12">
        <v>161</v>
      </c>
      <c r="D127" s="10" t="s">
        <v>1501</v>
      </c>
      <c r="E127" s="43">
        <v>4.92</v>
      </c>
      <c r="F127" s="55">
        <v>3</v>
      </c>
    </row>
    <row r="128" spans="1:6" ht="15" customHeight="1" thickBot="1" thickTop="1">
      <c r="A128" s="144" t="s">
        <v>7686</v>
      </c>
      <c r="B128" s="145"/>
      <c r="C128" s="145"/>
      <c r="D128" s="146"/>
      <c r="E128" s="37">
        <f>SUM(E89:E127)</f>
        <v>642.4799999999998</v>
      </c>
      <c r="F128" s="63">
        <f>SUMIF(F89:F127,"&gt;0",E89:E127)</f>
        <v>629.9299999999998</v>
      </c>
    </row>
    <row r="129" ht="15" customHeight="1"/>
    <row r="130" ht="15" customHeight="1"/>
    <row r="131" ht="15" customHeight="1"/>
    <row r="132" ht="15" customHeight="1"/>
    <row r="133" ht="15" customHeight="1"/>
    <row r="134" ht="15" customHeight="1" thickBot="1"/>
    <row r="135" spans="1:6" ht="22.5" customHeight="1" thickBot="1">
      <c r="A135" s="141" t="s">
        <v>102</v>
      </c>
      <c r="B135" s="142"/>
      <c r="C135" s="142"/>
      <c r="D135" s="142"/>
      <c r="E135" s="142"/>
      <c r="F135" s="143"/>
    </row>
    <row r="136" spans="1:6" ht="15" customHeight="1">
      <c r="A136" s="151" t="s">
        <v>1005</v>
      </c>
      <c r="B136" s="68" t="s">
        <v>603</v>
      </c>
      <c r="C136" s="69" t="s">
        <v>1860</v>
      </c>
      <c r="D136" s="147" t="s">
        <v>1859</v>
      </c>
      <c r="E136" s="149" t="s">
        <v>1861</v>
      </c>
      <c r="F136" s="70" t="s">
        <v>7616</v>
      </c>
    </row>
    <row r="137" spans="1:6" ht="15" customHeight="1" thickBot="1">
      <c r="A137" s="152"/>
      <c r="B137" s="71" t="s">
        <v>1858</v>
      </c>
      <c r="C137" s="71" t="s">
        <v>1858</v>
      </c>
      <c r="D137" s="148"/>
      <c r="E137" s="150"/>
      <c r="F137" s="72" t="s">
        <v>7615</v>
      </c>
    </row>
    <row r="138" spans="1:6" ht="15" customHeight="1" thickTop="1">
      <c r="A138" s="14" t="s">
        <v>1505</v>
      </c>
      <c r="B138" s="7">
        <v>301</v>
      </c>
      <c r="C138" s="11">
        <v>203</v>
      </c>
      <c r="D138" s="1" t="s">
        <v>2656</v>
      </c>
      <c r="E138" s="36">
        <v>62.88</v>
      </c>
      <c r="F138" s="45">
        <v>5</v>
      </c>
    </row>
    <row r="139" spans="1:6" ht="15" customHeight="1">
      <c r="A139" s="14" t="s">
        <v>1506</v>
      </c>
      <c r="B139" s="7">
        <v>302</v>
      </c>
      <c r="C139" s="11">
        <v>204</v>
      </c>
      <c r="D139" s="1" t="s">
        <v>642</v>
      </c>
      <c r="E139" s="36">
        <v>4</v>
      </c>
      <c r="F139" s="45">
        <v>0</v>
      </c>
    </row>
    <row r="140" spans="1:6" ht="15" customHeight="1">
      <c r="A140" s="14" t="s">
        <v>1507</v>
      </c>
      <c r="B140" s="7">
        <v>303</v>
      </c>
      <c r="C140" s="11">
        <v>201</v>
      </c>
      <c r="D140" s="1" t="s">
        <v>641</v>
      </c>
      <c r="E140" s="36">
        <v>10.65</v>
      </c>
      <c r="F140" s="45">
        <v>5</v>
      </c>
    </row>
    <row r="141" spans="1:6" ht="15" customHeight="1">
      <c r="A141" s="14" t="s">
        <v>1508</v>
      </c>
      <c r="B141" s="7">
        <v>304</v>
      </c>
      <c r="C141" s="11">
        <v>161</v>
      </c>
      <c r="D141" s="1" t="s">
        <v>1509</v>
      </c>
      <c r="E141" s="36">
        <v>5.85</v>
      </c>
      <c r="F141" s="45">
        <v>3</v>
      </c>
    </row>
    <row r="142" spans="1:6" ht="15" customHeight="1">
      <c r="A142" s="14" t="s">
        <v>1006</v>
      </c>
      <c r="B142" s="7" t="s">
        <v>141</v>
      </c>
      <c r="C142" s="11">
        <v>161</v>
      </c>
      <c r="D142" s="1" t="s">
        <v>1509</v>
      </c>
      <c r="E142" s="36">
        <v>3.46</v>
      </c>
      <c r="F142" s="45">
        <v>3</v>
      </c>
    </row>
    <row r="143" spans="1:6" ht="15" customHeight="1">
      <c r="A143" s="14" t="s">
        <v>1510</v>
      </c>
      <c r="B143" s="7">
        <v>305</v>
      </c>
      <c r="C143" s="11">
        <v>110</v>
      </c>
      <c r="D143" s="1" t="s">
        <v>1511</v>
      </c>
      <c r="E143" s="36">
        <v>13.4</v>
      </c>
      <c r="F143" s="45">
        <v>1</v>
      </c>
    </row>
    <row r="144" spans="1:6" ht="15" customHeight="1">
      <c r="A144" s="14" t="s">
        <v>1512</v>
      </c>
      <c r="B144" s="7">
        <v>306</v>
      </c>
      <c r="C144" s="11">
        <v>110</v>
      </c>
      <c r="D144" s="1" t="s">
        <v>1511</v>
      </c>
      <c r="E144" s="36">
        <v>13.73</v>
      </c>
      <c r="F144" s="45">
        <v>1</v>
      </c>
    </row>
    <row r="145" spans="1:6" ht="15" customHeight="1">
      <c r="A145" s="14" t="s">
        <v>1513</v>
      </c>
      <c r="B145" s="7">
        <v>307</v>
      </c>
      <c r="C145" s="11">
        <v>110</v>
      </c>
      <c r="D145" s="1" t="s">
        <v>2680</v>
      </c>
      <c r="E145" s="36">
        <v>18.56</v>
      </c>
      <c r="F145" s="45">
        <v>1</v>
      </c>
    </row>
    <row r="146" spans="1:6" ht="15" customHeight="1">
      <c r="A146" s="14" t="s">
        <v>1514</v>
      </c>
      <c r="B146" s="7">
        <v>308</v>
      </c>
      <c r="C146" s="11">
        <v>110</v>
      </c>
      <c r="D146" s="1" t="s">
        <v>2680</v>
      </c>
      <c r="E146" s="36">
        <v>18.47</v>
      </c>
      <c r="F146" s="45">
        <v>1</v>
      </c>
    </row>
    <row r="147" spans="1:6" ht="15" customHeight="1">
      <c r="A147" s="14" t="s">
        <v>1515</v>
      </c>
      <c r="B147" s="7">
        <v>309</v>
      </c>
      <c r="C147" s="11">
        <v>103</v>
      </c>
      <c r="D147" s="1" t="s">
        <v>2324</v>
      </c>
      <c r="E147" s="36">
        <v>22.35</v>
      </c>
      <c r="F147" s="45">
        <v>8</v>
      </c>
    </row>
    <row r="148" spans="1:6" ht="15" customHeight="1">
      <c r="A148" s="14" t="s">
        <v>1516</v>
      </c>
      <c r="B148" s="7">
        <v>311</v>
      </c>
      <c r="C148" s="11">
        <v>103</v>
      </c>
      <c r="D148" s="1" t="s">
        <v>2324</v>
      </c>
      <c r="E148" s="36">
        <v>28.23</v>
      </c>
      <c r="F148" s="45">
        <v>8</v>
      </c>
    </row>
    <row r="149" spans="1:6" ht="15" customHeight="1">
      <c r="A149" s="14" t="s">
        <v>1517</v>
      </c>
      <c r="B149" s="7">
        <v>312</v>
      </c>
      <c r="C149" s="11">
        <v>103</v>
      </c>
      <c r="D149" s="1" t="s">
        <v>2736</v>
      </c>
      <c r="E149" s="36">
        <v>27.48</v>
      </c>
      <c r="F149" s="45">
        <v>8</v>
      </c>
    </row>
    <row r="150" spans="1:6" ht="15" customHeight="1">
      <c r="A150" s="14" t="s">
        <v>1518</v>
      </c>
      <c r="B150" s="7">
        <v>313</v>
      </c>
      <c r="C150" s="11">
        <v>105</v>
      </c>
      <c r="D150" s="1" t="s">
        <v>2107</v>
      </c>
      <c r="E150" s="36">
        <v>11.01</v>
      </c>
      <c r="F150" s="45">
        <v>8</v>
      </c>
    </row>
    <row r="151" spans="1:6" ht="15" customHeight="1">
      <c r="A151" s="14" t="s">
        <v>1519</v>
      </c>
      <c r="B151" s="7">
        <v>314</v>
      </c>
      <c r="C151" s="11">
        <v>103</v>
      </c>
      <c r="D151" s="1" t="s">
        <v>2381</v>
      </c>
      <c r="E151" s="36">
        <v>8.7</v>
      </c>
      <c r="F151" s="45">
        <v>8</v>
      </c>
    </row>
    <row r="152" spans="1:6" ht="15" customHeight="1">
      <c r="A152" s="14" t="s">
        <v>1520</v>
      </c>
      <c r="B152" s="7">
        <v>315</v>
      </c>
      <c r="C152" s="11">
        <v>110</v>
      </c>
      <c r="D152" s="1" t="s">
        <v>2680</v>
      </c>
      <c r="E152" s="36">
        <v>16.63</v>
      </c>
      <c r="F152" s="45">
        <v>1</v>
      </c>
    </row>
    <row r="153" spans="1:6" ht="15" customHeight="1">
      <c r="A153" s="14" t="s">
        <v>1521</v>
      </c>
      <c r="B153" s="7">
        <v>316</v>
      </c>
      <c r="C153" s="11">
        <v>110</v>
      </c>
      <c r="D153" s="1" t="s">
        <v>1511</v>
      </c>
      <c r="E153" s="36">
        <v>16.56</v>
      </c>
      <c r="F153" s="45">
        <v>1</v>
      </c>
    </row>
    <row r="154" spans="1:6" ht="15" customHeight="1">
      <c r="A154" s="14" t="s">
        <v>1522</v>
      </c>
      <c r="B154" s="7">
        <v>317</v>
      </c>
      <c r="C154" s="11">
        <v>110</v>
      </c>
      <c r="D154" s="1" t="s">
        <v>2680</v>
      </c>
      <c r="E154" s="36">
        <v>15.91</v>
      </c>
      <c r="F154" s="45">
        <v>1</v>
      </c>
    </row>
    <row r="155" spans="1:6" ht="15" customHeight="1">
      <c r="A155" s="14" t="s">
        <v>1523</v>
      </c>
      <c r="B155" s="7">
        <v>318</v>
      </c>
      <c r="C155" s="11">
        <v>201</v>
      </c>
      <c r="D155" s="1" t="s">
        <v>5450</v>
      </c>
      <c r="E155" s="36"/>
      <c r="F155" s="45">
        <v>0</v>
      </c>
    </row>
    <row r="156" spans="1:6" ht="15" customHeight="1">
      <c r="A156" s="14" t="s">
        <v>1524</v>
      </c>
      <c r="B156" s="7">
        <v>319</v>
      </c>
      <c r="C156" s="11">
        <v>203</v>
      </c>
      <c r="D156" s="1" t="s">
        <v>2656</v>
      </c>
      <c r="E156" s="36">
        <v>69.92</v>
      </c>
      <c r="F156" s="45">
        <v>5</v>
      </c>
    </row>
    <row r="157" spans="1:6" ht="15" customHeight="1">
      <c r="A157" s="14" t="s">
        <v>1525</v>
      </c>
      <c r="B157" s="7">
        <v>321</v>
      </c>
      <c r="C157" s="11">
        <v>103</v>
      </c>
      <c r="D157" s="1" t="s">
        <v>2324</v>
      </c>
      <c r="E157" s="36">
        <v>24.78</v>
      </c>
      <c r="F157" s="45">
        <v>8</v>
      </c>
    </row>
    <row r="158" spans="1:6" ht="15" customHeight="1">
      <c r="A158" s="14" t="s">
        <v>1526</v>
      </c>
      <c r="B158" s="7">
        <v>322</v>
      </c>
      <c r="C158" s="11">
        <v>103</v>
      </c>
      <c r="D158" s="1" t="s">
        <v>2324</v>
      </c>
      <c r="E158" s="36">
        <v>15.87</v>
      </c>
      <c r="F158" s="45">
        <v>8</v>
      </c>
    </row>
    <row r="159" spans="1:6" ht="15" customHeight="1">
      <c r="A159" s="14" t="s">
        <v>1527</v>
      </c>
      <c r="B159" s="7">
        <v>323</v>
      </c>
      <c r="C159" s="11">
        <v>103</v>
      </c>
      <c r="D159" s="1" t="s">
        <v>2324</v>
      </c>
      <c r="E159" s="36">
        <v>22.57</v>
      </c>
      <c r="F159" s="45">
        <v>8</v>
      </c>
    </row>
    <row r="160" spans="1:6" ht="15" customHeight="1">
      <c r="A160" s="14" t="s">
        <v>1528</v>
      </c>
      <c r="B160" s="7">
        <v>324</v>
      </c>
      <c r="C160" s="11">
        <v>103</v>
      </c>
      <c r="D160" s="1" t="s">
        <v>2324</v>
      </c>
      <c r="E160" s="36">
        <v>16.71</v>
      </c>
      <c r="F160" s="45">
        <v>8</v>
      </c>
    </row>
    <row r="161" spans="1:6" ht="15" customHeight="1">
      <c r="A161" s="14" t="s">
        <v>1529</v>
      </c>
      <c r="B161" s="7">
        <v>325</v>
      </c>
      <c r="C161" s="11">
        <v>103</v>
      </c>
      <c r="D161" s="1" t="s">
        <v>2324</v>
      </c>
      <c r="E161" s="36">
        <v>22.57</v>
      </c>
      <c r="F161" s="45">
        <v>8</v>
      </c>
    </row>
    <row r="162" spans="1:6" ht="15" customHeight="1">
      <c r="A162" s="14" t="s">
        <v>1530</v>
      </c>
      <c r="B162" s="7">
        <v>326</v>
      </c>
      <c r="C162" s="11">
        <v>103</v>
      </c>
      <c r="D162" s="1" t="s">
        <v>2324</v>
      </c>
      <c r="E162" s="36">
        <v>21.87</v>
      </c>
      <c r="F162" s="45">
        <v>8</v>
      </c>
    </row>
    <row r="163" spans="1:6" ht="15" customHeight="1">
      <c r="A163" s="14" t="s">
        <v>1531</v>
      </c>
      <c r="B163" s="7">
        <v>327</v>
      </c>
      <c r="C163" s="11">
        <v>103</v>
      </c>
      <c r="D163" s="1" t="s">
        <v>2324</v>
      </c>
      <c r="E163" s="36">
        <v>27.3</v>
      </c>
      <c r="F163" s="45">
        <v>8</v>
      </c>
    </row>
    <row r="164" spans="1:6" ht="15" customHeight="1">
      <c r="A164" s="14" t="s">
        <v>1532</v>
      </c>
      <c r="B164" s="7">
        <v>328</v>
      </c>
      <c r="C164" s="11">
        <v>103</v>
      </c>
      <c r="D164" s="1" t="s">
        <v>2736</v>
      </c>
      <c r="E164" s="36">
        <v>22.53</v>
      </c>
      <c r="F164" s="45">
        <v>8</v>
      </c>
    </row>
    <row r="165" spans="1:6" ht="15" customHeight="1">
      <c r="A165" s="14" t="s">
        <v>1533</v>
      </c>
      <c r="B165" s="7">
        <v>329</v>
      </c>
      <c r="C165" s="11">
        <v>177</v>
      </c>
      <c r="D165" s="1" t="s">
        <v>1534</v>
      </c>
      <c r="E165" s="36">
        <v>8.91</v>
      </c>
      <c r="F165" s="45">
        <v>0</v>
      </c>
    </row>
    <row r="166" spans="1:6" ht="15" customHeight="1">
      <c r="A166" s="14" t="s">
        <v>3296</v>
      </c>
      <c r="B166" s="7">
        <v>331</v>
      </c>
      <c r="C166" s="11">
        <v>110</v>
      </c>
      <c r="D166" s="1" t="s">
        <v>1511</v>
      </c>
      <c r="E166" s="36">
        <v>13.47</v>
      </c>
      <c r="F166" s="45">
        <v>1</v>
      </c>
    </row>
    <row r="167" spans="1:6" ht="15" customHeight="1">
      <c r="A167" s="14" t="s">
        <v>3297</v>
      </c>
      <c r="B167" s="7">
        <v>332</v>
      </c>
      <c r="C167" s="11">
        <v>110</v>
      </c>
      <c r="D167" s="1" t="s">
        <v>1511</v>
      </c>
      <c r="E167" s="36">
        <v>13.73</v>
      </c>
      <c r="F167" s="45">
        <v>1</v>
      </c>
    </row>
    <row r="168" spans="1:6" ht="15" customHeight="1">
      <c r="A168" s="14" t="s">
        <v>3298</v>
      </c>
      <c r="B168" s="7">
        <v>333</v>
      </c>
      <c r="C168" s="11">
        <v>110</v>
      </c>
      <c r="D168" s="1" t="s">
        <v>2680</v>
      </c>
      <c r="E168" s="36">
        <v>13.73</v>
      </c>
      <c r="F168" s="45">
        <v>1</v>
      </c>
    </row>
    <row r="169" spans="1:6" ht="15" customHeight="1">
      <c r="A169" s="14" t="s">
        <v>3299</v>
      </c>
      <c r="B169" s="7">
        <v>334</v>
      </c>
      <c r="C169" s="11">
        <v>110</v>
      </c>
      <c r="D169" s="1" t="s">
        <v>2680</v>
      </c>
      <c r="E169" s="36">
        <v>13</v>
      </c>
      <c r="F169" s="45">
        <v>1</v>
      </c>
    </row>
    <row r="170" spans="1:6" ht="15" customHeight="1">
      <c r="A170" s="14" t="s">
        <v>3300</v>
      </c>
      <c r="B170" s="7">
        <v>335</v>
      </c>
      <c r="C170" s="11">
        <v>166</v>
      </c>
      <c r="D170" s="1" t="s">
        <v>2344</v>
      </c>
      <c r="E170" s="36">
        <v>8.91</v>
      </c>
      <c r="F170" s="45">
        <v>4</v>
      </c>
    </row>
    <row r="171" spans="1:6" ht="15" customHeight="1">
      <c r="A171" s="14" t="s">
        <v>981</v>
      </c>
      <c r="B171" s="7">
        <v>336</v>
      </c>
      <c r="C171" s="11">
        <v>161</v>
      </c>
      <c r="D171" s="1" t="s">
        <v>4724</v>
      </c>
      <c r="E171" s="36">
        <v>5.85</v>
      </c>
      <c r="F171" s="45">
        <v>3</v>
      </c>
    </row>
    <row r="172" spans="1:6" ht="15" customHeight="1">
      <c r="A172" s="14" t="s">
        <v>1007</v>
      </c>
      <c r="B172" s="7" t="s">
        <v>4327</v>
      </c>
      <c r="C172" s="11">
        <v>161</v>
      </c>
      <c r="D172" s="1" t="s">
        <v>4724</v>
      </c>
      <c r="E172" s="36">
        <v>3.88</v>
      </c>
      <c r="F172" s="45">
        <v>3</v>
      </c>
    </row>
    <row r="173" spans="1:6" ht="15" customHeight="1">
      <c r="A173" s="14" t="s">
        <v>982</v>
      </c>
      <c r="B173" s="7">
        <v>337</v>
      </c>
      <c r="C173" s="11">
        <v>163</v>
      </c>
      <c r="D173" s="1" t="s">
        <v>983</v>
      </c>
      <c r="E173" s="36">
        <v>4.92</v>
      </c>
      <c r="F173" s="45">
        <v>3</v>
      </c>
    </row>
    <row r="174" spans="1:6" ht="15" customHeight="1">
      <c r="A174" s="14" t="s">
        <v>984</v>
      </c>
      <c r="B174" s="7">
        <v>338</v>
      </c>
      <c r="C174" s="11">
        <v>163</v>
      </c>
      <c r="D174" s="1" t="s">
        <v>985</v>
      </c>
      <c r="E174" s="36">
        <v>4.92</v>
      </c>
      <c r="F174" s="45">
        <v>3</v>
      </c>
    </row>
    <row r="175" spans="1:6" ht="15" customHeight="1">
      <c r="A175" s="14" t="s">
        <v>1008</v>
      </c>
      <c r="B175" s="7" t="s">
        <v>1009</v>
      </c>
      <c r="C175" s="11">
        <v>209</v>
      </c>
      <c r="D175" s="1" t="s">
        <v>1010</v>
      </c>
      <c r="E175" s="36">
        <v>2.16</v>
      </c>
      <c r="F175" s="45">
        <v>8</v>
      </c>
    </row>
    <row r="176" spans="1:6" ht="15" customHeight="1">
      <c r="A176" s="15" t="s">
        <v>986</v>
      </c>
      <c r="B176" s="9">
        <v>341</v>
      </c>
      <c r="C176" s="12">
        <v>103</v>
      </c>
      <c r="D176" s="10" t="s">
        <v>2663</v>
      </c>
      <c r="E176" s="43">
        <v>5.62</v>
      </c>
      <c r="F176" s="45">
        <v>8</v>
      </c>
    </row>
    <row r="177" spans="1:6" ht="15" customHeight="1">
      <c r="A177" s="15" t="s">
        <v>7521</v>
      </c>
      <c r="B177" s="9"/>
      <c r="C177" s="12">
        <v>317</v>
      </c>
      <c r="D177" s="10" t="s">
        <v>7522</v>
      </c>
      <c r="E177" s="43"/>
      <c r="F177" s="45">
        <v>0</v>
      </c>
    </row>
    <row r="178" spans="1:6" ht="15" customHeight="1" thickBot="1">
      <c r="A178" s="15" t="s">
        <v>7520</v>
      </c>
      <c r="B178" s="9"/>
      <c r="C178" s="12">
        <v>317</v>
      </c>
      <c r="D178" s="10" t="s">
        <v>7258</v>
      </c>
      <c r="E178" s="43"/>
      <c r="F178" s="45">
        <v>0</v>
      </c>
    </row>
    <row r="179" spans="1:6" ht="15" customHeight="1" thickBot="1" thickTop="1">
      <c r="A179" s="144" t="s">
        <v>7686</v>
      </c>
      <c r="B179" s="145"/>
      <c r="C179" s="145"/>
      <c r="D179" s="156"/>
      <c r="E179" s="37">
        <f>SUM(E138:E178)</f>
        <v>641.0899999999999</v>
      </c>
      <c r="F179" s="63">
        <f>SUMIF(F138:F178,"&gt;0",E138:E178)</f>
        <v>628.18</v>
      </c>
    </row>
    <row r="180" ht="14.2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30" customHeight="1"/>
    <row r="238" ht="14.25" customHeight="1"/>
    <row r="239" ht="14.25" customHeight="1"/>
    <row r="240" ht="24" customHeight="1"/>
    <row r="247" ht="30" customHeight="1"/>
    <row r="248" ht="14.25" customHeight="1"/>
    <row r="249" ht="14.25" customHeight="1"/>
    <row r="250" ht="24" customHeight="1"/>
  </sheetData>
  <mergeCells count="20">
    <mergeCell ref="A179:D179"/>
    <mergeCell ref="E136:E137"/>
    <mergeCell ref="D136:D137"/>
    <mergeCell ref="A135:F135"/>
    <mergeCell ref="A136:A137"/>
    <mergeCell ref="A128:D128"/>
    <mergeCell ref="D87:D88"/>
    <mergeCell ref="E87:E88"/>
    <mergeCell ref="A87:A88"/>
    <mergeCell ref="A79:D79"/>
    <mergeCell ref="A86:F86"/>
    <mergeCell ref="D21:D22"/>
    <mergeCell ref="E21:E22"/>
    <mergeCell ref="A20:F20"/>
    <mergeCell ref="A21:A22"/>
    <mergeCell ref="E59:E60"/>
    <mergeCell ref="A58:F58"/>
    <mergeCell ref="A59:A60"/>
    <mergeCell ref="D59:D60"/>
    <mergeCell ref="A51:D51"/>
  </mergeCells>
  <conditionalFormatting sqref="E4">
    <cfRule type="cellIs" priority="14" dxfId="116" operator="notEqual">
      <formula>SUM($E$5:$E$15)</formula>
    </cfRule>
  </conditionalFormatting>
  <printOptions horizontalCentered="1"/>
  <pageMargins left="0.1968503937007874" right="0.1968503937007874" top="0.7480314960629921" bottom="0.4724409448818898" header="0.11811023622047245" footer="0.2755905511811024"/>
  <pageSetup fitToHeight="3" horizontalDpi="600" verticalDpi="600" orientation="portrait" paperSize="9" scale="70" r:id="rId1"/>
  <headerFooter scaleWithDoc="0" alignWithMargins="0">
    <oddHeader>&amp;L&amp;9Příloha č.1_UKB_plochy místností</oddHeader>
    <oddFooter>&amp;R&amp;9Strana &amp;P/&amp;N</oddFooter>
  </headerFooter>
  <rowBreaks count="3" manualBreakCount="3">
    <brk id="54" max="16383" man="1"/>
    <brk id="82" max="16383" man="1"/>
    <brk id="13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2:G108"/>
  <sheetViews>
    <sheetView zoomScaleSheetLayoutView="100" workbookViewId="0" topLeftCell="A1">
      <selection activeCell="G1" sqref="G1"/>
    </sheetView>
  </sheetViews>
  <sheetFormatPr defaultColWidth="9.140625" defaultRowHeight="12.75"/>
  <cols>
    <col min="1" max="1" width="14.7109375" style="0" customWidth="1"/>
    <col min="2" max="3" width="10.7109375" style="0" customWidth="1"/>
    <col min="4" max="4" width="40.7109375" style="0" customWidth="1"/>
    <col min="5" max="5" width="14.7109375" style="35" customWidth="1"/>
    <col min="6" max="6" width="14.7109375" style="44" customWidth="1"/>
  </cols>
  <sheetData>
    <row r="2" ht="13.5" thickBot="1">
      <c r="F2"/>
    </row>
    <row r="3" spans="4:6" ht="15.75" customHeight="1" thickBot="1">
      <c r="D3" s="65" t="s">
        <v>7618</v>
      </c>
      <c r="E3" s="66">
        <f>SUM(E108,E73,E46,E34)</f>
        <v>991.34</v>
      </c>
      <c r="F3"/>
    </row>
    <row r="4" spans="4:7" ht="15.75" customHeight="1" thickBot="1">
      <c r="D4" s="65" t="s">
        <v>7619</v>
      </c>
      <c r="E4" s="66">
        <f>SUM(F108,F73,F46,F34)</f>
        <v>800.64</v>
      </c>
      <c r="F4" s="92"/>
      <c r="G4" s="92"/>
    </row>
    <row r="5" spans="4:6" ht="15.75" customHeight="1" thickBot="1">
      <c r="D5" s="65" t="s">
        <v>7620</v>
      </c>
      <c r="E5" s="66">
        <f>SUMIF(F$23:F$553,"1",E$23:E$553)</f>
        <v>85.87</v>
      </c>
      <c r="F5"/>
    </row>
    <row r="6" spans="4:6" ht="15.75" customHeight="1" thickBot="1">
      <c r="D6" s="65" t="s">
        <v>7621</v>
      </c>
      <c r="E6" s="66">
        <f>SUMIF(F$23:F$553,"2",E$23:E$553)</f>
        <v>114.36999999999999</v>
      </c>
      <c r="F6"/>
    </row>
    <row r="7" spans="4:6" ht="15.75" customHeight="1" thickBot="1">
      <c r="D7" s="65" t="s">
        <v>7622</v>
      </c>
      <c r="E7" s="66">
        <f>SUMIF(F$23:F$553,"3",E$23:E$553)</f>
        <v>54.36000000000001</v>
      </c>
      <c r="F7"/>
    </row>
    <row r="8" spans="4:6" ht="15.75" customHeight="1" thickBot="1">
      <c r="D8" s="65" t="s">
        <v>7617</v>
      </c>
      <c r="E8" s="66">
        <f>SUMIF(F$23:F$553,"4",E$23:E$553)</f>
        <v>8.43</v>
      </c>
      <c r="F8"/>
    </row>
    <row r="9" spans="4:6" ht="15.75" customHeight="1" thickBot="1">
      <c r="D9" s="65" t="s">
        <v>7623</v>
      </c>
      <c r="E9" s="66">
        <f>SUMIF(F$23:F$553,"5",E$23:E$553)</f>
        <v>298.80999999999995</v>
      </c>
      <c r="F9"/>
    </row>
    <row r="10" spans="4:5" ht="15.75" customHeight="1" thickBot="1">
      <c r="D10" s="65" t="s">
        <v>7624</v>
      </c>
      <c r="E10" s="66">
        <f>SUMIF(F$23:F$553,"6",E$23:E$553)</f>
        <v>0</v>
      </c>
    </row>
    <row r="11" spans="4:5" ht="15.75" customHeight="1" thickBot="1">
      <c r="D11" s="65" t="s">
        <v>7625</v>
      </c>
      <c r="E11" s="66">
        <f>SUMIF(F$23:F$553,"7",E$23:E$553)</f>
        <v>0</v>
      </c>
    </row>
    <row r="12" spans="4:5" ht="15.75" customHeight="1" thickBot="1">
      <c r="D12" s="65" t="s">
        <v>7626</v>
      </c>
      <c r="E12" s="66">
        <f>SUMIF(F$23:F$553,"8",E$23:E$553)</f>
        <v>238.79999999999995</v>
      </c>
    </row>
    <row r="13" spans="4:5" ht="15.75" customHeight="1" thickBot="1">
      <c r="D13" s="65" t="s">
        <v>7687</v>
      </c>
      <c r="E13" s="66">
        <f>SUMIF(F$23:F$553,"9",E$23:E$553)</f>
        <v>0</v>
      </c>
    </row>
    <row r="14" spans="4:5" ht="15.75" customHeight="1" thickBot="1">
      <c r="D14" s="65" t="s">
        <v>7688</v>
      </c>
      <c r="E14" s="66">
        <f>SUMIF(F$23:F$553,"10",E$23:E$553)</f>
        <v>0</v>
      </c>
    </row>
    <row r="15" spans="4:5" ht="15.75" customHeight="1" thickBot="1">
      <c r="D15" s="65" t="s">
        <v>7714</v>
      </c>
      <c r="E15" s="66">
        <f>SUMIF(F$23:F$553,"11",E$23:E$553)</f>
        <v>0</v>
      </c>
    </row>
    <row r="19" ht="13.5" thickBot="1"/>
    <row r="20" spans="1:6" ht="22.5" customHeight="1" thickBot="1">
      <c r="A20" s="141" t="s">
        <v>103</v>
      </c>
      <c r="B20" s="142"/>
      <c r="C20" s="142"/>
      <c r="D20" s="142"/>
      <c r="E20" s="142"/>
      <c r="F20" s="143"/>
    </row>
    <row r="21" spans="1:6" ht="15" customHeight="1">
      <c r="A21" s="151" t="s">
        <v>1005</v>
      </c>
      <c r="B21" s="133" t="s">
        <v>603</v>
      </c>
      <c r="C21" s="69" t="s">
        <v>1860</v>
      </c>
      <c r="D21" s="147" t="s">
        <v>1859</v>
      </c>
      <c r="E21" s="149" t="s">
        <v>1861</v>
      </c>
      <c r="F21" s="134"/>
    </row>
    <row r="22" spans="1:6" ht="15" customHeight="1" thickBot="1">
      <c r="A22" s="152"/>
      <c r="B22" s="71" t="s">
        <v>1858</v>
      </c>
      <c r="C22" s="71" t="s">
        <v>1858</v>
      </c>
      <c r="D22" s="148"/>
      <c r="E22" s="150"/>
      <c r="F22" s="72" t="s">
        <v>7615</v>
      </c>
    </row>
    <row r="23" spans="1:6" ht="15" customHeight="1" thickTop="1">
      <c r="A23" s="14" t="s">
        <v>1689</v>
      </c>
      <c r="B23" s="7" t="s">
        <v>1863</v>
      </c>
      <c r="C23" s="11">
        <v>208</v>
      </c>
      <c r="D23" s="1" t="s">
        <v>2174</v>
      </c>
      <c r="E23" s="36">
        <v>19.51</v>
      </c>
      <c r="F23" s="45">
        <v>0</v>
      </c>
    </row>
    <row r="24" spans="1:6" ht="15" customHeight="1">
      <c r="A24" s="14" t="s">
        <v>1690</v>
      </c>
      <c r="B24" s="7" t="s">
        <v>1864</v>
      </c>
      <c r="C24" s="11">
        <v>305</v>
      </c>
      <c r="D24" s="1" t="s">
        <v>1691</v>
      </c>
      <c r="E24" s="36">
        <v>42.07</v>
      </c>
      <c r="F24" s="45">
        <v>0</v>
      </c>
    </row>
    <row r="25" spans="1:6" ht="15" customHeight="1">
      <c r="A25" s="14" t="s">
        <v>1692</v>
      </c>
      <c r="B25" s="7" t="s">
        <v>1865</v>
      </c>
      <c r="C25" s="11">
        <v>303</v>
      </c>
      <c r="D25" s="1" t="s">
        <v>2459</v>
      </c>
      <c r="E25" s="36">
        <v>10.1</v>
      </c>
      <c r="F25" s="45">
        <v>0</v>
      </c>
    </row>
    <row r="26" spans="1:6" ht="15" customHeight="1">
      <c r="A26" s="14" t="s">
        <v>1693</v>
      </c>
      <c r="B26" s="7" t="s">
        <v>1866</v>
      </c>
      <c r="C26" s="11">
        <v>208</v>
      </c>
      <c r="D26" s="1" t="s">
        <v>2174</v>
      </c>
      <c r="E26" s="36">
        <v>15.1</v>
      </c>
      <c r="F26" s="45">
        <v>0</v>
      </c>
    </row>
    <row r="27" spans="1:6" ht="15" customHeight="1">
      <c r="A27" s="14" t="s">
        <v>1694</v>
      </c>
      <c r="B27" s="7" t="s">
        <v>1867</v>
      </c>
      <c r="C27" s="11">
        <v>174</v>
      </c>
      <c r="D27" s="1" t="s">
        <v>1695</v>
      </c>
      <c r="E27" s="36">
        <v>50.33</v>
      </c>
      <c r="F27" s="45">
        <v>0</v>
      </c>
    </row>
    <row r="28" spans="1:6" ht="15" customHeight="1">
      <c r="A28" s="14" t="s">
        <v>1696</v>
      </c>
      <c r="B28" s="7" t="s">
        <v>1868</v>
      </c>
      <c r="C28" s="11">
        <v>303</v>
      </c>
      <c r="D28" s="1" t="s">
        <v>1195</v>
      </c>
      <c r="E28" s="36">
        <v>12.19</v>
      </c>
      <c r="F28" s="45">
        <v>0</v>
      </c>
    </row>
    <row r="29" spans="1:6" ht="15" customHeight="1">
      <c r="A29" s="14" t="s">
        <v>7225</v>
      </c>
      <c r="B29" s="7" t="s">
        <v>1869</v>
      </c>
      <c r="C29" s="11">
        <v>317</v>
      </c>
      <c r="D29" s="1" t="s">
        <v>2298</v>
      </c>
      <c r="E29" s="36"/>
      <c r="F29" s="45">
        <v>0</v>
      </c>
    </row>
    <row r="30" spans="1:6" ht="15" customHeight="1">
      <c r="A30" s="14" t="s">
        <v>7226</v>
      </c>
      <c r="B30" s="7" t="s">
        <v>7227</v>
      </c>
      <c r="C30" s="11">
        <v>311</v>
      </c>
      <c r="D30" s="1" t="s">
        <v>6201</v>
      </c>
      <c r="E30" s="36">
        <v>25.76</v>
      </c>
      <c r="F30" s="45">
        <v>0</v>
      </c>
    </row>
    <row r="31" spans="1:6" ht="15" customHeight="1">
      <c r="A31" s="14" t="s">
        <v>7593</v>
      </c>
      <c r="B31" s="7" t="s">
        <v>7594</v>
      </c>
      <c r="C31" s="11">
        <v>317</v>
      </c>
      <c r="D31" s="1" t="s">
        <v>7595</v>
      </c>
      <c r="E31" s="36"/>
      <c r="F31" s="45">
        <v>0</v>
      </c>
    </row>
    <row r="32" spans="1:6" ht="15" customHeight="1">
      <c r="A32" s="14" t="s">
        <v>1697</v>
      </c>
      <c r="B32" s="7" t="s">
        <v>1870</v>
      </c>
      <c r="C32" s="11">
        <v>303</v>
      </c>
      <c r="D32" s="1" t="s">
        <v>1698</v>
      </c>
      <c r="E32" s="36">
        <v>5.09</v>
      </c>
      <c r="F32" s="45">
        <v>0</v>
      </c>
    </row>
    <row r="33" spans="1:6" ht="15" customHeight="1" thickBot="1">
      <c r="A33" s="14" t="s">
        <v>1699</v>
      </c>
      <c r="B33" s="7" t="s">
        <v>1871</v>
      </c>
      <c r="C33" s="11">
        <v>201</v>
      </c>
      <c r="D33" s="1" t="s">
        <v>641</v>
      </c>
      <c r="E33" s="36">
        <v>3.37</v>
      </c>
      <c r="F33" s="45">
        <v>0</v>
      </c>
    </row>
    <row r="34" spans="1:6" ht="15" customHeight="1" thickBot="1" thickTop="1">
      <c r="A34" s="144" t="s">
        <v>7686</v>
      </c>
      <c r="B34" s="145"/>
      <c r="C34" s="145"/>
      <c r="D34" s="146"/>
      <c r="E34" s="37">
        <f>SUM(E23:E33)</f>
        <v>183.51999999999998</v>
      </c>
      <c r="F34" s="63">
        <f>SUMIF(F23:F33,"&gt;0",E23:E33)</f>
        <v>0</v>
      </c>
    </row>
    <row r="35" ht="15" customHeight="1"/>
    <row r="36" ht="15" customHeight="1"/>
    <row r="37" spans="1:6" ht="15" customHeight="1">
      <c r="A37" s="2"/>
      <c r="B37" s="2"/>
      <c r="C37" s="2"/>
      <c r="D37" s="2"/>
      <c r="E37" s="38"/>
      <c r="F37" s="47"/>
    </row>
    <row r="38" ht="15" customHeight="1"/>
    <row r="39" ht="15" customHeight="1"/>
    <row r="40" ht="15" customHeight="1" thickBot="1"/>
    <row r="41" spans="1:6" ht="22.5" customHeight="1" thickBot="1">
      <c r="A41" s="141" t="s">
        <v>104</v>
      </c>
      <c r="B41" s="142"/>
      <c r="C41" s="142"/>
      <c r="D41" s="142"/>
      <c r="E41" s="142"/>
      <c r="F41" s="143"/>
    </row>
    <row r="42" spans="1:6" ht="15" customHeight="1">
      <c r="A42" s="151" t="s">
        <v>1005</v>
      </c>
      <c r="B42" s="68" t="s">
        <v>603</v>
      </c>
      <c r="C42" s="69" t="s">
        <v>1860</v>
      </c>
      <c r="D42" s="147" t="s">
        <v>1859</v>
      </c>
      <c r="E42" s="149" t="s">
        <v>1861</v>
      </c>
      <c r="F42" s="70" t="s">
        <v>7616</v>
      </c>
    </row>
    <row r="43" spans="1:6" ht="15" customHeight="1" thickBot="1">
      <c r="A43" s="152"/>
      <c r="B43" s="71" t="s">
        <v>1858</v>
      </c>
      <c r="C43" s="71" t="s">
        <v>1858</v>
      </c>
      <c r="D43" s="148"/>
      <c r="E43" s="150"/>
      <c r="F43" s="72" t="s">
        <v>7615</v>
      </c>
    </row>
    <row r="44" spans="1:6" ht="14.25" customHeight="1" thickTop="1">
      <c r="A44" s="14" t="s">
        <v>1908</v>
      </c>
      <c r="B44" s="7">
        <v>101</v>
      </c>
      <c r="C44" s="11">
        <v>207</v>
      </c>
      <c r="D44" s="1" t="s">
        <v>1909</v>
      </c>
      <c r="E44" s="36">
        <v>64.26</v>
      </c>
      <c r="F44" s="45">
        <v>5</v>
      </c>
    </row>
    <row r="45" spans="1:6" ht="15" customHeight="1" thickBot="1">
      <c r="A45" s="15" t="s">
        <v>1910</v>
      </c>
      <c r="B45" s="9">
        <v>102</v>
      </c>
      <c r="C45" s="12">
        <v>201</v>
      </c>
      <c r="D45" s="10" t="s">
        <v>641</v>
      </c>
      <c r="E45" s="43">
        <v>9.88</v>
      </c>
      <c r="F45" s="55">
        <v>5</v>
      </c>
    </row>
    <row r="46" spans="1:6" ht="15" customHeight="1" thickBot="1" thickTop="1">
      <c r="A46" s="144" t="s">
        <v>7686</v>
      </c>
      <c r="B46" s="145"/>
      <c r="C46" s="145"/>
      <c r="D46" s="146"/>
      <c r="E46" s="37">
        <f>SUM(E44:E45)</f>
        <v>74.14</v>
      </c>
      <c r="F46" s="63">
        <f>SUMIF(F36:F45,"&gt;0",E36:E45)</f>
        <v>74.14</v>
      </c>
    </row>
    <row r="47" spans="2:6" ht="15" customHeight="1">
      <c r="B47" s="73"/>
      <c r="C47" s="73"/>
      <c r="D47" s="73"/>
      <c r="E47" s="74"/>
      <c r="F47" s="48"/>
    </row>
    <row r="48" ht="15" customHeight="1"/>
    <row r="49" ht="15" customHeight="1"/>
    <row r="50" ht="15" customHeight="1"/>
    <row r="51" ht="15" customHeight="1"/>
    <row r="52" ht="15" customHeight="1" thickBot="1"/>
    <row r="53" spans="1:6" ht="22.5" customHeight="1" thickBot="1">
      <c r="A53" s="141" t="s">
        <v>105</v>
      </c>
      <c r="B53" s="142"/>
      <c r="C53" s="142"/>
      <c r="D53" s="142"/>
      <c r="E53" s="142"/>
      <c r="F53" s="143"/>
    </row>
    <row r="54" spans="1:6" ht="15" customHeight="1">
      <c r="A54" s="151" t="s">
        <v>1005</v>
      </c>
      <c r="B54" s="68" t="s">
        <v>603</v>
      </c>
      <c r="C54" s="69" t="s">
        <v>1860</v>
      </c>
      <c r="D54" s="147" t="s">
        <v>1859</v>
      </c>
      <c r="E54" s="149" t="s">
        <v>1861</v>
      </c>
      <c r="F54" s="70" t="s">
        <v>7616</v>
      </c>
    </row>
    <row r="55" spans="1:6" ht="15" customHeight="1" thickBot="1">
      <c r="A55" s="152"/>
      <c r="B55" s="71" t="s">
        <v>1858</v>
      </c>
      <c r="C55" s="71" t="s">
        <v>1858</v>
      </c>
      <c r="D55" s="148"/>
      <c r="E55" s="150"/>
      <c r="F55" s="72" t="s">
        <v>7615</v>
      </c>
    </row>
    <row r="56" spans="1:6" ht="15" customHeight="1" thickTop="1">
      <c r="A56" s="14" t="s">
        <v>1911</v>
      </c>
      <c r="B56" s="7">
        <v>201</v>
      </c>
      <c r="C56" s="11">
        <v>203</v>
      </c>
      <c r="D56" s="1" t="s">
        <v>1912</v>
      </c>
      <c r="E56" s="36">
        <v>103</v>
      </c>
      <c r="F56" s="45">
        <v>5</v>
      </c>
    </row>
    <row r="57" spans="1:6" ht="15" customHeight="1">
      <c r="A57" s="14" t="s">
        <v>1913</v>
      </c>
      <c r="B57" s="7">
        <v>202</v>
      </c>
      <c r="C57" s="11">
        <v>201</v>
      </c>
      <c r="D57" s="1" t="s">
        <v>641</v>
      </c>
      <c r="E57" s="36">
        <v>9.46</v>
      </c>
      <c r="F57" s="45">
        <v>5</v>
      </c>
    </row>
    <row r="58" spans="1:6" ht="15" customHeight="1">
      <c r="A58" s="14" t="s">
        <v>1914</v>
      </c>
      <c r="B58" s="7">
        <v>203</v>
      </c>
      <c r="C58" s="11">
        <v>160</v>
      </c>
      <c r="D58" s="1" t="s">
        <v>3726</v>
      </c>
      <c r="E58" s="36">
        <v>14.56</v>
      </c>
      <c r="F58" s="45">
        <v>2</v>
      </c>
    </row>
    <row r="59" spans="1:6" ht="15" customHeight="1">
      <c r="A59" s="14" t="s">
        <v>1915</v>
      </c>
      <c r="B59" s="7">
        <v>204</v>
      </c>
      <c r="C59" s="11">
        <v>110</v>
      </c>
      <c r="D59" s="1" t="s">
        <v>1916</v>
      </c>
      <c r="E59" s="36">
        <v>14.38</v>
      </c>
      <c r="F59" s="45">
        <v>1</v>
      </c>
    </row>
    <row r="60" spans="1:6" ht="15" customHeight="1">
      <c r="A60" s="14" t="s">
        <v>1933</v>
      </c>
      <c r="B60" s="7" t="s">
        <v>1934</v>
      </c>
      <c r="C60" s="11">
        <v>106</v>
      </c>
      <c r="D60" s="1" t="s">
        <v>1935</v>
      </c>
      <c r="E60" s="36">
        <v>63.4</v>
      </c>
      <c r="F60" s="45">
        <v>2</v>
      </c>
    </row>
    <row r="61" spans="1:6" ht="15" customHeight="1">
      <c r="A61" s="14" t="s">
        <v>1936</v>
      </c>
      <c r="B61" s="7" t="s">
        <v>1937</v>
      </c>
      <c r="C61" s="11">
        <v>106</v>
      </c>
      <c r="D61" s="1" t="s">
        <v>1938</v>
      </c>
      <c r="E61" s="36">
        <v>36.41</v>
      </c>
      <c r="F61" s="45">
        <v>2</v>
      </c>
    </row>
    <row r="62" spans="1:6" ht="15" customHeight="1">
      <c r="A62" s="14" t="s">
        <v>1917</v>
      </c>
      <c r="B62" s="7">
        <v>206</v>
      </c>
      <c r="C62" s="11">
        <v>161</v>
      </c>
      <c r="D62" s="1" t="s">
        <v>1918</v>
      </c>
      <c r="E62" s="36">
        <v>5.86</v>
      </c>
      <c r="F62" s="45">
        <v>3</v>
      </c>
    </row>
    <row r="63" spans="1:6" ht="15" customHeight="1">
      <c r="A63" s="14" t="s">
        <v>1919</v>
      </c>
      <c r="B63" s="7">
        <v>207</v>
      </c>
      <c r="C63" s="11">
        <v>163</v>
      </c>
      <c r="D63" s="1" t="s">
        <v>1920</v>
      </c>
      <c r="E63" s="36">
        <v>4.94</v>
      </c>
      <c r="F63" s="45">
        <v>3</v>
      </c>
    </row>
    <row r="64" spans="1:6" ht="15" customHeight="1">
      <c r="A64" s="14" t="s">
        <v>1921</v>
      </c>
      <c r="B64" s="7">
        <v>208</v>
      </c>
      <c r="C64" s="11">
        <v>161</v>
      </c>
      <c r="D64" s="1" t="s">
        <v>2672</v>
      </c>
      <c r="E64" s="36">
        <v>2.36</v>
      </c>
      <c r="F64" s="45">
        <v>3</v>
      </c>
    </row>
    <row r="65" spans="1:6" ht="15" customHeight="1">
      <c r="A65" s="14" t="s">
        <v>1922</v>
      </c>
      <c r="B65" s="7">
        <v>209</v>
      </c>
      <c r="C65" s="11">
        <v>167</v>
      </c>
      <c r="D65" s="1" t="s">
        <v>2449</v>
      </c>
      <c r="E65" s="36">
        <v>1.21</v>
      </c>
      <c r="F65" s="45">
        <v>0</v>
      </c>
    </row>
    <row r="66" spans="1:6" ht="15" customHeight="1">
      <c r="A66" s="14" t="s">
        <v>1923</v>
      </c>
      <c r="B66" s="7">
        <v>210</v>
      </c>
      <c r="C66" s="11">
        <v>161</v>
      </c>
      <c r="D66" s="1" t="s">
        <v>1924</v>
      </c>
      <c r="E66" s="36">
        <v>5.82</v>
      </c>
      <c r="F66" s="45">
        <v>3</v>
      </c>
    </row>
    <row r="67" spans="1:6" ht="15" customHeight="1">
      <c r="A67" s="14" t="s">
        <v>1925</v>
      </c>
      <c r="B67" s="7">
        <v>211</v>
      </c>
      <c r="C67" s="11">
        <v>161</v>
      </c>
      <c r="D67" s="1" t="s">
        <v>2676</v>
      </c>
      <c r="E67" s="36">
        <v>2.12</v>
      </c>
      <c r="F67" s="45">
        <v>3</v>
      </c>
    </row>
    <row r="68" spans="1:6" ht="15" customHeight="1">
      <c r="A68" s="14" t="s">
        <v>1926</v>
      </c>
      <c r="B68" s="7">
        <v>212</v>
      </c>
      <c r="C68" s="11">
        <v>161</v>
      </c>
      <c r="D68" s="1" t="s">
        <v>2676</v>
      </c>
      <c r="E68" s="36">
        <v>1.19</v>
      </c>
      <c r="F68" s="45">
        <v>3</v>
      </c>
    </row>
    <row r="69" spans="1:6" ht="15" customHeight="1">
      <c r="A69" s="14" t="s">
        <v>1927</v>
      </c>
      <c r="B69" s="7">
        <v>213</v>
      </c>
      <c r="C69" s="11">
        <v>163</v>
      </c>
      <c r="D69" s="1" t="s">
        <v>1920</v>
      </c>
      <c r="E69" s="36">
        <v>4.92</v>
      </c>
      <c r="F69" s="45">
        <v>3</v>
      </c>
    </row>
    <row r="70" spans="1:6" ht="15" customHeight="1">
      <c r="A70" s="14" t="s">
        <v>1928</v>
      </c>
      <c r="B70" s="7">
        <v>214</v>
      </c>
      <c r="C70" s="11">
        <v>103</v>
      </c>
      <c r="D70" s="1" t="s">
        <v>1929</v>
      </c>
      <c r="E70" s="36">
        <v>44.9</v>
      </c>
      <c r="F70" s="45">
        <v>8</v>
      </c>
    </row>
    <row r="71" spans="1:6" ht="15" customHeight="1">
      <c r="A71" s="14" t="s">
        <v>1930</v>
      </c>
      <c r="B71" s="7">
        <v>215</v>
      </c>
      <c r="C71" s="11">
        <v>103</v>
      </c>
      <c r="D71" s="1" t="s">
        <v>1931</v>
      </c>
      <c r="E71" s="36">
        <v>17.91</v>
      </c>
      <c r="F71" s="45">
        <v>8</v>
      </c>
    </row>
    <row r="72" spans="1:6" ht="15" customHeight="1" thickBot="1">
      <c r="A72" s="15" t="s">
        <v>1932</v>
      </c>
      <c r="B72" s="9">
        <v>217</v>
      </c>
      <c r="C72" s="12">
        <v>103</v>
      </c>
      <c r="D72" s="10" t="s">
        <v>1929</v>
      </c>
      <c r="E72" s="43">
        <v>36.65</v>
      </c>
      <c r="F72" s="55">
        <v>8</v>
      </c>
    </row>
    <row r="73" spans="1:6" ht="15" customHeight="1" thickBot="1" thickTop="1">
      <c r="A73" s="144" t="s">
        <v>7686</v>
      </c>
      <c r="B73" s="145"/>
      <c r="C73" s="145"/>
      <c r="D73" s="146"/>
      <c r="E73" s="37">
        <f>SUM(E56:E72)</f>
        <v>369.09000000000003</v>
      </c>
      <c r="F73" s="63">
        <f>SUMIF(F56:F72,"&gt;0",E56:E72)</f>
        <v>367.88000000000005</v>
      </c>
    </row>
    <row r="74" ht="15" customHeight="1"/>
    <row r="75" ht="15" customHeight="1"/>
    <row r="76" ht="15" customHeight="1"/>
    <row r="77" ht="15" customHeight="1"/>
    <row r="78" ht="15" customHeight="1"/>
    <row r="79" ht="15" customHeight="1" thickBot="1"/>
    <row r="80" spans="1:6" ht="22.5" customHeight="1" thickBot="1">
      <c r="A80" s="141" t="s">
        <v>106</v>
      </c>
      <c r="B80" s="142"/>
      <c r="C80" s="142"/>
      <c r="D80" s="142"/>
      <c r="E80" s="142"/>
      <c r="F80" s="143"/>
    </row>
    <row r="81" spans="1:6" ht="15" customHeight="1">
      <c r="A81" s="151" t="s">
        <v>1005</v>
      </c>
      <c r="B81" s="68" t="s">
        <v>603</v>
      </c>
      <c r="C81" s="69" t="s">
        <v>1860</v>
      </c>
      <c r="D81" s="147" t="s">
        <v>1859</v>
      </c>
      <c r="E81" s="149" t="s">
        <v>1861</v>
      </c>
      <c r="F81" s="70" t="s">
        <v>7616</v>
      </c>
    </row>
    <row r="82" spans="1:6" ht="15" customHeight="1" thickBot="1">
      <c r="A82" s="152"/>
      <c r="B82" s="71" t="s">
        <v>1858</v>
      </c>
      <c r="C82" s="71" t="s">
        <v>1858</v>
      </c>
      <c r="D82" s="148"/>
      <c r="E82" s="150"/>
      <c r="F82" s="72" t="s">
        <v>7615</v>
      </c>
    </row>
    <row r="83" spans="1:6" ht="14.25" customHeight="1" thickTop="1">
      <c r="A83" s="14" t="s">
        <v>1939</v>
      </c>
      <c r="B83" s="7">
        <v>301</v>
      </c>
      <c r="C83" s="11">
        <v>203</v>
      </c>
      <c r="D83" s="1" t="s">
        <v>1912</v>
      </c>
      <c r="E83" s="36">
        <v>101.56</v>
      </c>
      <c r="F83" s="45">
        <v>5</v>
      </c>
    </row>
    <row r="84" spans="1:6" ht="15" customHeight="1">
      <c r="A84" s="14" t="s">
        <v>1940</v>
      </c>
      <c r="B84" s="7">
        <v>302</v>
      </c>
      <c r="C84" s="11">
        <v>201</v>
      </c>
      <c r="D84" s="1" t="s">
        <v>641</v>
      </c>
      <c r="E84" s="36">
        <v>10.65</v>
      </c>
      <c r="F84" s="45">
        <v>5</v>
      </c>
    </row>
    <row r="85" spans="1:6" ht="15" customHeight="1">
      <c r="A85" s="14" t="s">
        <v>1941</v>
      </c>
      <c r="B85" s="7">
        <v>303</v>
      </c>
      <c r="C85" s="11">
        <v>110</v>
      </c>
      <c r="D85" s="1" t="s">
        <v>359</v>
      </c>
      <c r="E85" s="36">
        <v>13.39</v>
      </c>
      <c r="F85" s="45">
        <v>1</v>
      </c>
    </row>
    <row r="86" spans="1:6" ht="15" customHeight="1">
      <c r="A86" s="14" t="s">
        <v>1942</v>
      </c>
      <c r="B86" s="7">
        <v>304</v>
      </c>
      <c r="C86" s="11">
        <v>110</v>
      </c>
      <c r="D86" s="1" t="s">
        <v>369</v>
      </c>
      <c r="E86" s="36">
        <v>13.29</v>
      </c>
      <c r="F86" s="45">
        <v>1</v>
      </c>
    </row>
    <row r="87" spans="1:6" ht="15" customHeight="1">
      <c r="A87" s="14" t="s">
        <v>1943</v>
      </c>
      <c r="B87" s="7">
        <v>305</v>
      </c>
      <c r="C87" s="11">
        <v>110</v>
      </c>
      <c r="D87" s="1" t="s">
        <v>1944</v>
      </c>
      <c r="E87" s="36">
        <v>13.33</v>
      </c>
      <c r="F87" s="45">
        <v>1</v>
      </c>
    </row>
    <row r="88" spans="1:6" ht="15" customHeight="1">
      <c r="A88" s="14" t="s">
        <v>1945</v>
      </c>
      <c r="B88" s="7">
        <v>306</v>
      </c>
      <c r="C88" s="11">
        <v>166</v>
      </c>
      <c r="D88" s="1" t="s">
        <v>3789</v>
      </c>
      <c r="E88" s="36">
        <v>8.43</v>
      </c>
      <c r="F88" s="45">
        <v>4</v>
      </c>
    </row>
    <row r="89" spans="1:6" ht="15" customHeight="1">
      <c r="A89" s="14" t="s">
        <v>1946</v>
      </c>
      <c r="B89" s="7">
        <v>307</v>
      </c>
      <c r="C89" s="11">
        <v>110</v>
      </c>
      <c r="D89" s="1" t="s">
        <v>1947</v>
      </c>
      <c r="E89" s="36">
        <v>18.17</v>
      </c>
      <c r="F89" s="45">
        <v>1</v>
      </c>
    </row>
    <row r="90" spans="1:6" ht="15" customHeight="1">
      <c r="A90" s="14" t="s">
        <v>1948</v>
      </c>
      <c r="B90" s="7">
        <v>308</v>
      </c>
      <c r="C90" s="11">
        <v>110</v>
      </c>
      <c r="D90" s="1" t="s">
        <v>359</v>
      </c>
      <c r="E90" s="36">
        <v>13.31</v>
      </c>
      <c r="F90" s="45">
        <v>1</v>
      </c>
    </row>
    <row r="91" spans="1:6" ht="15" customHeight="1">
      <c r="A91" s="14" t="s">
        <v>1949</v>
      </c>
      <c r="B91" s="7">
        <v>309</v>
      </c>
      <c r="C91" s="11">
        <v>103</v>
      </c>
      <c r="D91" s="1" t="s">
        <v>2324</v>
      </c>
      <c r="E91" s="36">
        <v>21.57</v>
      </c>
      <c r="F91" s="45">
        <v>8</v>
      </c>
    </row>
    <row r="92" spans="1:6" ht="15" customHeight="1">
      <c r="A92" s="14" t="s">
        <v>1950</v>
      </c>
      <c r="B92" s="7">
        <v>310</v>
      </c>
      <c r="C92" s="11">
        <v>161</v>
      </c>
      <c r="D92" s="1" t="s">
        <v>3260</v>
      </c>
      <c r="E92" s="36">
        <v>5.82</v>
      </c>
      <c r="F92" s="45">
        <v>3</v>
      </c>
    </row>
    <row r="93" spans="1:6" ht="15" customHeight="1">
      <c r="A93" s="14" t="s">
        <v>1951</v>
      </c>
      <c r="B93" s="7">
        <v>311</v>
      </c>
      <c r="C93" s="11">
        <v>163</v>
      </c>
      <c r="D93" s="1" t="s">
        <v>1920</v>
      </c>
      <c r="E93" s="36">
        <v>4.92</v>
      </c>
      <c r="F93" s="45">
        <v>3</v>
      </c>
    </row>
    <row r="94" spans="1:6" ht="15" customHeight="1">
      <c r="A94" s="14" t="s">
        <v>1952</v>
      </c>
      <c r="B94" s="7">
        <v>312</v>
      </c>
      <c r="C94" s="11">
        <v>161</v>
      </c>
      <c r="D94" s="1" t="s">
        <v>2672</v>
      </c>
      <c r="E94" s="36">
        <v>2.37</v>
      </c>
      <c r="F94" s="45">
        <v>3</v>
      </c>
    </row>
    <row r="95" spans="1:6" ht="15" customHeight="1">
      <c r="A95" s="14" t="s">
        <v>1316</v>
      </c>
      <c r="B95" s="7">
        <v>313</v>
      </c>
      <c r="C95" s="11">
        <v>167</v>
      </c>
      <c r="D95" s="1" t="s">
        <v>2449</v>
      </c>
      <c r="E95" s="36">
        <v>1.21</v>
      </c>
      <c r="F95" s="45">
        <v>0</v>
      </c>
    </row>
    <row r="96" spans="1:6" ht="15" customHeight="1">
      <c r="A96" s="14" t="s">
        <v>1317</v>
      </c>
      <c r="B96" s="7">
        <v>314</v>
      </c>
      <c r="C96" s="11">
        <v>161</v>
      </c>
      <c r="D96" s="1" t="s">
        <v>4014</v>
      </c>
      <c r="E96" s="36">
        <v>5.82</v>
      </c>
      <c r="F96" s="45">
        <v>3</v>
      </c>
    </row>
    <row r="97" spans="1:6" ht="15" customHeight="1">
      <c r="A97" s="14" t="s">
        <v>1318</v>
      </c>
      <c r="B97" s="7">
        <v>315</v>
      </c>
      <c r="C97" s="11">
        <v>161</v>
      </c>
      <c r="D97" s="1" t="s">
        <v>2676</v>
      </c>
      <c r="E97" s="36">
        <v>2.13</v>
      </c>
      <c r="F97" s="45">
        <v>3</v>
      </c>
    </row>
    <row r="98" spans="1:6" ht="15" customHeight="1">
      <c r="A98" s="14" t="s">
        <v>1319</v>
      </c>
      <c r="B98" s="7">
        <v>316</v>
      </c>
      <c r="C98" s="11">
        <v>161</v>
      </c>
      <c r="D98" s="1" t="s">
        <v>2676</v>
      </c>
      <c r="E98" s="36">
        <v>1.17</v>
      </c>
      <c r="F98" s="45">
        <v>3</v>
      </c>
    </row>
    <row r="99" spans="1:6" ht="15" customHeight="1">
      <c r="A99" s="14" t="s">
        <v>1320</v>
      </c>
      <c r="B99" s="7">
        <v>317</v>
      </c>
      <c r="C99" s="11">
        <v>163</v>
      </c>
      <c r="D99" s="1" t="s">
        <v>1920</v>
      </c>
      <c r="E99" s="36">
        <v>4.92</v>
      </c>
      <c r="F99" s="45">
        <v>3</v>
      </c>
    </row>
    <row r="100" spans="1:6" ht="15" customHeight="1">
      <c r="A100" s="14" t="s">
        <v>1321</v>
      </c>
      <c r="B100" s="11">
        <v>318</v>
      </c>
      <c r="C100" s="11">
        <v>103</v>
      </c>
      <c r="D100" s="1" t="s">
        <v>2324</v>
      </c>
      <c r="E100" s="36">
        <v>49.63</v>
      </c>
      <c r="F100" s="45">
        <v>8</v>
      </c>
    </row>
    <row r="101" spans="1:6" ht="15" customHeight="1">
      <c r="A101" s="14" t="s">
        <v>1322</v>
      </c>
      <c r="B101" s="7">
        <v>321</v>
      </c>
      <c r="C101" s="11">
        <v>103</v>
      </c>
      <c r="D101" s="1" t="s">
        <v>2324</v>
      </c>
      <c r="E101" s="36">
        <v>11.16</v>
      </c>
      <c r="F101" s="45">
        <v>8</v>
      </c>
    </row>
    <row r="102" spans="1:6" ht="15" customHeight="1">
      <c r="A102" s="14" t="s">
        <v>1323</v>
      </c>
      <c r="B102" s="11">
        <v>322</v>
      </c>
      <c r="C102" s="11">
        <v>103</v>
      </c>
      <c r="D102" s="1" t="s">
        <v>2324</v>
      </c>
      <c r="E102" s="36">
        <v>41.33</v>
      </c>
      <c r="F102" s="45">
        <v>8</v>
      </c>
    </row>
    <row r="103" spans="1:6" ht="15" customHeight="1">
      <c r="A103" s="14" t="s">
        <v>1965</v>
      </c>
      <c r="B103" s="7">
        <v>324</v>
      </c>
      <c r="C103" s="11">
        <v>103</v>
      </c>
      <c r="D103" s="1" t="s">
        <v>1685</v>
      </c>
      <c r="E103" s="36">
        <v>5.89</v>
      </c>
      <c r="F103" s="45">
        <v>8</v>
      </c>
    </row>
    <row r="104" spans="1:6" ht="15" customHeight="1">
      <c r="A104" s="14" t="s">
        <v>1686</v>
      </c>
      <c r="B104" s="7">
        <v>325</v>
      </c>
      <c r="C104" s="11">
        <v>103</v>
      </c>
      <c r="D104" s="1" t="s">
        <v>1687</v>
      </c>
      <c r="E104" s="36">
        <v>4.76</v>
      </c>
      <c r="F104" s="45">
        <v>0</v>
      </c>
    </row>
    <row r="105" spans="1:6" ht="15" customHeight="1">
      <c r="A105" s="15" t="s">
        <v>1688</v>
      </c>
      <c r="B105" s="9">
        <v>327</v>
      </c>
      <c r="C105" s="12">
        <v>103</v>
      </c>
      <c r="D105" s="10" t="s">
        <v>2324</v>
      </c>
      <c r="E105" s="43">
        <v>9.76</v>
      </c>
      <c r="F105" s="55">
        <v>8</v>
      </c>
    </row>
    <row r="106" spans="1:6" ht="15" customHeight="1">
      <c r="A106" s="15" t="s">
        <v>7524</v>
      </c>
      <c r="B106" s="9"/>
      <c r="C106" s="12">
        <v>317</v>
      </c>
      <c r="D106" s="10" t="s">
        <v>7525</v>
      </c>
      <c r="E106" s="43"/>
      <c r="F106" s="55">
        <v>0</v>
      </c>
    </row>
    <row r="107" spans="1:6" ht="15" customHeight="1" thickBot="1">
      <c r="A107" s="15" t="s">
        <v>7523</v>
      </c>
      <c r="B107" s="9"/>
      <c r="C107" s="12">
        <v>317</v>
      </c>
      <c r="D107" s="10" t="s">
        <v>7258</v>
      </c>
      <c r="E107" s="43"/>
      <c r="F107" s="55">
        <v>0</v>
      </c>
    </row>
    <row r="108" spans="1:6" ht="15" customHeight="1" thickBot="1" thickTop="1">
      <c r="A108" s="144" t="s">
        <v>7686</v>
      </c>
      <c r="B108" s="145"/>
      <c r="C108" s="145"/>
      <c r="D108" s="146"/>
      <c r="E108" s="37">
        <f>SUM(E83:E107)</f>
        <v>364.59</v>
      </c>
      <c r="F108" s="63">
        <f>SUMIF(F83:F107,"&gt;0",E83:E107)</f>
        <v>358.62</v>
      </c>
    </row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</sheetData>
  <mergeCells count="20">
    <mergeCell ref="A108:D108"/>
    <mergeCell ref="E81:E82"/>
    <mergeCell ref="D81:D82"/>
    <mergeCell ref="A80:F80"/>
    <mergeCell ref="A81:A82"/>
    <mergeCell ref="A73:D73"/>
    <mergeCell ref="D54:D55"/>
    <mergeCell ref="E54:E55"/>
    <mergeCell ref="A54:A55"/>
    <mergeCell ref="A46:D46"/>
    <mergeCell ref="A53:F53"/>
    <mergeCell ref="D21:D22"/>
    <mergeCell ref="E21:E22"/>
    <mergeCell ref="A20:F20"/>
    <mergeCell ref="A21:A22"/>
    <mergeCell ref="E42:E43"/>
    <mergeCell ref="A41:F41"/>
    <mergeCell ref="A42:A43"/>
    <mergeCell ref="D42:D43"/>
    <mergeCell ref="A34:D34"/>
  </mergeCells>
  <conditionalFormatting sqref="E4">
    <cfRule type="cellIs" priority="14" dxfId="116" operator="notEqual">
      <formula>SUM($E$5:$E$15)</formula>
    </cfRule>
  </conditionalFormatting>
  <printOptions horizontalCentered="1"/>
  <pageMargins left="0.1968503937007874" right="0.1968503937007874" top="0.7480314960629921" bottom="0.4724409448818898" header="0.11811023622047245" footer="0.2755905511811024"/>
  <pageSetup horizontalDpi="600" verticalDpi="600" orientation="portrait" paperSize="9" scale="70" r:id="rId1"/>
  <headerFooter scaleWithDoc="0" alignWithMargins="0">
    <oddHeader>&amp;L&amp;9Příloha č.1_UKB_plochy místností</oddHeader>
    <oddFooter>&amp;R&amp;9Strana &amp;P/&amp;N</oddFoot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Brančík</dc:creator>
  <cp:keywords/>
  <dc:description/>
  <cp:lastModifiedBy>Petra Kopová</cp:lastModifiedBy>
  <cp:lastPrinted>2019-04-16T14:02:18Z</cp:lastPrinted>
  <dcterms:created xsi:type="dcterms:W3CDTF">2009-02-03T16:17:44Z</dcterms:created>
  <dcterms:modified xsi:type="dcterms:W3CDTF">2019-04-23T09:32:49Z</dcterms:modified>
  <cp:category/>
  <cp:version/>
  <cp:contentType/>
  <cp:contentStatus/>
</cp:coreProperties>
</file>