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tabRatio="795" activeTab="0"/>
  </bookViews>
  <sheets>
    <sheet name="Hodnotící tbl_příprava" sheetId="2" r:id="rId1"/>
    <sheet name="podklady" sheetId="4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<sst xmlns="http://schemas.openxmlformats.org/spreadsheetml/2006/main" count="97" uniqueCount="95">
  <si>
    <t>cena za pravidelný úklid dle standardu 1 v Kč bez DPH/m2/měsíc</t>
  </si>
  <si>
    <t>cena za nepravidelný úklid dle standardu 1 v Kč bez DPH/m2</t>
  </si>
  <si>
    <t>cena za pravidelný úklid dle standardu 2 v Kč bez DPH/m2/měsíc</t>
  </si>
  <si>
    <t>cena za nepravidelný úklid dle standardu 2 v Kč bez DPH/m2</t>
  </si>
  <si>
    <t>cena za pravidelný úklid dle standardu 3 v Kč bez DPH/m2/měsíc</t>
  </si>
  <si>
    <t>cena za pravidelný úklid dle standardu 4 v Kč bez DPH/m2/měsíc</t>
  </si>
  <si>
    <t>cena za pravidelný úklid dle standardu 5 v Kč bez DPH/m2/měsíc</t>
  </si>
  <si>
    <t>cena za pravidelný úklid dle standardu 6 v Kč bez DPH/m2/měsíc</t>
  </si>
  <si>
    <t>cena za pravidelný úklid dle standardu 7 v Kč bez DPH/m2/měsíc</t>
  </si>
  <si>
    <t>cena za pravidelný úklid dle standardu 8 v Kč bez DPH/m2/měsíc</t>
  </si>
  <si>
    <t>cena za pravidelný úklid dle standardu 9 v Kč bez DPH/m2/měsíc</t>
  </si>
  <si>
    <t>cena za pravidelný úklid dle standardu 10 v Kč bez DPH/m2/měsíc</t>
  </si>
  <si>
    <t>cena za nepravidelný úklid dle standardu 4 v Kč bez DPH/m2</t>
  </si>
  <si>
    <t>cena za nepravidelný úklid dle standardu 3 v Kč bez DPH/m2</t>
  </si>
  <si>
    <t>cena za nepravidelný úklid dle standardu 5 v Kč bez DPH/m2</t>
  </si>
  <si>
    <t>cena za nepravidelný úklid dle standardu 6 v Kč bez DPH/m2</t>
  </si>
  <si>
    <t>cena za nepravidelný úklid dle standardu 7 v Kč bez DPH/m2</t>
  </si>
  <si>
    <t>cena za nepravidelný úklid dle standardu 8 v Kč bez DPH/m2</t>
  </si>
  <si>
    <t>cena za nepravidelný úklid dle standardu 9 v Kč bez DPH/m2</t>
  </si>
  <si>
    <t>cena za nepravidelný úklid dle standardu 10 v Kč bez DPH/m2</t>
  </si>
  <si>
    <t>cena za pravidelný úklid dle standardu 11 v Kč bez DPH/m2/měsíc</t>
  </si>
  <si>
    <t>cena za nepravidelný úklid dle standardu 11 v Kč bez DPH/m2</t>
  </si>
  <si>
    <r>
      <t>NC</t>
    </r>
    <r>
      <rPr>
        <b/>
        <vertAlign val="subscript"/>
        <sz val="11"/>
        <color theme="1"/>
        <rFont val="Calibri"/>
        <family val="2"/>
        <scheme val="minor"/>
      </rPr>
      <t>S1P</t>
    </r>
    <r>
      <rPr>
        <b/>
        <sz val="11"/>
        <color theme="1"/>
        <rFont val="Calibri"/>
        <family val="2"/>
        <scheme val="minor"/>
      </rPr>
      <t xml:space="preserve"> 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</si>
  <si>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>S1N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</si>
  <si>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 xml:space="preserve">S2P 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</si>
  <si>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>S2N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</si>
  <si>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 xml:space="preserve">S3P 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</si>
  <si>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>S3N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</si>
  <si>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 xml:space="preserve">S4P 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</si>
  <si>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>S4N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</si>
  <si>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 xml:space="preserve">S5P 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</si>
  <si>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>S5N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</si>
  <si>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 xml:space="preserve">S6P 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</si>
  <si>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>S6N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</si>
  <si>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 xml:space="preserve">S7P 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</si>
  <si>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>S7N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</si>
  <si>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 xml:space="preserve">S8P 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</si>
  <si>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>S8N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</si>
  <si>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 xml:space="preserve">S9P 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</si>
  <si>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>S9N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</si>
  <si>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 xml:space="preserve">S10P 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</si>
  <si>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>S10N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</si>
  <si>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 xml:space="preserve">S11P 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</si>
  <si>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>S11N</t>
    </r>
  </si>
  <si>
    <t>Hodinová sazba - mimořádný úklid</t>
  </si>
  <si>
    <r>
      <t>cena za čištění koberců v Kč bez DPH/m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(na samostatnou výzvu)</t>
    </r>
  </si>
  <si>
    <t>Hygienický materiál</t>
  </si>
  <si>
    <t>Mimořádný úklid (na výzvu)</t>
  </si>
  <si>
    <t>Polymerizace podlahových krytin (na výzvu)</t>
  </si>
  <si>
    <t>Čičtění koberců (na výzvu)</t>
  </si>
  <si>
    <t>Standard</t>
  </si>
  <si>
    <t>Popis</t>
  </si>
  <si>
    <t>tekuté mýdlo obsahující substance na bázi kolagenu, příznivě působící na pokožku</t>
  </si>
  <si>
    <t>ks (5 l)</t>
  </si>
  <si>
    <t>karton (6 rolí)</t>
  </si>
  <si>
    <t>krabička (25 ks)</t>
  </si>
  <si>
    <t>Položka</t>
  </si>
  <si>
    <t>Specifikace</t>
  </si>
  <si>
    <t>Nové rozdělení standardů :</t>
  </si>
  <si>
    <t>Pracovny akademických a neakademických pracovníků, zasedací a jednací místnosti</t>
  </si>
  <si>
    <t>Učebny, seminární místnosti, aula, šatny</t>
  </si>
  <si>
    <t>Hygienická zařízení obecně (WC, sprchy, šatny, úklidové místnosti apod.)</t>
  </si>
  <si>
    <t>Kuchyňky a jiné prostory s kuchyňskými kouty, denní místnosti</t>
  </si>
  <si>
    <t xml:space="preserve">Chodby pavilonů (schodiště pavilonů, čistící zóny, výtahy včetně interiérů kabin)                      </t>
  </si>
  <si>
    <t>Knihovna, studovny knihovny</t>
  </si>
  <si>
    <t>Depozit knihovny A9, Anatomické muzeum A1</t>
  </si>
  <si>
    <t>Laboratoře, vyšetřovny</t>
  </si>
  <si>
    <t>Tělocvičny, posilovny</t>
  </si>
  <si>
    <t>Chodby v pavilonech s betonovým povrchem</t>
  </si>
  <si>
    <t xml:space="preserve">Koridory (vestibuly, vstupy, haly, terasy, schodiště koridorů, předsíně – vše vč. čistících zón, výtahy vč. interiéru kabin, spojovací krček mezi budovami apod.) - včetně POLYMERIZACE
</t>
  </si>
  <si>
    <t>Celkem k úklidu</t>
  </si>
  <si>
    <t>Plocha k úklidu v m2</t>
  </si>
  <si>
    <t>balení (250 ks)</t>
  </si>
  <si>
    <t>Toaletní papír</t>
  </si>
  <si>
    <t>Papírové ručníky</t>
  </si>
  <si>
    <t>toaletní papír, jednovrstvý, vymačkávaný, recyklovaný, šíře 10 cm, průměr dutinky 6 cm, průměr 19 cm, délka 220 m</t>
  </si>
  <si>
    <t>papírové ručníky, skládané, Z/Z, materiál: 100% celulóza, barva: bílá, počet vrstev: 2-vrstvé, rozměr ručníku: 25 x 23 cm, balení obsahuje 250 ks</t>
  </si>
  <si>
    <t>papírové ručníky, skládané, Z/Z, materiál: vymačkávané, recykl., barva: šedá, počet vrstev: 1-vrstvé, rozměr ručníku: 25 x 23 cm, balení obsahuje 250 ks</t>
  </si>
  <si>
    <t xml:space="preserve">Hygienické sáčky </t>
  </si>
  <si>
    <t>hygienické sáčky na dámské WC, materiál: HDPE folie (mikroten), výměna balení do zásobníku - rozměry: š. 10 cm, v. 14 cm, h. 2 cm, v papírové krabičce s výřezem na čelní straně, krabička obsahuje 25 ks sáčků</t>
  </si>
  <si>
    <t>MJ</t>
  </si>
  <si>
    <t>Tekuté mýdlo na ruce</t>
  </si>
  <si>
    <t>Modelové roční náklady na zajištění úklidových služeb pro potřeby hodnocení</t>
  </si>
  <si>
    <t>Předpokládaná  spotřeba v MJ/rok</t>
  </si>
  <si>
    <t>Cena za MJ bez DPH (v Kč)</t>
  </si>
  <si>
    <t>Modelové roční náklady na poskytování úklidových služeb</t>
  </si>
  <si>
    <t>Modelové roční náklady na zajištění hygienického materiálu pro potřeby hodnocení</t>
  </si>
  <si>
    <t>Modelové roční náklady na zajištění mimořádného úklidu pro potřeby hodnocení</t>
  </si>
  <si>
    <t>Modelové roční náklady na provedení polymerizace na základě samostatné výzvy pro potřeby hodnocení</t>
  </si>
  <si>
    <t>Modelové roční náklady na provedení čištění koberců na základě samostatné výzvy pro potřeby hodnocení</t>
  </si>
  <si>
    <t>Celkové roční modelové náklady pro potřeby hodnocení</t>
  </si>
  <si>
    <t>Nepravidelný úklid (na výzvu)</t>
  </si>
  <si>
    <t>Pravidelný úklid  (na výzvu 31. 1., 15. 6., 31. 8., 30. 11.)</t>
  </si>
  <si>
    <r>
      <t>cena za polymerizaci v Kč bez DPH/m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(na samostatnou výzvu)</t>
    </r>
  </si>
  <si>
    <t>Cenová část nabídky - Cenová kalkulace úklidových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</si>
</sst>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vertAlign val="superscript"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1" xfId="0" applyFont="1" applyBorder="1"/>
    <xf numFmtId="0" fontId="9" fillId="0" borderId="0" xfId="0" applyFont="1"/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13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4" fontId="0" fillId="0" borderId="0" xfId="0" applyNumberFormat="1" applyFont="1"/>
    <xf numFmtId="4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164" fontId="0" fillId="3" borderId="3" xfId="0" applyNumberFormat="1" applyFont="1" applyFill="1" applyBorder="1" applyAlignment="1" applyProtection="1">
      <alignment horizontal="right" vertical="center" indent="1"/>
      <protection locked="0"/>
    </xf>
    <xf numFmtId="164" fontId="0" fillId="3" borderId="3" xfId="0" applyNumberFormat="1" applyFont="1" applyFill="1" applyBorder="1" applyAlignment="1" applyProtection="1">
      <alignment horizontal="right" indent="1"/>
      <protection locked="0"/>
    </xf>
    <xf numFmtId="164" fontId="4" fillId="2" borderId="4" xfId="0" applyNumberFormat="1" applyFont="1" applyFill="1" applyBorder="1" applyAlignment="1">
      <alignment horizontal="right" vertical="center" indent="1"/>
    </xf>
    <xf numFmtId="4" fontId="3" fillId="0" borderId="0" xfId="0" applyNumberFormat="1" applyFont="1" applyAlignment="1">
      <alignment vertical="center"/>
    </xf>
    <xf numFmtId="4" fontId="0" fillId="0" borderId="2" xfId="0" applyNumberFormat="1" applyBorder="1" applyAlignment="1">
      <alignment horizontal="right" vertical="center" indent="1"/>
    </xf>
    <xf numFmtId="4" fontId="2" fillId="3" borderId="2" xfId="0" applyNumberFormat="1" applyFont="1" applyFill="1" applyBorder="1" applyAlignment="1">
      <alignment horizontal="right" vertical="center" indent="1"/>
    </xf>
    <xf numFmtId="164" fontId="0" fillId="3" borderId="5" xfId="0" applyNumberFormat="1" applyFont="1" applyFill="1" applyBorder="1" applyAlignment="1" applyProtection="1">
      <alignment horizontal="right" indent="1"/>
      <protection locked="0"/>
    </xf>
    <xf numFmtId="164" fontId="3" fillId="2" borderId="4" xfId="0" applyNumberFormat="1" applyFont="1" applyFill="1" applyBorder="1" applyAlignment="1">
      <alignment horizontal="right" vertical="center" indent="1"/>
    </xf>
    <xf numFmtId="164" fontId="3" fillId="4" borderId="6" xfId="0" applyNumberFormat="1" applyFont="1" applyFill="1" applyBorder="1" applyAlignment="1">
      <alignment horizontal="right" vertical="center" indent="1"/>
    </xf>
    <xf numFmtId="164" fontId="3" fillId="0" borderId="0" xfId="0" applyNumberFormat="1" applyFont="1" applyAlignment="1">
      <alignment horizontal="left" vertical="center" inden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164" fontId="0" fillId="0" borderId="0" xfId="0" applyNumberFormat="1" applyFont="1"/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8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1"/>
  <sheetViews>
    <sheetView tabSelected="1" workbookViewId="0" topLeftCell="A1">
      <selection activeCell="C61" sqref="C61"/>
    </sheetView>
  </sheetViews>
  <sheetFormatPr defaultColWidth="8.7109375" defaultRowHeight="15"/>
  <cols>
    <col min="1" max="3" width="8.7109375" style="1" customWidth="1"/>
    <col min="4" max="4" width="35.7109375" style="1" customWidth="1"/>
    <col min="5" max="5" width="18.57421875" style="1" customWidth="1"/>
    <col min="6" max="6" width="16.28125" style="23" customWidth="1"/>
    <col min="7" max="7" width="17.57421875" style="1" customWidth="1"/>
    <col min="8" max="16384" width="8.7109375" style="1" customWidth="1"/>
  </cols>
  <sheetData>
    <row r="1" spans="1:5" ht="18.5">
      <c r="A1" s="54" t="s">
        <v>94</v>
      </c>
      <c r="B1" s="54"/>
      <c r="C1" s="54"/>
      <c r="D1" s="54"/>
      <c r="E1" s="54"/>
    </row>
    <row r="2" spans="1:5" ht="15">
      <c r="A2" s="64" t="s">
        <v>85</v>
      </c>
      <c r="B2" s="64"/>
      <c r="C2" s="64"/>
      <c r="D2" s="64"/>
      <c r="E2" s="64"/>
    </row>
    <row r="3" spans="1:5" ht="15">
      <c r="A3" s="5"/>
      <c r="B3" s="5"/>
      <c r="C3" s="5"/>
      <c r="D3" s="5"/>
      <c r="E3" s="5"/>
    </row>
    <row r="4" ht="15" thickBot="1"/>
    <row r="5" spans="1:5" ht="15">
      <c r="A5" s="43" t="s">
        <v>92</v>
      </c>
      <c r="B5" s="44"/>
      <c r="C5" s="44"/>
      <c r="D5" s="44"/>
      <c r="E5" s="45"/>
    </row>
    <row r="6" spans="1:5" ht="18" customHeight="1">
      <c r="A6" s="3" t="s">
        <v>22</v>
      </c>
      <c r="B6" s="46" t="s">
        <v>0</v>
      </c>
      <c r="C6" s="46"/>
      <c r="D6" s="46"/>
      <c r="E6" s="30"/>
    </row>
    <row r="7" spans="1:5" ht="18" customHeight="1">
      <c r="A7" s="3" t="s">
        <v>24</v>
      </c>
      <c r="B7" s="46" t="s">
        <v>2</v>
      </c>
      <c r="C7" s="46"/>
      <c r="D7" s="46"/>
      <c r="E7" s="30"/>
    </row>
    <row r="8" spans="1:5" ht="18" customHeight="1">
      <c r="A8" s="3" t="s">
        <v>26</v>
      </c>
      <c r="B8" s="46" t="s">
        <v>4</v>
      </c>
      <c r="C8" s="46"/>
      <c r="D8" s="46"/>
      <c r="E8" s="30"/>
    </row>
    <row r="9" spans="1:5" ht="18" customHeight="1">
      <c r="A9" s="3" t="s">
        <v>28</v>
      </c>
      <c r="B9" s="46" t="s">
        <v>5</v>
      </c>
      <c r="C9" s="46"/>
      <c r="D9" s="46"/>
      <c r="E9" s="30"/>
    </row>
    <row r="10" spans="1:5" ht="18" customHeight="1">
      <c r="A10" s="3" t="s">
        <v>30</v>
      </c>
      <c r="B10" s="46" t="s">
        <v>6</v>
      </c>
      <c r="C10" s="46"/>
      <c r="D10" s="46"/>
      <c r="E10" s="30"/>
    </row>
    <row r="11" spans="1:5" ht="18" customHeight="1">
      <c r="A11" s="3" t="s">
        <v>32</v>
      </c>
      <c r="B11" s="46" t="s">
        <v>7</v>
      </c>
      <c r="C11" s="46"/>
      <c r="D11" s="46"/>
      <c r="E11" s="30"/>
    </row>
    <row r="12" spans="1:5" ht="18" customHeight="1">
      <c r="A12" s="3" t="s">
        <v>34</v>
      </c>
      <c r="B12" s="46" t="s">
        <v>8</v>
      </c>
      <c r="C12" s="46"/>
      <c r="D12" s="46"/>
      <c r="E12" s="30"/>
    </row>
    <row r="13" spans="1:5" ht="18" customHeight="1">
      <c r="A13" s="3" t="s">
        <v>36</v>
      </c>
      <c r="B13" s="46" t="s">
        <v>9</v>
      </c>
      <c r="C13" s="46"/>
      <c r="D13" s="46"/>
      <c r="E13" s="30"/>
    </row>
    <row r="14" spans="1:5" ht="18" customHeight="1">
      <c r="A14" s="3" t="s">
        <v>38</v>
      </c>
      <c r="B14" s="46" t="s">
        <v>10</v>
      </c>
      <c r="C14" s="46"/>
      <c r="D14" s="46"/>
      <c r="E14" s="30"/>
    </row>
    <row r="15" spans="1:5" ht="18" customHeight="1">
      <c r="A15" s="3" t="s">
        <v>40</v>
      </c>
      <c r="B15" s="46" t="s">
        <v>11</v>
      </c>
      <c r="C15" s="46"/>
      <c r="D15" s="46"/>
      <c r="E15" s="30"/>
    </row>
    <row r="16" spans="1:5" ht="18" customHeight="1" thickBot="1">
      <c r="A16" s="3" t="s">
        <v>42</v>
      </c>
      <c r="B16" s="46" t="s">
        <v>20</v>
      </c>
      <c r="C16" s="46"/>
      <c r="D16" s="46"/>
      <c r="E16" s="30"/>
    </row>
    <row r="17" spans="1:5" ht="15">
      <c r="A17" s="43" t="s">
        <v>91</v>
      </c>
      <c r="B17" s="44"/>
      <c r="C17" s="44"/>
      <c r="D17" s="44"/>
      <c r="E17" s="45"/>
    </row>
    <row r="18" spans="1:5" ht="18" customHeight="1">
      <c r="A18" s="3" t="s">
        <v>23</v>
      </c>
      <c r="B18" s="46" t="s">
        <v>1</v>
      </c>
      <c r="C18" s="46"/>
      <c r="D18" s="46"/>
      <c r="E18" s="30"/>
    </row>
    <row r="19" spans="1:5" ht="18" customHeight="1">
      <c r="A19" s="3" t="s">
        <v>25</v>
      </c>
      <c r="B19" s="46" t="s">
        <v>3</v>
      </c>
      <c r="C19" s="46"/>
      <c r="D19" s="46"/>
      <c r="E19" s="30"/>
    </row>
    <row r="20" spans="1:5" ht="18" customHeight="1">
      <c r="A20" s="3" t="s">
        <v>27</v>
      </c>
      <c r="B20" s="46" t="s">
        <v>13</v>
      </c>
      <c r="C20" s="46"/>
      <c r="D20" s="46"/>
      <c r="E20" s="30"/>
    </row>
    <row r="21" spans="1:5" ht="18" customHeight="1">
      <c r="A21" s="3" t="s">
        <v>29</v>
      </c>
      <c r="B21" s="46" t="s">
        <v>12</v>
      </c>
      <c r="C21" s="46"/>
      <c r="D21" s="46"/>
      <c r="E21" s="30"/>
    </row>
    <row r="22" spans="1:5" ht="18" customHeight="1">
      <c r="A22" s="3" t="s">
        <v>31</v>
      </c>
      <c r="B22" s="46" t="s">
        <v>14</v>
      </c>
      <c r="C22" s="46"/>
      <c r="D22" s="46"/>
      <c r="E22" s="30"/>
    </row>
    <row r="23" spans="1:5" ht="18" customHeight="1">
      <c r="A23" s="3" t="s">
        <v>33</v>
      </c>
      <c r="B23" s="46" t="s">
        <v>15</v>
      </c>
      <c r="C23" s="46"/>
      <c r="D23" s="46"/>
      <c r="E23" s="30"/>
    </row>
    <row r="24" spans="1:5" ht="18" customHeight="1">
      <c r="A24" s="3" t="s">
        <v>35</v>
      </c>
      <c r="B24" s="46" t="s">
        <v>16</v>
      </c>
      <c r="C24" s="46"/>
      <c r="D24" s="46"/>
      <c r="E24" s="30"/>
    </row>
    <row r="25" spans="1:5" ht="18" customHeight="1">
      <c r="A25" s="3" t="s">
        <v>37</v>
      </c>
      <c r="B25" s="46" t="s">
        <v>17</v>
      </c>
      <c r="C25" s="46"/>
      <c r="D25" s="46"/>
      <c r="E25" s="30"/>
    </row>
    <row r="26" spans="1:5" ht="18" customHeight="1">
      <c r="A26" s="3" t="s">
        <v>39</v>
      </c>
      <c r="B26" s="46" t="s">
        <v>18</v>
      </c>
      <c r="C26" s="46"/>
      <c r="D26" s="46"/>
      <c r="E26" s="30"/>
    </row>
    <row r="27" spans="1:5" ht="17.15" customHeight="1">
      <c r="A27" s="3" t="s">
        <v>41</v>
      </c>
      <c r="B27" s="46" t="s">
        <v>19</v>
      </c>
      <c r="C27" s="46"/>
      <c r="D27" s="46"/>
      <c r="E27" s="30"/>
    </row>
    <row r="28" spans="1:5" ht="18" customHeight="1">
      <c r="A28" s="3" t="s">
        <v>43</v>
      </c>
      <c r="B28" s="46" t="s">
        <v>21</v>
      </c>
      <c r="C28" s="46"/>
      <c r="D28" s="46"/>
      <c r="E28" s="30"/>
    </row>
    <row r="29" spans="1:7" s="2" customFormat="1" ht="32.15" customHeight="1" thickBot="1">
      <c r="A29" s="61" t="s">
        <v>82</v>
      </c>
      <c r="B29" s="62"/>
      <c r="C29" s="62"/>
      <c r="D29" s="63"/>
      <c r="E29" s="31">
        <f>(9*0.97+3*0.7)*SUMPRODUCT(podklady!$C$3:$C$13,E6:E16)+3*SUMPRODUCT(podklady!$C$3:$C$13,E18:E28)</f>
        <v>0</v>
      </c>
      <c r="F29" s="24"/>
      <c r="G29" s="32"/>
    </row>
    <row r="31" ht="15" thickBot="1"/>
    <row r="32" spans="1:7" s="20" customFormat="1" ht="18" customHeight="1" thickBot="1">
      <c r="A32" s="70" t="s">
        <v>46</v>
      </c>
      <c r="B32" s="71"/>
      <c r="C32" s="71"/>
      <c r="D32" s="71"/>
      <c r="E32" s="71"/>
      <c r="F32" s="71"/>
      <c r="G32" s="72"/>
    </row>
    <row r="33" spans="1:7" s="21" customFormat="1" ht="29">
      <c r="A33" s="50" t="s">
        <v>56</v>
      </c>
      <c r="B33" s="51"/>
      <c r="C33" s="52" t="s">
        <v>57</v>
      </c>
      <c r="D33" s="52"/>
      <c r="E33" s="40" t="s">
        <v>80</v>
      </c>
      <c r="F33" s="39" t="s">
        <v>83</v>
      </c>
      <c r="G33" s="41" t="s">
        <v>84</v>
      </c>
    </row>
    <row r="34" spans="1:7" s="2" customFormat="1" ht="27" customHeight="1">
      <c r="A34" s="26" t="s">
        <v>81</v>
      </c>
      <c r="B34" s="22"/>
      <c r="C34" s="53" t="s">
        <v>52</v>
      </c>
      <c r="D34" s="53"/>
      <c r="E34" s="28" t="s">
        <v>53</v>
      </c>
      <c r="F34" s="28">
        <v>800</v>
      </c>
      <c r="G34" s="29"/>
    </row>
    <row r="35" spans="1:7" s="2" customFormat="1" ht="38.25" customHeight="1">
      <c r="A35" s="26" t="s">
        <v>73</v>
      </c>
      <c r="B35" s="27"/>
      <c r="C35" s="53" t="s">
        <v>75</v>
      </c>
      <c r="D35" s="53"/>
      <c r="E35" s="28" t="s">
        <v>54</v>
      </c>
      <c r="F35" s="28">
        <v>4000</v>
      </c>
      <c r="G35" s="29"/>
    </row>
    <row r="36" spans="1:7" s="2" customFormat="1" ht="52.5" customHeight="1">
      <c r="A36" s="26" t="s">
        <v>74</v>
      </c>
      <c r="B36" s="27"/>
      <c r="C36" s="53" t="s">
        <v>77</v>
      </c>
      <c r="D36" s="53"/>
      <c r="E36" s="28" t="s">
        <v>72</v>
      </c>
      <c r="F36" s="28">
        <v>47000</v>
      </c>
      <c r="G36" s="29"/>
    </row>
    <row r="37" spans="1:7" s="2" customFormat="1" ht="48" customHeight="1">
      <c r="A37" s="26" t="s">
        <v>74</v>
      </c>
      <c r="B37" s="27"/>
      <c r="C37" s="53" t="s">
        <v>76</v>
      </c>
      <c r="D37" s="53"/>
      <c r="E37" s="28" t="s">
        <v>72</v>
      </c>
      <c r="F37" s="28">
        <v>3000</v>
      </c>
      <c r="G37" s="29"/>
    </row>
    <row r="38" spans="1:7" s="2" customFormat="1" ht="48" customHeight="1">
      <c r="A38" s="68" t="s">
        <v>78</v>
      </c>
      <c r="B38" s="69"/>
      <c r="C38" s="53" t="s">
        <v>79</v>
      </c>
      <c r="D38" s="53"/>
      <c r="E38" s="28" t="s">
        <v>55</v>
      </c>
      <c r="F38" s="28">
        <v>1700</v>
      </c>
      <c r="G38" s="29"/>
    </row>
    <row r="39" spans="1:7" s="25" customFormat="1" ht="24.65" customHeight="1" thickBot="1">
      <c r="A39" s="47" t="s">
        <v>86</v>
      </c>
      <c r="B39" s="48"/>
      <c r="C39" s="48"/>
      <c r="D39" s="48"/>
      <c r="E39" s="48"/>
      <c r="F39" s="49"/>
      <c r="G39" s="31">
        <f>SUMPRODUCT(F34:F38,G34:G38)</f>
        <v>0</v>
      </c>
    </row>
    <row r="42" spans="1:5" ht="15" thickBot="1">
      <c r="A42" s="65" t="s">
        <v>47</v>
      </c>
      <c r="B42" s="66"/>
      <c r="C42" s="66"/>
      <c r="D42" s="66"/>
      <c r="E42" s="67"/>
    </row>
    <row r="43" spans="1:5" ht="19" customHeight="1">
      <c r="A43" s="57" t="s">
        <v>44</v>
      </c>
      <c r="B43" s="58"/>
      <c r="C43" s="58"/>
      <c r="D43" s="58"/>
      <c r="E43" s="35"/>
    </row>
    <row r="44" spans="1:6" s="2" customFormat="1" ht="31.5" customHeight="1" thickBot="1">
      <c r="A44" s="59" t="s">
        <v>87</v>
      </c>
      <c r="B44" s="60"/>
      <c r="C44" s="60"/>
      <c r="D44" s="60"/>
      <c r="E44" s="36">
        <f>1000*E43</f>
        <v>0</v>
      </c>
      <c r="F44" s="24"/>
    </row>
    <row r="47" spans="1:9" ht="16" thickBot="1">
      <c r="A47" s="65" t="s">
        <v>48</v>
      </c>
      <c r="B47" s="66"/>
      <c r="C47" s="66"/>
      <c r="D47" s="66"/>
      <c r="E47" s="67"/>
      <c r="I47" s="4"/>
    </row>
    <row r="48" spans="1:5" ht="19.5" customHeight="1">
      <c r="A48" s="57" t="s">
        <v>93</v>
      </c>
      <c r="B48" s="58"/>
      <c r="C48" s="58"/>
      <c r="D48" s="58"/>
      <c r="E48" s="35"/>
    </row>
    <row r="49" spans="1:6" s="2" customFormat="1" ht="31.5" customHeight="1" thickBot="1">
      <c r="A49" s="59" t="s">
        <v>88</v>
      </c>
      <c r="B49" s="60"/>
      <c r="C49" s="60"/>
      <c r="D49" s="60"/>
      <c r="E49" s="36">
        <f>3000*E48</f>
        <v>0</v>
      </c>
      <c r="F49" s="24"/>
    </row>
    <row r="52" spans="1:5" ht="15" thickBot="1">
      <c r="A52" s="65" t="s">
        <v>49</v>
      </c>
      <c r="B52" s="66"/>
      <c r="C52" s="66"/>
      <c r="D52" s="66"/>
      <c r="E52" s="67"/>
    </row>
    <row r="53" spans="1:5" ht="19.5" customHeight="1">
      <c r="A53" s="57" t="s">
        <v>45</v>
      </c>
      <c r="B53" s="58"/>
      <c r="C53" s="58"/>
      <c r="D53" s="58"/>
      <c r="E53" s="35"/>
    </row>
    <row r="54" spans="1:6" s="2" customFormat="1" ht="31.5" customHeight="1" thickBot="1">
      <c r="A54" s="59" t="s">
        <v>89</v>
      </c>
      <c r="B54" s="60"/>
      <c r="C54" s="60"/>
      <c r="D54" s="60"/>
      <c r="E54" s="36">
        <f>4000*E53</f>
        <v>0</v>
      </c>
      <c r="F54" s="24"/>
    </row>
    <row r="57" ht="15" thickBot="1"/>
    <row r="58" spans="1:7" ht="40.5" customHeight="1" thickBot="1">
      <c r="A58" s="55" t="s">
        <v>90</v>
      </c>
      <c r="B58" s="56"/>
      <c r="C58" s="56"/>
      <c r="D58" s="56"/>
      <c r="E58" s="37">
        <f>SUM(E29,G39,E44,E49,E54)</f>
        <v>0</v>
      </c>
      <c r="G58" s="38"/>
    </row>
    <row r="61" ht="15">
      <c r="E61" s="42"/>
    </row>
  </sheetData>
  <mergeCells count="47">
    <mergeCell ref="B16:D16"/>
    <mergeCell ref="B7:D7"/>
    <mergeCell ref="B12:D12"/>
    <mergeCell ref="B13:D13"/>
    <mergeCell ref="B14:D14"/>
    <mergeCell ref="B15:D15"/>
    <mergeCell ref="B27:D27"/>
    <mergeCell ref="B28:D28"/>
    <mergeCell ref="A44:D44"/>
    <mergeCell ref="A38:B38"/>
    <mergeCell ref="C38:D38"/>
    <mergeCell ref="C37:D37"/>
    <mergeCell ref="A42:E42"/>
    <mergeCell ref="A47:E47"/>
    <mergeCell ref="A32:G32"/>
    <mergeCell ref="A1:E1"/>
    <mergeCell ref="A58:D58"/>
    <mergeCell ref="A48:D48"/>
    <mergeCell ref="A49:D49"/>
    <mergeCell ref="A53:D53"/>
    <mergeCell ref="A54:D54"/>
    <mergeCell ref="B8:D8"/>
    <mergeCell ref="B9:D9"/>
    <mergeCell ref="B10:D10"/>
    <mergeCell ref="B11:D11"/>
    <mergeCell ref="A29:D29"/>
    <mergeCell ref="A2:E2"/>
    <mergeCell ref="A5:E5"/>
    <mergeCell ref="B6:D6"/>
    <mergeCell ref="A52:E52"/>
    <mergeCell ref="A43:D43"/>
    <mergeCell ref="A39:F39"/>
    <mergeCell ref="A33:B33"/>
    <mergeCell ref="C33:D33"/>
    <mergeCell ref="C34:D34"/>
    <mergeCell ref="C35:D35"/>
    <mergeCell ref="C36:D36"/>
    <mergeCell ref="B22:D22"/>
    <mergeCell ref="B23:D23"/>
    <mergeCell ref="B24:D24"/>
    <mergeCell ref="B25:D25"/>
    <mergeCell ref="B26:D26"/>
    <mergeCell ref="A17:E17"/>
    <mergeCell ref="B18:D18"/>
    <mergeCell ref="B19:D19"/>
    <mergeCell ref="B20:D20"/>
    <mergeCell ref="B21:D21"/>
  </mergeCells>
  <printOptions horizontalCentered="1"/>
  <pageMargins left="0" right="0" top="0.7874015748031497" bottom="0.7874015748031497" header="0.31496062992125984" footer="0.31496062992125984"/>
  <pageSetup horizontalDpi="600" verticalDpi="600" orientation="portrait" paperSize="9" scale="80" r:id="rId1"/>
  <headerFooter>
    <oddFooter>&amp;CStránka &amp;P z &amp;N</oddFooter>
  </headerFooter>
  <rowBreaks count="2" manualBreakCount="2">
    <brk id="29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C12" sqref="C12"/>
    </sheetView>
  </sheetViews>
  <sheetFormatPr defaultColWidth="8.7109375" defaultRowHeight="15"/>
  <cols>
    <col min="1" max="1" width="8.7109375" style="6" customWidth="1"/>
    <col min="2" max="2" width="24.00390625" style="6" customWidth="1"/>
    <col min="3" max="3" width="20.140625" style="7" customWidth="1"/>
    <col min="4" max="4" width="7.7109375" style="17" customWidth="1"/>
    <col min="5" max="16384" width="8.7109375" style="6" customWidth="1"/>
  </cols>
  <sheetData>
    <row r="1" spans="1:3" ht="15">
      <c r="A1" s="14" t="s">
        <v>58</v>
      </c>
      <c r="B1" s="15"/>
      <c r="C1" s="16"/>
    </row>
    <row r="2" spans="1:4" ht="15">
      <c r="A2" s="8" t="s">
        <v>50</v>
      </c>
      <c r="B2" s="8" t="s">
        <v>51</v>
      </c>
      <c r="C2" s="8" t="s">
        <v>71</v>
      </c>
      <c r="D2" s="18"/>
    </row>
    <row r="3" spans="1:3" ht="31.5">
      <c r="A3" s="8">
        <v>1</v>
      </c>
      <c r="B3" s="11" t="s">
        <v>59</v>
      </c>
      <c r="C3" s="33">
        <v>16261.21</v>
      </c>
    </row>
    <row r="4" spans="1:3" ht="21">
      <c r="A4" s="8">
        <v>2</v>
      </c>
      <c r="B4" s="11" t="s">
        <v>60</v>
      </c>
      <c r="C4" s="33">
        <v>7353.12</v>
      </c>
    </row>
    <row r="5" spans="1:3" ht="31.5">
      <c r="A5" s="8">
        <v>3</v>
      </c>
      <c r="B5" s="10" t="s">
        <v>61</v>
      </c>
      <c r="C5" s="33">
        <v>6028.95</v>
      </c>
    </row>
    <row r="6" spans="1:3" ht="21">
      <c r="A6" s="8">
        <v>4</v>
      </c>
      <c r="B6" s="11" t="s">
        <v>62</v>
      </c>
      <c r="C6" s="33">
        <v>1171.34</v>
      </c>
    </row>
    <row r="7" spans="1:3" ht="31.5">
      <c r="A7" s="8">
        <v>5</v>
      </c>
      <c r="B7" s="11" t="s">
        <v>63</v>
      </c>
      <c r="C7" s="33">
        <v>20712.22</v>
      </c>
    </row>
    <row r="8" spans="1:3" ht="15">
      <c r="A8" s="8">
        <v>6</v>
      </c>
      <c r="B8" s="11" t="s">
        <v>64</v>
      </c>
      <c r="C8" s="33">
        <v>4373.67</v>
      </c>
    </row>
    <row r="9" spans="1:3" ht="21">
      <c r="A9" s="8">
        <v>7</v>
      </c>
      <c r="B9" s="10" t="s">
        <v>65</v>
      </c>
      <c r="C9" s="33">
        <v>1094.63</v>
      </c>
    </row>
    <row r="10" spans="1:3" ht="15">
      <c r="A10" s="8">
        <v>8</v>
      </c>
      <c r="B10" s="11" t="s">
        <v>66</v>
      </c>
      <c r="C10" s="33">
        <v>19348</v>
      </c>
    </row>
    <row r="11" spans="1:3" ht="15">
      <c r="A11" s="8">
        <v>9</v>
      </c>
      <c r="B11" s="11" t="s">
        <v>67</v>
      </c>
      <c r="C11" s="33">
        <v>2210.47</v>
      </c>
    </row>
    <row r="12" spans="1:3" ht="21">
      <c r="A12" s="8">
        <v>10</v>
      </c>
      <c r="B12" s="11" t="s">
        <v>68</v>
      </c>
      <c r="C12" s="33">
        <v>401.5</v>
      </c>
    </row>
    <row r="13" spans="1:3" ht="73.5">
      <c r="A13" s="8">
        <v>11</v>
      </c>
      <c r="B13" s="9" t="s">
        <v>69</v>
      </c>
      <c r="C13" s="33">
        <v>9297.58</v>
      </c>
    </row>
    <row r="14" spans="1:4" ht="15">
      <c r="A14" s="12" t="s">
        <v>70</v>
      </c>
      <c r="B14" s="13"/>
      <c r="C14" s="34">
        <f>SUM(C3:C13)</f>
        <v>88252.68999999999</v>
      </c>
      <c r="D14" s="19"/>
    </row>
    <row r="15" ht="15">
      <c r="B15" s="7"/>
    </row>
  </sheetData>
  <sheetProtection algorithmName="SHA-512" hashValue="SKu6DxPZQSgvAXz7YrtP9DCK9HxiyYqm0HODsmSj947P97PUzptKUC3B2pIi/e2dvnKwKcT2bf56Hz00oz5+ug==" saltValue="Ih6s+flq7E1oqS6u/rCWRQ==" spinCount="100000" sheet="1" objects="1" scenarios="1"/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Pytliková</dc:creator>
  <cp:keywords/>
  <dc:description/>
  <cp:lastModifiedBy>Petra Kopová</cp:lastModifiedBy>
  <cp:lastPrinted>2019-04-24T11:36:56Z</cp:lastPrinted>
  <dcterms:created xsi:type="dcterms:W3CDTF">2019-03-21T17:52:57Z</dcterms:created>
  <dcterms:modified xsi:type="dcterms:W3CDTF">2019-05-28T20:16:29Z</dcterms:modified>
  <cp:category/>
  <cp:version/>
  <cp:contentType/>
  <cp:contentStatus/>
</cp:coreProperties>
</file>