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Verejne_zakazky\FAKULTY\SIMU\05_SIMU+_FF\SIMU+_FF_AVT_nahravaci studio\Vyhlaseni\"/>
    </mc:Choice>
  </mc:AlternateContent>
  <bookViews>
    <workbookView xWindow="0" yWindow="0" windowWidth="28800" windowHeight="13500" tabRatio="878"/>
  </bookViews>
  <sheets>
    <sheet name="Rekapitulace" sheetId="27" r:id="rId1"/>
    <sheet name="Stavební úpravy" sheetId="36" r:id="rId2"/>
    <sheet name="Silnoproud" sheetId="37" r:id="rId3"/>
    <sheet name="Slaboproud" sheetId="38" r:id="rId4"/>
    <sheet name="Room Acoustics Recording room" sheetId="39" r:id="rId5"/>
    <sheet name="Room Acoustics Control Room" sheetId="40" r:id="rId6"/>
    <sheet name="Výkonové ozvučení sálu" sheetId="20" r:id="rId7"/>
    <sheet name="Projekce a prostorové ozvučení" sheetId="32" r:id="rId8"/>
    <sheet name="Snímací a záznamové zařízení" sheetId="22" r:id="rId9"/>
    <sheet name="Machine Room" sheetId="33" r:id="rId10"/>
    <sheet name="Control Room" sheetId="35" r:id="rId11"/>
    <sheet name="uživatelska podpora" sheetId="43" r:id="rId12"/>
  </sheets>
  <definedNames>
    <definedName name="_xlnm.Print_Area" localSheetId="9">'Machine Room'!$A$1:$I$76</definedName>
    <definedName name="_xlnm.Print_Area" localSheetId="7">'Projekce a prostorové ozvučení'!$A$1:$I$16</definedName>
    <definedName name="_xlnm.Print_Area" localSheetId="0">Rekapitulace!$A$1:$C$23</definedName>
    <definedName name="_xlnm.Print_Area" localSheetId="8">'Snímací a záznamové zařízení'!$A$1:$I$65</definedName>
    <definedName name="_xlnm.Print_Area" localSheetId="6">'Výkonové ozvučení sálu'!$A$1:$I$24</definedName>
  </definedNames>
  <calcPr calcId="162913"/>
  <fileRecoveryPr autoRecover="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4" i="43" l="1"/>
  <c r="H1" i="43" s="1"/>
  <c r="C18" i="27" s="1"/>
  <c r="F35" i="22" l="1"/>
  <c r="I1" i="22"/>
  <c r="F4" i="39"/>
  <c r="F5" i="39"/>
  <c r="F6" i="39"/>
  <c r="F7" i="39"/>
  <c r="F8" i="39"/>
  <c r="F9" i="39"/>
  <c r="F10" i="39"/>
  <c r="F11" i="39"/>
  <c r="F12" i="39"/>
  <c r="F13" i="39"/>
  <c r="F14" i="39"/>
  <c r="F4" i="36"/>
  <c r="F5" i="36"/>
  <c r="F6" i="36"/>
  <c r="F7" i="36"/>
  <c r="F8" i="36"/>
  <c r="F9" i="36"/>
  <c r="F10" i="36"/>
  <c r="F11" i="36"/>
  <c r="F12" i="36"/>
  <c r="F13" i="36"/>
  <c r="F14" i="36"/>
  <c r="F15" i="36"/>
  <c r="F16" i="36"/>
  <c r="F17" i="36"/>
  <c r="F18" i="36"/>
  <c r="F19" i="36"/>
  <c r="F20" i="36"/>
  <c r="F21" i="36"/>
  <c r="F22" i="36"/>
  <c r="F23" i="36"/>
  <c r="F24" i="36"/>
  <c r="I1" i="36"/>
  <c r="C7" i="27"/>
  <c r="F4" i="37"/>
  <c r="F5" i="37"/>
  <c r="F6" i="37"/>
  <c r="F7" i="37"/>
  <c r="F8" i="37"/>
  <c r="F9" i="37"/>
  <c r="F10" i="37"/>
  <c r="F11" i="37"/>
  <c r="F12" i="37"/>
  <c r="F13" i="37"/>
  <c r="F14" i="37"/>
  <c r="I1" i="37"/>
  <c r="C8" i="27"/>
  <c r="F4" i="38"/>
  <c r="F5" i="38"/>
  <c r="F6" i="38"/>
  <c r="F7" i="38"/>
  <c r="F8" i="38"/>
  <c r="F9" i="38"/>
  <c r="F10" i="38"/>
  <c r="F11" i="38"/>
  <c r="I1" i="38"/>
  <c r="C9" i="27"/>
  <c r="F15" i="39"/>
  <c r="F16" i="39"/>
  <c r="F17" i="39"/>
  <c r="F18" i="39"/>
  <c r="F19" i="39"/>
  <c r="F20" i="39"/>
  <c r="F21" i="39"/>
  <c r="F22" i="39"/>
  <c r="F23" i="39"/>
  <c r="I1" i="39"/>
  <c r="C10" i="27"/>
  <c r="F4" i="40"/>
  <c r="F5" i="40"/>
  <c r="F6" i="40"/>
  <c r="F7" i="40"/>
  <c r="F8" i="40"/>
  <c r="F9" i="40"/>
  <c r="F10" i="40"/>
  <c r="I1" i="40"/>
  <c r="C11" i="27"/>
  <c r="F4" i="20"/>
  <c r="F5" i="20"/>
  <c r="F6" i="20"/>
  <c r="F7" i="20"/>
  <c r="F8" i="20"/>
  <c r="F9" i="20"/>
  <c r="F10" i="20"/>
  <c r="F11" i="20"/>
  <c r="F12" i="20"/>
  <c r="F13" i="20"/>
  <c r="F14" i="20"/>
  <c r="F15" i="20"/>
  <c r="F16" i="20"/>
  <c r="F17" i="20"/>
  <c r="F18" i="20"/>
  <c r="F19" i="20"/>
  <c r="F20" i="20"/>
  <c r="F21" i="20"/>
  <c r="F22" i="20"/>
  <c r="F23" i="20"/>
  <c r="F24" i="20"/>
  <c r="I1" i="20"/>
  <c r="C12" i="27"/>
  <c r="F4" i="32"/>
  <c r="F5" i="32"/>
  <c r="F6" i="32"/>
  <c r="F7" i="32"/>
  <c r="F8" i="32"/>
  <c r="F9" i="32"/>
  <c r="F10" i="32"/>
  <c r="F11" i="32"/>
  <c r="F12" i="32"/>
  <c r="F13" i="32"/>
  <c r="F14" i="32"/>
  <c r="F15" i="32"/>
  <c r="F16" i="32"/>
  <c r="I1" i="32"/>
  <c r="C13" i="27"/>
  <c r="F4" i="22"/>
  <c r="F5" i="22"/>
  <c r="F6" i="22"/>
  <c r="F7" i="22"/>
  <c r="F8" i="22"/>
  <c r="F9" i="22"/>
  <c r="F10" i="22"/>
  <c r="F11" i="22"/>
  <c r="F12" i="22"/>
  <c r="F13" i="22"/>
  <c r="F14" i="22"/>
  <c r="F15" i="22"/>
  <c r="F16" i="22"/>
  <c r="F17" i="22"/>
  <c r="F18" i="22"/>
  <c r="F19" i="22"/>
  <c r="F20" i="22"/>
  <c r="F21" i="22"/>
  <c r="F22" i="22"/>
  <c r="F23" i="22"/>
  <c r="F24" i="22"/>
  <c r="F25" i="22"/>
  <c r="F26" i="22"/>
  <c r="F27" i="22"/>
  <c r="F28" i="22"/>
  <c r="F29" i="22"/>
  <c r="F30" i="22"/>
  <c r="F31" i="22"/>
  <c r="F32" i="22"/>
  <c r="F33" i="22"/>
  <c r="F34" i="22"/>
  <c r="F36" i="22"/>
  <c r="F37" i="22"/>
  <c r="F38" i="22"/>
  <c r="F39" i="22"/>
  <c r="F40" i="22"/>
  <c r="F41" i="22"/>
  <c r="F42" i="22"/>
  <c r="F43" i="22"/>
  <c r="F44" i="22"/>
  <c r="F45" i="22"/>
  <c r="F46" i="22"/>
  <c r="F47" i="22"/>
  <c r="F48" i="22"/>
  <c r="F49" i="22"/>
  <c r="F50" i="22"/>
  <c r="F51" i="22"/>
  <c r="F52" i="22"/>
  <c r="F53" i="22"/>
  <c r="F54" i="22"/>
  <c r="F55" i="22"/>
  <c r="F56" i="22"/>
  <c r="F57" i="22"/>
  <c r="F58" i="22"/>
  <c r="F59" i="22"/>
  <c r="F60" i="22"/>
  <c r="F61" i="22"/>
  <c r="F62" i="22"/>
  <c r="F63" i="22"/>
  <c r="F64" i="22"/>
  <c r="F65" i="22"/>
  <c r="C14" i="27"/>
  <c r="F19" i="33"/>
  <c r="F20" i="33"/>
  <c r="F21" i="33"/>
  <c r="F22" i="33"/>
  <c r="F23" i="33"/>
  <c r="F24" i="33"/>
  <c r="F25" i="33"/>
  <c r="F26" i="33"/>
  <c r="F27" i="33"/>
  <c r="F28" i="33"/>
  <c r="F29" i="33"/>
  <c r="F30" i="33"/>
  <c r="F31" i="33"/>
  <c r="F32" i="33"/>
  <c r="F33" i="33"/>
  <c r="F34" i="33"/>
  <c r="F35" i="33"/>
  <c r="F36" i="33"/>
  <c r="F37" i="33"/>
  <c r="F38" i="33"/>
  <c r="F39" i="33"/>
  <c r="F40" i="33"/>
  <c r="F41" i="33"/>
  <c r="F42" i="33"/>
  <c r="F43" i="33"/>
  <c r="F44" i="33"/>
  <c r="F45" i="33"/>
  <c r="F46" i="33"/>
  <c r="F47" i="33"/>
  <c r="F48" i="33"/>
  <c r="F49" i="33"/>
  <c r="F50" i="33"/>
  <c r="F51" i="33"/>
  <c r="F52" i="33"/>
  <c r="F53" i="33"/>
  <c r="F54" i="33"/>
  <c r="F55" i="33"/>
  <c r="F56" i="33"/>
  <c r="F57" i="33"/>
  <c r="F58" i="33"/>
  <c r="F59" i="33"/>
  <c r="F60" i="33"/>
  <c r="F61" i="33"/>
  <c r="F62" i="33"/>
  <c r="F63" i="33"/>
  <c r="F64" i="33"/>
  <c r="F65" i="33"/>
  <c r="F66" i="33"/>
  <c r="F67" i="33"/>
  <c r="F68" i="33"/>
  <c r="F69" i="33"/>
  <c r="F70" i="33"/>
  <c r="F71" i="33"/>
  <c r="F72" i="33"/>
  <c r="F73" i="33"/>
  <c r="F74" i="33"/>
  <c r="F75" i="33"/>
  <c r="F76" i="33"/>
  <c r="I1" i="33"/>
  <c r="C15" i="27"/>
  <c r="F4" i="35"/>
  <c r="F5" i="35"/>
  <c r="F6" i="35"/>
  <c r="F7" i="35"/>
  <c r="F8" i="35"/>
  <c r="F9" i="35"/>
  <c r="F10" i="35"/>
  <c r="F11" i="35"/>
  <c r="F12" i="35"/>
  <c r="F13" i="35"/>
  <c r="F14" i="35"/>
  <c r="F15" i="35"/>
  <c r="F16" i="35"/>
  <c r="F17" i="35"/>
  <c r="F18" i="35"/>
  <c r="F19" i="35"/>
  <c r="F20" i="35"/>
  <c r="F21" i="35"/>
  <c r="F22" i="35"/>
  <c r="F23" i="35"/>
  <c r="F24" i="35"/>
  <c r="F25" i="35"/>
  <c r="F26" i="35"/>
  <c r="F27" i="35"/>
  <c r="F28" i="35"/>
  <c r="F29" i="35"/>
  <c r="F30" i="35"/>
  <c r="F31" i="35"/>
  <c r="F32" i="35"/>
  <c r="F33" i="35"/>
  <c r="F34" i="35"/>
  <c r="F35" i="35"/>
  <c r="F36" i="35"/>
  <c r="F37" i="35"/>
  <c r="F38" i="35"/>
  <c r="F39" i="35"/>
  <c r="F40" i="35"/>
  <c r="F41" i="35"/>
  <c r="F42" i="35"/>
  <c r="F43" i="35"/>
  <c r="F44" i="35"/>
  <c r="F45" i="35"/>
  <c r="F46" i="35"/>
  <c r="F47" i="35"/>
  <c r="F48" i="35"/>
  <c r="F49" i="35"/>
  <c r="F50" i="35"/>
  <c r="F51" i="35"/>
  <c r="F52" i="35"/>
  <c r="F53" i="35"/>
  <c r="F54" i="35"/>
  <c r="F55" i="35"/>
  <c r="F56" i="35"/>
  <c r="F57" i="35"/>
  <c r="F58" i="35"/>
  <c r="F59" i="35"/>
  <c r="F60" i="35"/>
  <c r="F61" i="35"/>
  <c r="F62" i="35"/>
  <c r="F63" i="35"/>
  <c r="F64" i="35"/>
  <c r="F65" i="35"/>
  <c r="F66" i="35"/>
  <c r="F67" i="35"/>
  <c r="F68" i="35"/>
  <c r="F69" i="35"/>
  <c r="F70" i="35"/>
  <c r="F71" i="35"/>
  <c r="F72" i="35"/>
  <c r="F73" i="35"/>
  <c r="F74" i="35"/>
  <c r="F75" i="35"/>
  <c r="F76" i="35"/>
  <c r="F77" i="35"/>
  <c r="F78" i="35"/>
  <c r="F79" i="35"/>
  <c r="F80" i="35"/>
  <c r="F81" i="35"/>
  <c r="F82" i="35"/>
  <c r="F83" i="35"/>
  <c r="I1" i="35"/>
  <c r="C16" i="27"/>
  <c r="C21" i="27"/>
  <c r="C22" i="27" s="1"/>
  <c r="D76" i="33"/>
  <c r="F17" i="33"/>
  <c r="F18" i="33"/>
  <c r="F16" i="33"/>
  <c r="F15" i="33"/>
  <c r="F14" i="33"/>
  <c r="F13" i="33"/>
  <c r="F12" i="33"/>
  <c r="F11" i="33"/>
  <c r="F10" i="33"/>
  <c r="F9" i="33"/>
  <c r="F8" i="33"/>
  <c r="F7" i="33"/>
  <c r="F6" i="33"/>
  <c r="F5" i="33"/>
  <c r="F4" i="33"/>
  <c r="D4" i="39"/>
  <c r="D12" i="39"/>
  <c r="D9" i="37"/>
  <c r="B11" i="27"/>
  <c r="B10" i="27"/>
  <c r="B9" i="27"/>
  <c r="B8" i="27"/>
  <c r="B7" i="27"/>
  <c r="D4" i="36"/>
  <c r="B16" i="27"/>
  <c r="B15" i="27"/>
  <c r="B13" i="27"/>
  <c r="B14" i="27"/>
  <c r="B12" i="27"/>
</calcChain>
</file>

<file path=xl/sharedStrings.xml><?xml version="1.0" encoding="utf-8"?>
<sst xmlns="http://schemas.openxmlformats.org/spreadsheetml/2006/main" count="1298" uniqueCount="580">
  <si>
    <t>č.</t>
  </si>
  <si>
    <t>ks</t>
  </si>
  <si>
    <t>Jedn.</t>
  </si>
  <si>
    <t>Počet</t>
  </si>
  <si>
    <t>Cena za jednotku</t>
  </si>
  <si>
    <t>Cena bez DPH</t>
  </si>
  <si>
    <t>kpl</t>
  </si>
  <si>
    <t>Technická specifikace</t>
  </si>
  <si>
    <t>Popis</t>
  </si>
  <si>
    <t>m</t>
  </si>
  <si>
    <t>Montážní a spotřební materiál</t>
  </si>
  <si>
    <t>Zaškolení obsluhy</t>
  </si>
  <si>
    <t>CENA CELKEM</t>
  </si>
  <si>
    <t>Montáž všech zařízení AV technologie, osazení technologe v racku, apod.</t>
  </si>
  <si>
    <t>Doprava</t>
  </si>
  <si>
    <t>Doprava materiálu</t>
  </si>
  <si>
    <t>Katalogový list</t>
  </si>
  <si>
    <t>NE</t>
  </si>
  <si>
    <t>ANO</t>
  </si>
  <si>
    <t>Instalační a montážní práce</t>
  </si>
  <si>
    <t>Nastavení zařízení audio</t>
  </si>
  <si>
    <t>Zesilovač výkonového ozvučení</t>
  </si>
  <si>
    <t>Náhlavní mikrofon</t>
  </si>
  <si>
    <t>Vhodný pro snímání klavíru nebo bicích (tomy, kopák). Možnosti jeho použití výrazně rozšiřuje pětipolohový přepínač úrovně basů. Typ snímače (mikrofonu): dynamický, Směrová charakteristika: kardioidní (ledvinová), Frekvenční rozsah: 30 … 17 000 Hz, Citlivost: 2,0 mV/Pa ± 3 dB, Jmenovitá impedance: 200 Ohm, Min.zatěžovací impedance: 1000 Ohm, Konektor: XLR-3-M.</t>
  </si>
  <si>
    <t>Mikrofon</t>
  </si>
  <si>
    <t>Stereo pár mikrofonů. Nabízí hned pět zvukových charakteristik, které se hodí pro všechny nahrávací situace, ať už jde i záznam orchestru, nástroje nebo vokálu. Typ: Kondenzátorový, Vhodné pro: Univerzální, Směrová charakteristika: Kardioida, široká kardioida, hyperkardioida, kulová, osmička, Frekvenční rozsah: 20 Hz - 20 kHz, Impedance: 200 Ohm, Velikost membrány: 1", Obsah balení: Mikrofon, odpružený držák, protivětrný kryt, síťka, kufr.</t>
  </si>
  <si>
    <t>pár</t>
  </si>
  <si>
    <t>Mic. Stojan</t>
  </si>
  <si>
    <t>POP filter</t>
  </si>
  <si>
    <t>Husí krk</t>
  </si>
  <si>
    <t>Stativ</t>
  </si>
  <si>
    <t>Sluchátka</t>
  </si>
  <si>
    <t>Recorder</t>
  </si>
  <si>
    <t>Mikrofonní kabel</t>
  </si>
  <si>
    <t>Di-Box</t>
  </si>
  <si>
    <t>Mikrofonní stere set. Microphone Type: Condenser. Polar Pattern: Omni. Frequency Response: 20Hz-20kHz. Max SPL: 130dB. Output Impedance: 600 ohms. Signal to Noise Ratio: 83dB. Self Noise: 11dB (A weighted). Low Cut Filte: 20Hz. Connector: XLR. Sada obsahuje: 2x mikrofon s všesměrovou mic vložkou, 2x držák mikrofonu, 2x Popscreens</t>
  </si>
  <si>
    <t>Ohebný držák 3/8" závit, černý, ocel, 0,32 kg, délka 400 mm, průměr 15 mm</t>
  </si>
  <si>
    <t>Mikrofonní stolní stojan, kulatá základna, 3/8", černý, ocel, 1,34 kg, výška 175 mm, základna 130 mm</t>
  </si>
  <si>
    <t>Mikrofonní stativ nízký, teleskopický "RIEN", 3/8", černý, ocel, 2,98 kg, 280 mm, rameno 425/725 mm</t>
  </si>
  <si>
    <t>Mikrofonní stativ nízký, teleskopický "SOFT-TOUCH", 3/8", šedý, ocel, 2,08 kg, 425/645 mm, rameno 470/775 mm</t>
  </si>
  <si>
    <t>Mikrofonní stativ s ramenem - overhead, černý, ocel, 5,88 kg, 1120/2010 mm, rameno 1065 mm</t>
  </si>
  <si>
    <t>Mikrofonní stativ s teleskopickým ramenem "Soft-Touch", šedý, ocel, 3,02 kg, 925/1630 mm, rameno 425/725 mm</t>
  </si>
  <si>
    <t>Pop filtr</t>
  </si>
  <si>
    <t>Stativ COMBI-BOOM s vyvažováním pomocí písečného vaku. Stativ má pracovní výšku nastavitelnou v rozmezí 131 až 392 cm, stativ COMBI-BOOM s písečným vakem, hmotnost 5.6kg, průměr 109cm, výška složeného stativu 113cm, min. pracovní výška 131cm, max. výška s vytaženým střed. sloupem 392cm, barva stříbrná</t>
  </si>
  <si>
    <t>Mikrofonní stativ s teleskopickým ramenem, černý, ocel, 3,1 kg, 900/1605 mm, rameno 435/745 mm</t>
  </si>
  <si>
    <t>Aktivní DI box 48V phantom se spínaným zdrojem, PAD switch -15dB, 48V LED check, merge switch, Low-cut switch, Polarity switch, Ground-lift</t>
  </si>
  <si>
    <t>Pasivní DI box vybavený trafem, 100% izolace eliminuje zemní smyčku, Virtuální nulové úrovně fázového a harmonického zkreslení, Výjimečné zpracování signálu, Vysoce účinné obvody potlačení šumu, Vstup 6,3mm mono Jack, Výstup (průchod do nástrojového zesilovače) - 6,3mm mono Jack, -15dB Pad pro eliminaci silného vstupního signálu, Ground Lift (při problémech se zemní smyčkou), Otáčení fáze o 180°, Merge funkce pro připojení stereo (samlpery, synth, bicí automaty, apod) zdrojů a jejich sloučení do mono XLR výstupu</t>
  </si>
  <si>
    <t>Dynamická sluchátka, Odnímatelný kabel, Frekvence od 10 Hz do 39 500 Hz, Citlivost 103 dB/mW, Impedance 300 Ohm</t>
  </si>
  <si>
    <t>Mikrofon pro hlavní zpěv, doprovodný zpěv, konstrukce: dynamická, směrová charakteristika: kardioida, frekvenční rozsah: 50 - 15,000 Hz, citlivost: -54.5 dBV/Pa (1.85 mV), impedance: 300 Ohm, vypínač: ne, konektor: XLR</t>
  </si>
  <si>
    <t>Mikrofon pro zpěv</t>
  </si>
  <si>
    <t>Superkardioidní dynamický vokální mikrofon, frekvenční rozsah: 50 - 16,000 Hz, citlivost: -51,5 dBV/Pa, (2.2 mV), impedance: 290 Ohm, konektor: XLR, vypínač: ne</t>
  </si>
  <si>
    <t>Mikrofon nástrojový</t>
  </si>
  <si>
    <t>Mikrofon nástrojový, zpěv</t>
  </si>
  <si>
    <t xml:space="preserve">Dynamický mikrofon pro nástroje a zpěv, neodymiový magnet,  Konstrukce: dynamická, Směrová charakteristika: superkardioida, Frekvenční rozsah: 50 Hz - 16 kHz, Impedance: 150 Ohm, Citlivost (1 kHz): -51 dBV/Pa, Tělo: kovové, zesílené, Konektor: XLR, Použití: Malý buben, Tomy, Conga, Perkuse, Elektrická kytara a baskytara, Žesťové nástroje, Saxofon, Sólový zpěv a Vokály
</t>
  </si>
  <si>
    <t>Dynamický mikrofon nástrojový - pro nízké kmitočty, neodymiový magnet, zvýšená odolnost, Konstrukce: dynamická, Směrová charakteristika: superkardioida, Frekvenční rozsah: 20 Hz - 10 kHz, Impedance: 150 Ohm, Max SPL: 174 dB, Citlivost (1 kHz): -64 dBV/Pa, Tělo: kovové, zesílené, Integrovaný adaptér pro montáž na stojan s výstupním konektorem, Konektor: XLR, Použití: Velký buben, Baskytara, Akustická basa</t>
  </si>
  <si>
    <t>Mikrofon pro snímání hudebních nástrojů i zpěvu, Konstrukce: dynamická, Směrová charakteristika: kardioidní, Frekvenční rozsah: 40Hz - 15kHz, Odpor: 150Ohm, Citlivost (na 1 kHz): -54,5 dBV / Pa, Tělo: kovové, Konektor: XLR, Použití: Elektrická kytara a baskytara, Žesťové nástroje, Saxofon, Harmonika, Malý buben, Tomy, Konga, Zpěv</t>
  </si>
  <si>
    <t>Nástrojový kondenzátorový boundary mikrofon pro basový buben,  Konstrukce: kondenzátorová (elektret; boundary), Směrová charakteristika: půl-kardiodní (snímá pouze 60° výsek na horní straně), Přepínač Contour (Low-Mid Scoop: -7 dB @ 400Hz), Impedance: 146 Ohm, Vlastní šum: 29,5 dB (A), Frekvenční rozsah: 20 Hz - 20 kHz, Max SPL: 155dB, Dynamický rozsah: 125,5 dB, Odstup signálu od šumu: 64,5 dB, Citlivost: -48,5 dBV/Pa, CMRR: &gt;55 dB, Tělo: kovové, Napájení: 11-52V phantomové, Konektor: XLR</t>
  </si>
  <si>
    <t>Dynamický mikrofon pro kytarové aparáty, Typ mikrofonu: dynamický, Směrová charakteristika: superkardioidní, Frekvenční rozsah: 40 Hz – 18 kHz, Citlivost: 2,2 mV/Pa, Jmenovitá impedance: 350 Ohm, Minimální zatěžovací impedance: 1 kOhm, Konektor: XLR 3-M, Použití: kytarový aparát, perkuse, snare buben, tomy, akustické nástroje</t>
  </si>
  <si>
    <t>Dynamický mikrofon pro bicí a perkuse, Typ mikrofonu: dynamický, Směrová charakteristika: kardioidní, Frekvenční rozsah: 40 Hz – 18 kHz, Citlivost: 2 mV/Pa, Jmenovitá impedance: 350 Ohm, Minimální zatěžovací impedance: 1 kOhm, Konektor: XLR 3-M, Použití: bicí (snare, tomy), perkuse, žestě, Leslie, kytarový aparát</t>
  </si>
  <si>
    <t>Stereo pár kondenzátorových malomembránových mikrofonů, kardioidní charakteristika, volitelný útlum a filtr spodních frekvencí. Konstrukce: kondenzátorová. Směrová charakteristika: Kardioida. Frekvenční rozsah: 20 Hz - 20 kHz. Phantomové napájení: 9 - 52 V. Proudový odběr: 2 mA. Impedance: 200 Ohm. Max SPL: 135/145/155 dB (dle zvoleného útlumu). Vlastní šum: 18 dB - A. SNR: 76 dB. Dynamický rozsah: 137 dB. Napájení: externí. Tělo: kovové. Konektor: XLR. Barva: niklová. Odpružený držák H 5 + kufřík, Použití: Akustické nástroje, Perkuse, Bicí, Overhead, Akustická kytara</t>
  </si>
  <si>
    <t>Aktivní DI-BOX, převod nesymetrických signálů na symetrické, zpracování nástrojových / linkových / silových signálů, nesymetrické vstupy ¼“ jack a XLR, izolovaný symetrický výstup XLR, paralelní LINK výstup ¼“ jack, útlumový článek PAD, EARTH/LIFT přepínač, napájení fantom nebo 9V baterie. Vstupní impedance: 1 mOhm (pad na 0dB), 47 kOhm (pad na -20dB nebo -40dB), Max. vstup: +9dBu (pad na 0dB), +29dBu (pad na -20dB), +49dBu (pad na-40dB), Max. výstup: +8dBu / 600 Ohms nebo vyšší, THD: &lt; 0.005% / 1khz, 0dbu výstup, Šum: -105db nesym., 22 Hz – 22 kHz, RMS, Frekvenční rozsah: 30Hz až 20kHz, +0dB/-1dB, Vstupní konektory: ¼“ jack a XLR, Výstupní konektory: XLR (hlavní), ¼“ jack (LINK), Napájení: fantom +20 / +48 V, baterie 9V</t>
  </si>
  <si>
    <t>Mikrofonní stojan</t>
  </si>
  <si>
    <t>2-kanálový aktivní 48V phantom DI box se spínaným zdrojem, PAD switch -15dB, 48V LED check, HP Filter switch, Polarity switch, Ground-lift, 2x 6,3mm vstup, 2x 6,3mm Thru výstup, 2x XLR výstup</t>
  </si>
  <si>
    <t>Stereo DI box pro zvukové karty a spotřební elektroniku</t>
  </si>
  <si>
    <t>High performance aktivní direct box - Rozšířený dynamický rozsah a pracovní prostor (headroom) - 48V phantom napájení se spínaným zdrojem - Ideální pro baskytary a akustické kytary Radial Pro48 je kompaktní high-performance 48V phantom powered aktivní direct box navržený pro moderní nástroje se silným výstupním signálem.</t>
  </si>
  <si>
    <t>Spodní limitní frekvence (-10dB): 32 Hz (preset). Minimum SPL: 136 dB (preset). RMS: 700W (preset). Komponenty: LF: 1 x 18’’ vodě odolný, 4’’ cívka, koš odlitý z hliníku, systém s chlazením magnetu. Nominální impedance: 8 ohm. Rigging: ocelový, certifikován pro 16 ks repro Sub (bezpečnostní norma BGV-C1)</t>
  </si>
  <si>
    <t>Mikrofonní kabel, použití pro live sound, studio. Top-quality materiály: PVC obal, Cu kroucené dráty se stíněním, twistované jádro, minimální interference, nízká kapacita, barva: černá. Délka 2m</t>
  </si>
  <si>
    <t>Mikrofonní kabel, použití pro live sound, studio. Top-quality materiály: PVC obal, Cu kroucené dráty se stíněním, twistované jádro, minimální interference, nízká kapacita, barva: černá. Délka 30m</t>
  </si>
  <si>
    <t>Mikrofonní kabel, použití pro live sound, studio. Top-quality materiály: PVC obal, Cu kroucené dráty se stíněním, twistované jádro, minimální interference, nízká kapacita, barva: černá. Délka 20m</t>
  </si>
  <si>
    <t>Mikrofonní kabel, použití pro live sound, studio. Top-quality materiály: PVC obal, Cu kroucené dráty se stíněním, twistované jádro, minimální interference, nízká kapacita, barva: černá. Délka 10m</t>
  </si>
  <si>
    <t>Mikrofonní kabel, použití pro live sound, studio. Top-quality materiály: PVC obal, Cu kroucené dráty se stíněním, twistované jádro, minimální interference, nízká kapacita, barva: černá. Délka 15m</t>
  </si>
  <si>
    <t>Mikrofonní kabel, použití pro live sound, studio. Top-quality materiály: PVC obal, Cu kroucené dráty se stíněním, twistované jádro, minimální interference, nízká kapacita, barva: černá. Délka 5m</t>
  </si>
  <si>
    <t>Mikrofonní kabel, použití pro live sound, studio. Top-quality materiály: PVC obal, Cu kroucené dráty se stíněním, twistované jádro, minimální interference, nízká kapacita, barva: černá. Délka 3m</t>
  </si>
  <si>
    <t>Stereofonní dvojice (párovaná) studiových mikrofonů. Univerzální studiový kondenzátorový mikrofon s kardioidní směrovou charakteristikou, typ mikrofonní vložky: přepolarizovaný kondenzátorový, Frekvennčí rozsah: 20 Hz to 20 kHz, Frekvenční rozsah, ±2 dB: 40 Hz to 20 kHz, Citlivost, nominální ±2 dB at 1 kHz: 10 mV/Pa; -40 dB re. 1 V/Pa, Equivalentní úroveň vlastního šumu, filtr A, re. 20 µPa: Typ. 18 dB(A) re. 20 µPa (max. 20 dB), ITU-R BS.468-4: Typ. 25 dB (korekce s nastaveným attenuátorem pro 0 dB nebo -20 dB), S/N odstup (filtr A), pro 1 kHz at 1 Pa (94 dB SPL): Typicky 76 dB(A), Celkové harmonické zkreslení (THD): &lt; 1 % až do 139 dB SPL peak, Minimální vstupní impedance: 2 Kohm, Dynamický rozsah: typicky 121 dB, Max. SPL, peak před klipováním: 159 dB, Přepínací atenuátor: 0 dB / -20 dB, Výstupní impedance: &lt; 200 ohm, Délka kabelu maximální: 100 m (328 ft), Napájení zdroj: 48 V Phantom power (± 4 V), Proudový odběr: 2.8 mA, Konektor: XLR-3M.</t>
  </si>
  <si>
    <t>Použitelný rozsah (-10 dB): 55 Hz - 20 kHz (preset). Minimum SPL: 135 dB (preset). Vyzařovací úhel (-6 dB): 30° x 90°. Měniče: LF: 1 x 12’’, voděodolné provedení, bass-reflex, HF: 1 x 3’’, neodymová membrána compression driver. Nominal impedance: 8Ω. RMS power handling: 450 W. Konektory: IN: 1 x 4-point SpeakOn LINK: 1 x 4-point SpeakOn</t>
  </si>
  <si>
    <t>Aktivní reproduktorová soustava. Použitelný rozsah (-10dB): 50 Hz - 20 kHz (preset). Směrovost (-6dB): 90° Axi-symmetric. Minimum SPL: 131 dB (preset). Komponenty LF: 1 x 12" instalován v bass-reflexové ozvučnici, HF: 1 x 3’’ driver s řízením komprese. Elektrická specifikace: Vstup: balanced, max level of +12 dBu (at 0 dB setting). DSP: 24 bit/48 kHz. Výkon zesilovače: 1000 W, 8 ohms</t>
  </si>
  <si>
    <t>StageBox</t>
  </si>
  <si>
    <t>Mikrofonní vysílač hand - dynamická hlava (kardioida)</t>
  </si>
  <si>
    <t xml:space="preserve">Anténa </t>
  </si>
  <si>
    <t>DCI projektor</t>
  </si>
  <si>
    <t>Podstavec pod projektor</t>
  </si>
  <si>
    <t>Podstavec pod daný typ DCI projektoru s možností výškového nastavení a aretace pozice podstavce i projektoru. 38 RU prostor pro technologická zařízení (server, ..)</t>
  </si>
  <si>
    <t>Projekční plátno</t>
  </si>
  <si>
    <t>Pomocná konstrukce pro instalaci plátna</t>
  </si>
  <si>
    <t>Dolby server</t>
  </si>
  <si>
    <t>Hlavní reproduktorová soustava vyhovující DCI požadavkům</t>
  </si>
  <si>
    <t>Subbasová reproduktorová soustava vyhovující DCI požadavkům</t>
  </si>
  <si>
    <t>Efektová reprosoustava vyhovující DCI požadavkům</t>
  </si>
  <si>
    <t>Závěsný systém pro reprosoustavy U držák</t>
  </si>
  <si>
    <t>Barevný světelný výstup, 15.000 lumenů- 10.500 lumenů (ekonomický) v souladu s normou IDMS15.4, Bílý světelný výstup 15.000 lumenů - 10.500 lumenů (ekonomický) v souladu s normou ISO 21118:2012, Barevný světelný výstup v orientaci na výšku 15.000 lm, Bílý světelný výstup v orientaci na výšku, 15.000 lm, Rozlišení WUXGA, 1920 x 1200, 16 : 10, Vysoké rozlišení (HD) echnologie 4K Poměr stran obrazu16 : 10 Kontrastní poměr2.500.000 : 1 Native Contrast 2.000 : 1 Zdroj světlaLaser Zdroj světla20.000 Hodiny Durability High, 30.000 Hodiny Durability Eco Korekce lichoběžníkuManuální vertikální: ± 45 °, Manuální horizontální ± 30 ° Reprodukce barev až 1,07 miliardy barev</t>
  </si>
  <si>
    <t>19" Rack 45U</t>
  </si>
  <si>
    <t>19" stojanový rozvaděč 45U s krytím IP30, vnější rozměry 600x800 mm, uzavřaný, skleněné dvěře, nosnost min 600kg</t>
  </si>
  <si>
    <t>Ventilátor pro Rack</t>
  </si>
  <si>
    <t>Ventilátor s možností instalalce do čepice rozvaděče, 6 ventilátorů o průměru 100mm</t>
  </si>
  <si>
    <t>Podstavec pod rack s filtrem</t>
  </si>
  <si>
    <t>Podstavec 600x800 s filtrem</t>
  </si>
  <si>
    <t>LED osvětlovací jednotka do racku</t>
  </si>
  <si>
    <t>Osvětlovací jednotka LED-diodová,magnet,vč. adaptéru</t>
  </si>
  <si>
    <t xml:space="preserve">Kryt pro osvětlovací jednotku </t>
  </si>
  <si>
    <t>Ethernetový teploměr</t>
  </si>
  <si>
    <t>Teploměr s rozhraním Ethernet (IP teploměr), Vnitřní webové stránky s aktuální teplotou. Protokoly TCP, SNMP, SMTP (e-mail), MODBUS TCP a XML. Měření teploty od -20°C do +120°C. Konfigurace přes webové rozhraní.</t>
  </si>
  <si>
    <t>Držák na DIN lištu pro teploměr</t>
  </si>
  <si>
    <t>Držák DIN pro teploměr</t>
  </si>
  <si>
    <t>Zdroj pro teploměr</t>
  </si>
  <si>
    <t>Spínaný zdroj na DIN lištu, Napětí: 5 V DC, Jmenovitý proud: 2,4 A, Jmenovitý výkon: 12 W, Klidová spotřeba: &lt;0,5 W, Zvlnění a šum: max. 120 mVpp, Uživatelsky nastavitelný výstupní rozsah: 4,75 - 5,5 V, Napěťová tolerance: ±2%</t>
  </si>
  <si>
    <t>Instalační vybavení do racku</t>
  </si>
  <si>
    <t>Krycí plechy, šrouby, vyvazovací materiál,  napájecí moduly 230V, zakončení reproduktorových kabelů 100V rozvodů na svorkách WAGO na DIN liště</t>
  </si>
  <si>
    <t>DAW</t>
  </si>
  <si>
    <t>Instalační modul pro DAW do racku</t>
  </si>
  <si>
    <t>Rozšiřující frame pro PCIe karty. External Connectors: Two Thunderbolt (one open, one used). Two RJ-45 Gigabit Ethernet port extensions. Four USB 3.0 port extensions (one front mount and three rear mount). One HDMI port extension. Internal Connectors: provides up to 75W of power for PCIe cards that require supplemental power. PCIe Expansion Slots One x8 mechanical (x8 electrical) PCIe 2.0. One x16 mechanical (x8 electrical) PCIe 2.0. One x8 mechanical (x4 electrical) PCIe 2.0. PCIe Cards Supported(1): Three full-length PCIe cards, or One full-length, double-width PCIe card, plus one single-width card</t>
  </si>
  <si>
    <t>PCIe karta + software Pro Tools HDx</t>
  </si>
  <si>
    <t>Počet současných stop (až 768), dvojnásobný počet převodníků na jednu kartu, dvojnásobný počet vstupů a výstupů (až 64 na jednu kartu), celkový možný počet vstupů a výstupů - 256, editace, nahrávání a mix s osvědčenými softwarovými produkty, případné zvýšení výkonu přidáním další karty, formát pluginů AAX nabízí lepší využití výkonu a snažší přepis z nativních systémů, snadnější práce s více efektovými pluginy současně, nahrávání a mixáž až v rozlišení 32-bit, 192 kHz, větší dynamický rozsah, soulad mezi AAX a nativními pluginy, rychlé pracovní postupy a optimalizace výkonu na PC a MAC, zvuk s více než 75 vysoce kvalitních virtuálních nástrojů, efektů a zvuku plug-inů, výpočty s plovoucí desetinnou čárkou</t>
  </si>
  <si>
    <t>PCIe karta Pro Tools HDX</t>
  </si>
  <si>
    <t>Počet současných stop (až 768), dvojnásobný počet převodníků na jednu kartu, dvojnásobný počet vstupů a výstupů (až 64 na jednu kartu), celkový možný počet vstupů a výstupů - 256, editace, nahrávání a mix s osvědčenými softwarovými produkty</t>
  </si>
  <si>
    <t>Audio rozhraní DANTE pro audio player</t>
  </si>
  <si>
    <t>DANTE akcelerační audio karta, až 128 audio kanálů, kompatibilní s PCIe x4 slots, Secondary DANTE port</t>
  </si>
  <si>
    <t>Audio nahrávací a editační software</t>
  </si>
  <si>
    <t>Náhrávací a editační audio software. Game Audio Connect: Přímé spojení do herního zvukového middlewaru Audiokinetic Wwise, s integrací správy verzí od Perforce. ReConform: plně integrované řešení pro automatické přiřazení zvuku k obrazu, včetně funkce náhledu. Moderní přenášení mezi projekty pro snadnou výměnu zvukových stop včetně audio souborů a dat mezi různými projekty Nuendo, VCA fadery pro práci s obrovskými projekty a možnost míchání s druhou vrstvou, Render Export a Render-in-place umožňuje snadný rendering jednotlivych vybraných zvukových událostí, včetně podrobného nastavení pojmenování jednotlivých souborů a jejich uložení na pevný disk. Nové efekty a aktualizované plug-iny včetně Multiband Expander, Multiband Envelope Shaper, VST Bass Amp, Quadrafuzz v2 a dalších. Vylepšená práce s okny, včetně nového organizéru pracovních ploch, stejně jako nové zóny Racks s dokovatelným MediaBay. Zásadně vylepšen výkon aplikace včetně rychlejšího načítání a rychlejší a hladší odezvy programu. Vylepšený Design: přepracovaný seznam stop a Inspector, vylepšený EQ v Channel Strip. Další vlastnosti a vylepšení jako je správce plug-inů, VST Connect SE 3 a další.</t>
  </si>
  <si>
    <t>Stereo Reverb Procesor</t>
  </si>
  <si>
    <t>Dozvukový a efektový procesor, AES 24 Bit Digital I/O, AES single wire 192k supported, Self-clocking to incoming sample rates 44.1k to 192k, 6 State of the art dual core Analog Devices DSPs</t>
  </si>
  <si>
    <t>HD Master Clock</t>
  </si>
  <si>
    <t>Generátor, Sample Rates Generated: 32, 44.1, 48, 88.2, 96, 176.4, 192, 352.8, 384, 705.6, 768kHz, Master Clock Outputs: 10x Word Clock Outputs up to 768kHz, 4x AES/EBU Outputs up to 192kHz, 2x S/PDIF Outputs up to 192kHz, Inputs: 2x Word Clock Inputs up to 768kHz, 1x Video Input accepting wide range of SD and HD video signals, 2x S/PDIF Inputs up to 192kHz, 1x AES/EBU Input up to 192kHz, 1x USB Input for control, Clock Input: 1 x 10M Clock Input @ 75 Ohms 3Vpp on BNC 44.1 – 384kHz, Clock Calibration: &lt; +/-0.001 ppm, Clock Input: 1 x 10M Clock Input @ 75 Ohms 3Vpp on BNC, Sample Rates (kHz): 32, 44.1, 48, 88.2, 96, 176.4, 192, 352.8, 384</t>
  </si>
  <si>
    <t>Audio procesor pro odposlechové repro</t>
  </si>
  <si>
    <t>Digitální audio processor 4x4 matrix/2x6 X-Over, (Systém EQ procesor 4-in/4-out), Contour mode (Laoudspeaker procesor 2-in/6-out), Raised Cosine Equalization, Linear phase and Classic crossovers, LimiterMax - peak and RMS limiters, Maximum available delay of 2 sec, 4-in / 4-out Analog with Iso-Float-ground isolation, Digital AES3 8-in/8-out, Gigabitdual redundant Dante audio networking, Konfigurovatelný GPIO, High quality A/D and D/A 24-bit převodník, samplovací frekvence 32 bit/96 kHz</t>
  </si>
  <si>
    <t>Převodník DA 32 IN/OUT</t>
  </si>
  <si>
    <t>Konvertor rozhraní HDX / MADI</t>
  </si>
  <si>
    <t>Převodník rozhraní, 64 audio kanálů (non-Varispeed) mezi Pro Tools|HD a jiným MADI zařízením, 56 audio kanálů (Varispeed mezi systémovou sběrnicí record card a jiným MADI zařízením, audio kvalita - až 24-bit, 192 kHz, 2 MADI vstupy (optický nebo coaxialní), 2 MADI výstupy (optický a coaxialní), SRC na všech I/O (konverze samplovací frekvence), BNC Word Clock - synchonizace s externími hodinami, XLR AES/EBU propojení při použití SRC na výstupu, propojení s record card - 2x32 audio kanálů přes kabel, 1U rack</t>
  </si>
  <si>
    <t>Záložní zdroj napájení UPS</t>
  </si>
  <si>
    <t>Záložní zdroj UPS, 2U Rack Space, Pure Sinewave Output, Online (Double Conversion) UPS Topology, Rack/Tower Convertible Configurations, EMI, RFI, Surge and Lightning Spike Protection, Critical Load Outlets, Phone/Fax/Modem/DSL/Network Protection, Auto-Restart/Auto-Charge, Emergency Power Off (EPO) Port, Multifunction LCD Readout, Rotatable LCD Indicator, USB &amp; Serial Connectivity Port, Extended Runtime (XL) Models Hot-Swappable Battery Packs, Dual Input, Smart Fan Speed Control By Load Level, Economy Mode setting, Smart Battery Management(SBM), Remote Control/Wall-Mountable LCD panel, Generator Mode setting, SNMP/HTTP Remote Management Capability (Optional), PowerPanel® Business Edition Software, Capacity (VA): 3000, Capacity (Watts): 2700, On Battery Waveform: Pure Sine Wave, Outlet Type (Socket): IEC C13 x 8, IEC C19 x 1, Outlets - Battery &amp; Surge Protected (Socket): 9, Outlets - Critical Load (CL) (Socket): 5, Outlets - Non-Critical Load (NCL) (Socket): 4, Typical Transfer Time (ms): 0, Runtime at Half Load (min): 9, Runtime at Full Load (min): 3, Typical Recharge Time (Hours): 5</t>
  </si>
  <si>
    <t>LAN interface pro UPS</t>
  </si>
  <si>
    <t>Karta rozhranní LAN pro UPS, Remote Management HTTP, NMS, Auto Shutdown Workstations, Multiple Servers, Upgradable User Firmware, Auto Event Notification E-mail, SMS, SNMP TRAP, Remote Scheduling Shutdown, Startup, Reboot, Ethernet Speeds (Mbps) 10/100</t>
  </si>
  <si>
    <t>Přepojovací panel Cat6A</t>
  </si>
  <si>
    <t>Patch panel, 24x RJ45, Cat. 6A, stíněné provedení</t>
  </si>
  <si>
    <t>Patch kabel Cat6A</t>
  </si>
  <si>
    <t>Patchkabel RJ45 stíněný Cat.6a / 10GB, LS0H, šedý, 1.0m</t>
  </si>
  <si>
    <t>Patchkabel RJ45 stíněný Cat.6a / 10GB, LS0H, šedý, 2.0m</t>
  </si>
  <si>
    <t>Patchkabel RJ45 stíněný Cat.6a / 10GB, LS0H, šedý, 3.0m</t>
  </si>
  <si>
    <t>Patchkabel RJ45 stíněný Cat.6a / 10GB, LS0H, šedý, 5.0m</t>
  </si>
  <si>
    <t>Přepojovací panel optický</t>
  </si>
  <si>
    <t>19"FO vana kompletní, 24xSC, 50/125µm OM4, pigtaily a kazeta, výška 1U</t>
  </si>
  <si>
    <t>Patch kabel optický</t>
  </si>
  <si>
    <t>Optický propojovací kabel duplex SC-SC 50/125 OM4, 1m</t>
  </si>
  <si>
    <t>Optický propojovací kabel duplex SC-SC 50/125 OM4, 2m</t>
  </si>
  <si>
    <t>Optický propojovací kabel duplex SC-SC 50/125 OM4, 3m</t>
  </si>
  <si>
    <t>Optický propojovací kabel duplex LC-SC 50/125 OM4, 1m</t>
  </si>
  <si>
    <t>Optický propojovací kabel duplex LC-SC 50/125 OM4, 2m</t>
  </si>
  <si>
    <t>Optický propojovací kabel duplex LC-SC 50/125 OM4, 3m</t>
  </si>
  <si>
    <t>Přepojovací panel koax</t>
  </si>
  <si>
    <t>UHD 4K Video Patch Panels, Range of video patching panels which meet and exceed SMPTE ST2082-1:2015, the 4K, or Ultra High Definition standard. 1U 2 x 24, 4K, Ultra High Definition video patching panel with re-engineered 2 x 24 connectors. Performance to 12GHz and beyond</t>
  </si>
  <si>
    <t>Patch kabel</t>
  </si>
  <si>
    <t>UHD Nine ultra high definition patchcords, manufactured with high quality cable and strain relief boots.</t>
  </si>
  <si>
    <t>Patch spojka</t>
  </si>
  <si>
    <t>UHD Removable links with slimline handle design and finger grip or hook hole for easy removal. Identification tag offset from centre coloured.</t>
  </si>
  <si>
    <t>Instalační a montážní práce v režii</t>
  </si>
  <si>
    <t>4K 28", odezva 1 ms, vysoká plynulost a perfektní přechod mezi jednotlivými snímky, FreeSync, rozlišení 3840 x 2160, DisplayPort, 2x HDMI, D-Sub, USB 3x, MHL, sluchátka, reproduktory 2x3W</t>
  </si>
  <si>
    <t>Kamera</t>
  </si>
  <si>
    <t>Stolní držák - až pro 32" LCD, polohovatelný, max. 11.3kg. Polohovatelný (otáčení 360°, naklápění 75°, vyvýšení až 33 cm). Pro okraje monitorů o velikosti 1–6 cm. Kompatibilní s VESA 100×100 a 75×75</t>
  </si>
  <si>
    <t>Klávesnice + myš</t>
  </si>
  <si>
    <t>Počítačová klávesnice pro DAW zařízení usnadní a zrychlí práci s audio softwarem pomocí přímého volání primárních transportních a editačních funkcí. Stejné symboly a barevné značení jako je na kontroleru. Na klávesnici samozřejmě zůstává zachována funkčnost všech systémových alfanumerických znaků, jako na běžných klávesnicích. Bezdrátová myš</t>
  </si>
  <si>
    <t>Držák pro monitor</t>
  </si>
  <si>
    <t>Otočná pracovní židle</t>
  </si>
  <si>
    <t>kancelářská židle se síťovinou na opěráku, vysoký opěrák, ocelový chromovaný rám s čalouněnými područkami, houpací mechanismus s několikanásobnou aretací a nastavením síly protiváhy, předsunutá osa houpání pro vyšší komfort, aluminiová leštěná báze, černá síťovina a látka na sedáku, nosnost 120 kg</t>
  </si>
  <si>
    <t>Hlavní poslechové monitory</t>
  </si>
  <si>
    <t>Systém pro uchycení hlavních monitorů</t>
  </si>
  <si>
    <t>Systém uchycení hlavních poslechových monitorů, pružné uložení zamezujícíc přenosu vibrací</t>
  </si>
  <si>
    <t>Kontrolní poslechové monitory</t>
  </si>
  <si>
    <t>Stojany pro monitory</t>
  </si>
  <si>
    <t>Odpružené monitorové stojany, vyrobeno z Coated MDF, Mounting Platform: 7 3/4" x 9 7/8", Base: 16" x 16", Height: 36" or 42", Height includes Iso-Acoustics Platform, Capacity: 75 lbs. Each</t>
  </si>
  <si>
    <t>Poslechové monitory surround L, C, R</t>
  </si>
  <si>
    <t>Odpružené monitorové stojany, vyrobeno z Coated MDF, Maximální rozměry: Mounting Platform: 17" x 9", Base: 19.8" x 16", Nastavitelná výška: 36" or 42", Height includes Iso-Acoustics Platform, Capacity: 100 lbs. Each</t>
  </si>
  <si>
    <t>Subbasový modul</t>
  </si>
  <si>
    <t>Ovládací panel pro Stereo Reverb Procesor</t>
  </si>
  <si>
    <t>Kontrolér pro dozvukový a efektový procesor</t>
  </si>
  <si>
    <t>Napájecí modul do racku</t>
  </si>
  <si>
    <t>Napájecí a filtrační modul napájecího napětí. Maximum Output Current: 16 amps, Line Cord: 3/1.0MM AWG, 2.5M cord w/IEC female to 16A Schuko plug, Pull-out Lights: Two multi-LED, dimmable lamps, BNC Socket w/Switch: Rear rack lamp, 12VAC 500MA maxx (lamp not included), Operating Voltage: 180 to 274 VAC, Spike Protection Mode: Line to neutral, zero ground leakage, Spike Clamping Voltage: 375 VAC peak @ 3,000 Amps, Response Time: 1 nanosecond, Maximum Surge Current: 6,500 Amps, Noise Attenuation: 10 dB @ 10 kHz, 40 dB @ 100 kHz, 50 dB @ 500 kHz, Dimensions: 1RU</t>
  </si>
  <si>
    <t>Frame řady 500 pro moduly FR1, FR2 a FR3</t>
  </si>
  <si>
    <t>Mikrofonní předzesilovač řady 500 series</t>
  </si>
  <si>
    <t>MIC GAIN: A 12-way precision rotary switch controls gain from 0 to 66 dB in 6 dB steps. TRIM: Continuously variable +/-6 dB level control. +48V: Engages phantom power on the microphone input, as supplied by the 500 series rack. POLARITY: Push button inverts the polarity of the signal path, and illuminates when engaged. The symbol “Ø” is often used to denote opposite polarity. HIGH PASS FILTER: The high pass filter is continuously variable from 20-250Hz and engaged by the HPF switch, which illuminates when engaged. SILK / TEXTURE: Pushing the Silk button engages the red Silk circuit, which reduces the negative feedback on the output transformer, adding harmonic content as the texture is increased. LEVEL METER: An Eight-segment LED bar-graph meter displays output level (pre-Silk). The color range proceeds from green for lower level signals, yellow for intermediate signals, and red for high levels.</t>
  </si>
  <si>
    <t>Jednotka je kombinací tří klasických konzolových modulů: dvou kompresorů a preampu, tranponovaných do dvoupozičníhoi rackového modulu Serie 500 s použitím orginálních komponentů a originální konstrukce. Díky separátním vstupům pro kompresor a pro preamp představuje všestrenné řešení pro náběry i pro mixáž. Mikrofoní preamp s gainem 60dB, Sidechain kompresoru s hi-pas filtrem, který zbraňuje nechtěným basům při použití sidechainu, Vyjímečně bohatý a čistý zvuk díky plně diskrétní Class A architektuře, Krokové ovládací prvky pro snadnější orientaci v nastavení parametrů</t>
  </si>
  <si>
    <t>Mikrofonní mono předzesilovač, Circuit: Discrete, Transistor, Transformer Balanced I/O,Total Gain: +60db, Coarse Gain: +20db to +50db (stepped, 5db), Fine Gain: ±10db (variable), Input: Mic/Line switchable, Input Impedance: 1200/300 Ohm switchable, Phantom Power: +48v switchable, Phase: 0/180º, switchable, CONNECTIONS I/O: 500 Series format (frame dependent)</t>
  </si>
  <si>
    <t>Mikrofonní předzesilovač, ekvalizér řady 500 series</t>
  </si>
  <si>
    <t>Mikrofonní předzesilovač, Frekvenční rozsah Mic vstup: +/- 0,5 dB 20 Hz - 27 kHz, Linkový vstup: +/- 0,5 dB 20 Hz - 80 kHz, Max Výstupní úroveň: 20 dBu, HighPass Filtr 2-řádu nastavitelný 60 - 150 Hz, Výšky: +/- 10dB, 8kHz center freq, shelving šířka 1 oktávy, Středy: +/- 10dB, nastavitelná 150Hz - 2,5kHz, shelving šířka 2 oktávy, Basy: +/- 12dB, nastavitelná 50Hz - 500Hz, shelving nastavitelná šířka 1/6 - 2 oktávy</t>
  </si>
  <si>
    <t xml:space="preserve">Minimum Gain: 14.5 dB, 1dB with Pad, Maximum Gain (continuously variable): 60 dB (70 dB in Ribbon Mode), Frequency Response (-3 dB): &lt; 10 Hz to  &gt; 200 kHz typical -1.0 dB @ 10 Hz, typical  -1.5 dB @ 200 kHz, Noise  (60 dB Gain, 10 Hz - 30 kHz, Inputs common) -130 dB EIN Total Harmonic Distortion + Noise  (35 dB Gain, 10 Hz - 20 kHz bandwidth, +24 dBu Out) &lt; .003%, Typical &lt; .001%, Intermodulation Distortion (50 Hz &amp; 7 kHz) 35 dB Gain &lt; .0006% +12 dBu Out &lt; .001% +20 dBu Out, Phase Response (35 dB Gain, 50 Hz - 20 kHz bandwidth, +27 dBu Out) &lt; 2 degrees deviation, Common Mode Rejection Ratio  (35 dB Gain, 10 Hz - 20 kHz bandwidth, 100 mV C.M.) &gt; 65 dB, Typ &gt; 85 dB, Slew Rate (35 dB Gain, +24 dBu Out) &gt; 25 Volts per microsecond, Maximum Input Level (20 Hz - 40 kHz) +12dBu @ 0.02% THD+N, Maximum Output Level: 1 kHz @ 35dB of gain, THD+N is: &lt; 0.001% at +26dBu output, &lt; 0.05% @ +28 dBu output. Phantom Input Impedance  (1 kHz): 2210 ohms, Output Impedance: 24.3 Ohms (x2), Phantom Powering provided by 500 rack.
</t>
  </si>
  <si>
    <t>Mic input: 10 - 5dB, Hi-Z input: -10 - 45dB, Output trim control: 0 to +10dB, THD+N 1kHz, 22Hz-22kHz BW: @ 20dB Gain +20dBu out: &lt; 0.00085%, @ 40dB Gain +20dBu out: &lt; 0.0010%, @ 60dB Gain +20dBu out: &lt; 0.0050%, INTERMODULATION DISTORTION: @ 40dB Gain, +20dBu out, SMPTE/DIN 4:1 7kHz/50Hz: &lt; 0.0020, NOISE - REFERRED TO INPUT: @ 60dB Gain: 50Ω source: &lt; -130dB, 150Ω source: &lt; -128dB, 600Ω source: &lt; -124dB, CMRR, @60dB Gain, 3.5Vcm 100Hz &gt;55dB 1kHz &gt;75dB 10kHz &gt;65dB PHASE DEVIATION (HPF off) 50Hz-25kHz @40dB Gain: &lt;10, FREQUENCY RESPONSE: Mic input @ 40dB Gain -3dB 3.8Hz-288kHz, Mic input @ 40dB Gain -0.5dB: 8.35Hz-135kHz, Hi-Z input @ 20dB Gain -3dB: 1.7Hz-180kHz, Hi-Z input @ 20dB Gain -0.5dB: 4Hz-72kHz, IMPEDANCE: Mic input 8.1kΩ, Mic input, Ribbon mode 20kΩ, Hi-Z input (unbalanced) 2.5MΩ, Hi-Z input (balanced) 5MΩ, Balanced Output 300Ω, Unbalanced Output 150Ω, PEAK LED METER Green threshold -12dBu, Red threshold +16dBu, MAXIMUM OUTPUT LEVEL 100k Ohm load, 0.1% THD , 1kHz, API Lunchbox: 27dBu.</t>
  </si>
  <si>
    <t>Stereo kompresor řady 500 series</t>
  </si>
  <si>
    <t>Stereo kompresor, ratio settings ranging from 1.5:1 to 10:1, 5 release settings and Auto Release function, Number of Channels: 1 (Stereo), Controls: Threshold, Ratio, Attack, Release, Makeup, Ratio: 1.5:1 to 10:1</t>
  </si>
  <si>
    <t>Premium Class-A Stereo compressor for your 500 Series rack, Discrete audio path, Čtyři kompresní poměry (2:1, 2.5:1, 4:1 a 8:1). Control the dynamics of any program material. Discrete gain cells from the Shadow Hills Mastering Compressor. Selectable sidechain filters: 90Hz, 150Hz, 250Hz, bandpass.</t>
  </si>
  <si>
    <t>Mono kompresor řady 500 series</t>
  </si>
  <si>
    <t>Kompresor řady 500 series</t>
  </si>
  <si>
    <t>Kompresor GAIN RANGE: Input Trim: -10 - +10dB, Output Trim: -10 - +10dB, COMPRESSSION: Threshold Range: -15 - +15 dBu, Attack Range: 3 - 200 ms, Release Range: 0.03 - 3 s, Ratio Range: 1:1 - 12:1, Gain Reduction: 0 - 20dB, THD+N 1kHz, 22Hz-22kHz BW: @ 0dB Gain +10dBu out: &lt;0.002%, INTERMODULATION DISTORTION: @ 0dB Gain +20dBu out, SMPTE/DIN 4:1 7kHz/50Hz: &lt;0.002%, OUTPUT NOISE 22Hz-22kHz BW: @0dB Gain: &lt;-78dB, CMRR @0dB Gain, 3.5Vcm, 100Hz &gt;75dB 1kHz &gt;75dB 10kHz &gt;75dB, FREQUENCY RESPONSE: @0dB Gain -3dB: 0.016Hz-150kHz, IMPEDANCE: Line In 24kΩ, Main Out balanced: 350Ω, Main Out unbalanced: 150Ω, Link In - sidechain mode: 100kΩ, LEVEL METERS: Output Peak Indicator, Green: -15dBu; Red: +20dBu, Gain Reduction Meter, 0-10dB Gain Reduction</t>
  </si>
  <si>
    <t>Lampový ekvalizér řady 500 series</t>
  </si>
  <si>
    <t>Ekvalizér používající dual triode lamp, ekvalizér má filtry 24 db/oct high pass and low pass filters each with 7 frequencies, The top and bottom band are shelving each with 8 frequencies, The mid band is peaking with 8 frequencies.</t>
  </si>
  <si>
    <t>Ekvalizér řady 500 series</t>
  </si>
  <si>
    <t>Ekvalizér pro modul řady API 500-series rack such as the API lunchbox® or equivalent. In common with many such modules, the nominal input/output level is +4dBu. Disponuje dvěma parametric mid-band sections feature classic logarithmically symmetric design ensuring that the ±3dB up/down points retain the same musical interval from the centre frequency regardless of frequency and amplitude settings. The two shelving sections are traditional 6dB/octave designs with an option for a fixed Q parametric response.</t>
  </si>
  <si>
    <t>Mono ekvalizér řady 500 series</t>
  </si>
  <si>
    <t>Noise: Measured at Main Output, un-weighted, 22Hz-22kHz, source impedance 40 Ohms
balanced, Better than -102dBV. Frequency Response: Main output, no load +/- 0.1dBu from
20Hz to 31.5kHz -1dB @ 120kHz, Maximum Output Level: 23.25dBu. Total Harmonic Distortion and Noise: @ 1kHz, +20dBu output level, no load, Better than 0.0025%, @ 20Hz, +20dBu output level, no load, 0.13% Typical (2nd and 3rd harmonic). High Pass Filter: -2.7dB @ 80Hz    Equalizer Engaged Noise: Measured at Main Output, un-weighted, 22Hz-22kHz, source impedance 40 Ohms balanced, Better than -94dBV. Frequency Response: Main output, no load +/- 0.25dBu from 20Hz to 45kHz, -2dB @ 120kHz, Maximum Output Level: 23dBu, Total Harmonic Distortion and Noise: @ 1kHz, +20dBu output level, no load. Better than 0.009%, @ 20Hz, +20dBu output level, no load, 0.13% Typical (2nd and 3rd harmonic)</t>
  </si>
  <si>
    <t>CHANNELS: Mono, CIRCUIT: Discrete, Inductor, Transformer Balanced, FREQUENCIES TREBLE and BASS shelf +/-18db. Treble is set to 12k while Bass is selectable 50 and 110hz. HI and LO MID +/-18db with HI and LO “Q” switching on each band. HI MID - 8k2, 6k8, 5k6, 4k7, 3k3, 2k7, 1k2. LO MID - 820, 560 470, 390, 330, 270, 220. THREE POSITION FILTER - 47, 82, and 150hz. BYPASS: Hardwire</t>
  </si>
  <si>
    <t>Mono kazetový emulátor řady 500 series</t>
  </si>
  <si>
    <t>Kazetový emulátor, Specifikace (Measurements with tape circuit disengaged), Noise: Measured at Main Output, un-weighted, 20Hz-22kHz, Input Terminated 40 Ohms. Unity Gain Better than -100dBu, Frequency Response: Measured at +10dBu, trim at unity. Main Output +/- 0.25dB from 5Hz to 60Khz, -2dB @ 120KHz, Maximum Output Level 23.25dBu, Total Harmonic Distortion and Noise: @ 1kHz, +20dBu output level Better than 0.0025%, @ 20Hz, +20dBu output level 0.07% Typical (2nd and 3rd harmonic), Tape FX Specifications Noise: Measured at Main Output, un-weighted, 20Hz-22kHz, Input Terminated 40 Ohms. Saturation @ minimum Better than -100dBu, Saturation @ maximum Better than -100dBu, Frequency Response: 15 IPS, Input @ -0 dBu -3dBu @ 28kHz, Saturation @ minimum 0dBu @ 10Hz +5dBu Peak @ 60Hz, Saturation @ maximum -3dBu @ 20kHz, -3dBu @ 12.5Hz, +2.4dBu Peak @ 60Hz, 30 IPS, Input @ -0 dBu -3dBu @ 120kHz, Saturation @ minimum -3dBu @ 10Hz +3.15dBu Peak @ 125Hz, Saturation @ maximum -3dBu @ 100kHz, -3dBu @ 12.5Hz, +1.3dBu Peak @ 110Hz, Total Harmonic Distortion and Noise: 15 IPS, Input @ -0 dBu 0.4% @ 3kHz to 1% @ 175Hz typical, Saturation @ minimum Greater than 1% below 175Hz typical, Saturation @ maximum 1% at 6kHz typical, 0.3% @ 1kHz to 3% @ 50Hz typical, 30 IPS, Input @ -0 dBu 1% at 1kHz typical, Saturation @ minimum 0.6% @ 400Hz 5% @ 20Hz typical, Saturation @ maximum 1.5% @ 20kHz to 0.4% @ 1kHz typical, 0.4% @ 1kHz to 2 %@ 50Hz typical</t>
  </si>
  <si>
    <t>Kompresor, Zkreslovač, Ekvalizér řady 500 series</t>
  </si>
  <si>
    <t>Processor Type: Compressor/Distortion/EQ, Number of Channels: 1, Inputs: 1 x 1/4" (instrument), Module Slot Size: Single</t>
  </si>
  <si>
    <t>Mic Pre / EQ / Compressor / Texture</t>
  </si>
  <si>
    <t>Mikrofonní předzesilovač, Frequency Response: Main Output, no load –3 dB @ 2 Hz, –3 dB @ 160 kHz, Measured at Main Output, unweighted, 22Hz-22kHz, Terminated 150 Ohms. With gain at unity better than –92 dBu, With gain at 66 dB better than –56 dBu, Equivalent Input Noise better than –123 dBu, Unity to +66dB in 6 dB steps, Trim continuously adjustable from –6dB to +6dB. Phantom Power: 48 Volts DC +/- 1%, Total Harmonic Distortion and Noise: @ 1kHz, +20 dBu output: Better than 0.002% As above, Silk Engaged: Better than 0.2% Second Harmonic, @ 20Hz, +20 dBu out Better than 0.004% @ 20Hz, +20 dBu out Better than 0.020%, IM Distortion: Better than 0.002%, Slew rate Better than 4 V/uS, High Pass Filter: Frequency: Continuously Variable from 20 Hz to 250Hz, Slope: 12 dB/Octave Bessel, Rack 19"</t>
  </si>
  <si>
    <t>Tube Vitalizer</t>
  </si>
  <si>
    <t>High-end Tube Vitalizer, spínané coil filtry, highband a lowband kompresory, 1950s tube output stage, Vus, dual channel stereo režim, symetrické XLR/Jack In/Out, 2U, 19", Vitalizer - Product Range Legendární psychoakustické procesory pro Live, Studio a Hifi. Input &amp; Output: Instrumentation amplifier, electronically balanced (differential), transformerless, Nominal input level: +6 dB, Input impedance: = 22 kOhms, Output impedance: &lt; 600 Ohms, Max. input level: +24 dBu, Max. output level: +22,4 dBu, ?inimum load ohms: 600 Ohms, Relay Hard Bypass. Measurements: Frequency response (without tubes): 10 Hz - 100 kHz (100 kHz = -3 dB), Frequency response (with tubes): 30 Hz - 100 kHz (30kHz=-3dB), CCMR (common mode rejection):- 100 dBu at 1 kHz, THD &amp; N: 0,002% at 1 kHz, S/N (CCIR 468-3): -83 dBu, S/N (A-weighted): -89 dBu, Rack 19"</t>
  </si>
  <si>
    <t>Lampový mikrofonní předzesilovač</t>
  </si>
  <si>
    <t>Čtyřkanálový předzesilovač s unikátním mícháním klasického a lampového zvuku, což je perfektní řešení pro dosažení toho správného zvuku pro širokou škálu mikrofonů a nástrojů. Tento všestranný vícekanálový předzesilovač nabízí na každém kanálu také volitelný kompresor a dále osmikanálový A/D převodník doplněný o čtyři linkové vstupy. Čtyři Twin-Finity™ mic/line předzesilovače, Dvoucestné 285V Class-A lampový nebo transimpedanční polovodičový předzesilovače, Sfázované míchání lampové a polovodičové cesty, designovaný 1176 kompresor na každém kanále, Osmikanálový 24-bit A/D převodník, Přepínatelná samplovací frekvence až do 192 kHz, Digitální výstup ADAT (2x optika) a AES/EBU (D-Sub 25), 8-kanálový soft limiter, 8-kanálový, 24-bit, Přepínatelný samplerate: 44.1 - 192 kHz, WC ADAT (2x pro S/MUX), AES/EBU výstup, Clock subsystém s minimalizací jitterů, LED metery s indikací clip/hold, 75Ω BNC word clock I/O, Rack 19"</t>
  </si>
  <si>
    <t>Stereo limiter kompresor</t>
  </si>
  <si>
    <t>Producer Pack Channel Strip</t>
  </si>
  <si>
    <t>Line Gain Range: +10dB to +40dB continuously variable, Input Impedance: &gt;1M Ohm, Mic Gain Range: 0 to +60dB in 10dB steps, Input Impedance: Variable as follows: 600 Ohm, 1k4 Ohm, 2k4 Ohm, 6k8 Ohm, EIN: -128dB with 150 Ohm terminating impedance at 60dB of gain, Noise: -97dBu, THD: 0.001% with -20dBu 1kHz input and 20Hz-22kHz bandpass filter, Compressor (VCA mode) Threshold Range: -28dB to +12dB, Ratio: 1.5:1 to 10:1, Slope: Soft knee, Attack: 100µs to 100ms, Release: 100ms to 7s, variable or auto (program dependent), Compressor (Vintage Opto mode) Threshold Range: -28dB to +12dB, Slope: Soft knee in Comp mode, Hard knee in Lim mode, Attack: Fixed, Release: Fixed, EQ: Low Pass Filter: 18dB/oct from 400Hz to 22kHz, Parametric Section: Comprised of low-mid &amp; Hi-mid parametric, each with continuously variable boost/cut with centre detent, frequency sweep control with two ranges, and fully variable Q. Low-mid frequencies 40Hz to 400Hz (120Hz to 1k2Hz when x3 is pressed). Hi-mid frequencies 600Hz to 6kHz (1k8Hz to 18kHz when x3 is pressed, Shelving section: Comprised of: high frequency shelf, with frequency range steps of 1.5kHz, 3.3kHz, 6.8kHz and 15kHz (2.2kHz, 4.7kHz, 10kHz and 18kHz when Hi Range is engaged), and low frequency shelf, with frequency range steps of 20Hz, 56Hz, 160Hz and 460Hz (33Hz, 95Hz, 270Hz and 655Hz when Hi Range switch is engaged), Gate Threshold Range: -40dB to +10dB, Gate Range: 0 to -80dB, Attack: Switched fast or slow, Release: 100ms to 5s, Hold: 20ms to 4s, Expander Ratio: 0 to 5:1, De-Esser Threshold Range: 22dB, Frequency Range: 2k2 to 9k2, Ratio at centre frequency 2:1</t>
  </si>
  <si>
    <t>Přepojovací panel analog</t>
  </si>
  <si>
    <t>Patch kabel audio</t>
  </si>
  <si>
    <t>Přepínač pro displaye a lampy</t>
  </si>
  <si>
    <t>spínací jednotka pro dvě externí světelná zařízení, samostatný výstup pro připojení Studio displaje XT2 nebo SD2, zapojení do USB portu na počítači (PC nebo Mac), indikační LED na přední straně, indikuje nahrávání (červená) a record ready/preroll (žlutá u Pro Tools), napaječ DC 12 V, standardní USB kabel 2m je součástí, rozměry: 55 x 73 x 24mm (š x h x v)</t>
  </si>
  <si>
    <t>USB připojení přes PunchLight Dli, červená barva segmentů - nahrávání, zelená barva segmentů - přehrávání, oranžová barva segmentů - "ready",  všechny formáty SMPTE timecode, zobrazuje doby, takty, samply, feet + frames, zobrazení vlastní zprávy, hodiny - zálohované interní baterií, rozměry rámu: 550x120x38 (š x v x h) mm, dálkový ovladač</t>
  </si>
  <si>
    <t>Recording display</t>
  </si>
  <si>
    <t>Recording display indikuje stav nahrávání, dva aktivní stavy, oranžový, červený, vygravírování nápisu dle požadavku uživatele</t>
  </si>
  <si>
    <t>Frame 19" pro instalalci jednotek series 500, série 500, 10 pozic</t>
  </si>
  <si>
    <t>Analog 32-channel totalizer</t>
  </si>
  <si>
    <t>Kamera pracující v režimu 1080p s 12x optickým zoomem, nejširší záběr objektivu 72.5°, široký dynamický rozsah, velký výkon při špatných světelných podmínkách, rozlišení Full HD 1920x1080p až 30 fps, 2D a 3D potlačení šumu s “low noise CMOS sensorem”, odpovídá ONVIF IP Streaming Standardům, ethernetový port RJ-45 pro streaming H.264, ovládací Software je "open source", současný výstup přes HDMI, HD-SDI a IP Streaming, NDI</t>
  </si>
  <si>
    <t>Subbasový modul pro hlavní monitory</t>
  </si>
  <si>
    <t>Stereo předzesilovač</t>
  </si>
  <si>
    <t>Ovládací panel nástěnný</t>
  </si>
  <si>
    <t>Jednotka pro bezdrátovou prezentaci, multiplatformní</t>
  </si>
  <si>
    <t xml:space="preserve">PTZ kamera (HDMI, LAN, RS-232)  </t>
  </si>
  <si>
    <t>Konzole/držák pro kameru</t>
  </si>
  <si>
    <t>Záznamové a stream zařízení (2 zdroje, H.264)</t>
  </si>
  <si>
    <t>Relé jednotka do rozvaděče</t>
  </si>
  <si>
    <t>Jednotka pro potlačení EM rušení</t>
  </si>
  <si>
    <t>Řídící modul pro předřadníky DALI</t>
  </si>
  <si>
    <t>Převodník RS232 na RS 485</t>
  </si>
  <si>
    <t>Dálkové/LAN řízení distribuce napájení, 4x 230V (nezávislé)</t>
  </si>
  <si>
    <t>SFTP Cat 6a</t>
  </si>
  <si>
    <t>Prováděcí dokumentace</t>
  </si>
  <si>
    <t>Příprava kabelových tras</t>
  </si>
  <si>
    <t>Montážní a instalační práce</t>
  </si>
  <si>
    <t>Programování řídícího systému</t>
  </si>
  <si>
    <t xml:space="preserve">Programování řízení osvětlení a žaluzií </t>
  </si>
  <si>
    <t>Zprovoznění a zaškolení obsluhy</t>
  </si>
  <si>
    <t>Převodník TP na HDMI</t>
  </si>
  <si>
    <t>Katedra</t>
  </si>
  <si>
    <t>h</t>
  </si>
  <si>
    <t>Koaxiální kabel</t>
  </si>
  <si>
    <t>Přípojné místo nástěnné s TP převodníkem</t>
  </si>
  <si>
    <t>Řídící modul DALI předřadníků, DALI sběrnice, podpora až 64 stmívatelných předřadníků DALI, 15 nezávislých skupin, kontakty pro ovládání 2 skupin, řízení po RS485, montáž DIN lišta</t>
  </si>
  <si>
    <t>EMI odrušovací jednotka, 3x RC odrušovací člen pro spínání motorů, maximální proud 10A, napští do 275V, montáž DIN lišta</t>
  </si>
  <si>
    <t>6 kanálová relé jednotka, spínání zátěže 230V/10A, testovací tlačítka, programovatelné parametry pro každé relé, indikace napájení a stavu relé, ovládání po RS485, montáž DIN lišta</t>
  </si>
  <si>
    <t>Jednotka řízení distribuce, 4x samostatně ovládaný IEC výstup 230V/10A, Ethernet rozhraní pro řízení zásuvek, integrovaný webserver</t>
  </si>
  <si>
    <t xml:space="preserve">Převodník Dante™, 6x mikrofonní/linkový audio vstup s převodem do Dante™, 4x nezávislé kanály AEC, 4x linkový výstup z Dante™, 32/64 bit float point DSP, 24bit/48kHz AD/DA konvertor,  integrovaný 4 portový Gigabit Ethernet switch, USB pro konfiguraci zařízení, </t>
  </si>
  <si>
    <t>AV maticový přepínač 8x4</t>
  </si>
  <si>
    <t>Jednotka pro bezdrátovou prezentaci obrazu a zvuku z mobilních zařízení, podpora Microsoft Windows, OS X,  smart telefony a tablety Apple a Android, sdílení obsahu pomocí stávající bezdrátové sítě a dedikované aplikace, Gigabit ethernet rozhraní, 3x USB rozhraní, HDMI a VGA video výstup, podporované rozlišení 1080p60, napájení pomocí PoE 802.3at</t>
  </si>
  <si>
    <t>Záznamové a stream zařízení, 3x HDMI vstup, 1x komponentní vstup, 1x HDMI loop thru, 1x HDMI preview, 2x stereo analog audio vstup, 1x stereo výstup, komprese H.264/AVC (High, Main, Baseline), datový tok 200kbps až 10Mbps, interní SSD 400GB pro záznam, USB pro externí uloziště, podpora rozlišení až 1080p60, záznam a stream dvou kanálů současně,  podpora FTP, SFTP, CIFS, CIFS/SMB, NFS, audio processing 16bit4 8/44,1kHz, 80 - 320kbps, stream RTP,/RTCP, RTSP, RTP/RTSP through HTTP, MPEG2-TS/UDP, MPEG-TS/RTP, Direct RTP, SAP, SDP, unicast/multicast, RTMP, řízení po RS232 a Ethernetu</t>
  </si>
  <si>
    <t>Řídící centrála</t>
  </si>
  <si>
    <t>Řídící jednotka, min. 512MB SDRAM, min 4.5GB Flash, 3x RS232, 2x IR/Seriál, 4x Digital I/O, 4x Relé, sběrnice pro napojení tlačítkových panelů (BUS), ovládání a monitoringu po Ethernetu, podpora HTTP, HTTPS, SSH, SFTP, SMTP, NTP, DJCP, DNS, ICMP, BACnet, KNX, DALI. Gigabit Ethernet, podpora dotykových panelů</t>
  </si>
  <si>
    <t>BUS Distributor</t>
  </si>
  <si>
    <t>Distribuční jednotka pro napojení sběrnice BUS a 3 tlačítkových panelů, kompatibilní s ovládacím panelem a řídící centrálou</t>
  </si>
  <si>
    <t>Ovládací tlačítkový panel, 8x podsvícené tlačítko, 1x otočný regulátor, 1x indikátor hlasitosti, sběrnice pro napojení na řídící jednotku</t>
  </si>
  <si>
    <t>Převodník Dante</t>
  </si>
  <si>
    <t>Maticový přepínač, kapacita 8x4, 6x HDMI vstup, 2x DTP/HDBaseT vstup, 4x HDMI výstup, 2x DTP/HDBaseT výstup, 6x analog stereo vstup, 4x analog stereo výstup, 4x mikrofonní/linkový vstup,  S/PDIF výstup, podpora rozlišení 3840x2160@60 (4:2:0 8bit), integrovaný video scaler, datový tok 10.2Gbps, podpora HDMI 1.4, HDCP 1.4, 19" rack montáž výška 2RU, RS232, Ethernet rozhraní</t>
  </si>
  <si>
    <t>Výkonový zesilovač 8 kanálů, 8x 500W/4Ohm, bridge 1000W/4/8Ohm, integrované DSP 24bit/48kHz, matice 8x8, vstupní 5ti pásmový PEQ, výstupní 9ti pásmový EQ, 8x linkový audio vstup,  8 kanálů AES/EBU, 24bit/48kHz, Ethernet rozhraní</t>
  </si>
  <si>
    <t>Výkonový zesilovač 4 kanálů, 4x 250W/4Ohm, integrované DSP 24bit/48kHz, matice 4x4, vstupní 5ti pásmový PEQ, výstupní 9ti pásmový EQ, 8x linkový audio vstup,  4 kanálů AES/EBU, 24bit/48kHz, Ethernet rozhraní</t>
  </si>
  <si>
    <t>Datový převodník RS232-RS485, automatický poloduplexní provoz, montáž DIN lišta</t>
  </si>
  <si>
    <t>Převodník TP na HDMI, přenos HDMI signálu o rozlišení 1080p60 po TP kabeláži na vzdálenost 70m, maximální datový tok 10.2Gbps,  podpora DVI 1.0, HDMI 1.4, HDCP 2.2, přenos RS232 a stereo zvuku po TP kabeláži, Konektivita: RJ45 vstup, HDMI výstup, stereo audio výstup, RS232</t>
  </si>
  <si>
    <t>Cinema reprosoustava, dvoupásmový systém, měniče: 15" středobasový,  vysokotónový nepřímo vyzařující  se zvukovodem, zatížitelnost nejméně: 300W (2hod AES), nominální impedance 8Ohm, citlivost: 99 dB (1W/m), frekvenční rozsah nejméně: 44 Hz - 18 kHz (-10dB), vyzařovací chrakteristika 90°x90° (HxV)</t>
  </si>
  <si>
    <t>Cinema subwoofer, měnič: 1x18", zatížitelnost nejméně 600W (pink noise), citlivost: nejméně 97 dB (1W/m) při 50-500Hz, nominální impedance 8 Ohm</t>
  </si>
  <si>
    <t>Surround cinema reprosoustava, měníč: 1x8"LF + 1x1"HF, zatížitelnost nejméně 150W (pink noise), citlivost nejméně 91 dB (1W/m), nominální impedance 8 Ohm, frekvenční rozsah 50Hz - 20kHz (-10dB), vyzařovací charakteristika 100°x90° (HxV)</t>
  </si>
  <si>
    <t>Držák pro zavěšení efektové reprosoustavy, pevný úhel náklonu</t>
  </si>
  <si>
    <t>Audio dekodér Dolby AC3, DTS Master Audio/DTS ES/DTS 5.1/Neo:6, Podpora formátů až 11.1 a 13.1, Digitální audio vstupy: 16 kanálu, AES/EBU, vzorkovací frekvence 44.1/48/96/192kHz, 2x TOSLINK, 1x koaxiální S/PDIF, Analogové audio vstupy: 8x symetrický analogový vstup, 2x stereo vstup, 1x mikrofonní vstup (48V Fantom), HDMI audio a video vstupy, až 8 kanálů (PCM, DTS-HD Master a Dolby AC3), 4x HDMI vstup, 1x HDMI výstup, HDMI 1.3 kompatibilní, Digitální audio výstupy: 16 kanálů, AES/EBU, vzorkovací frekvence 48/96/192kHz, Analogové audio výstup: 16 symetrických kanálů, Ethernet rozhraní, RS232</t>
  </si>
  <si>
    <t>Aktivní reprosoustava</t>
  </si>
  <si>
    <t>Stagebox, 16x mic/line vstup, 8x line výstup, dynamický rozsah nejméně 108dB, podpora vzorkovacích frekvencí 44.1/48/88.2/96kHz, redundantní Dante rozhraní, 19" rack montáž, výška 3RU, kompatibilní s položkou Digitální mixážní pult, vzdálené ovládání preampu</t>
  </si>
  <si>
    <t>Vestavěný DSP procesor, 4x vstupní Analog/Digital AES/EBU, 4x výstupní kanály, presety pro reproduktory, ochranný systém L-DRIVE, PFC, výkon 4x 1000W / 4Ω, ethernet network kontroler</t>
  </si>
  <si>
    <t>Anténa digitálního mikrofonního přijímače, zisk antény nejméně 7,5dBi, šířka anténního svazku 70°, zisk zesilovače přepínatelný -6dB až 12dB</t>
  </si>
  <si>
    <t>Mikrofonní vysílač beltpack - hlavový mikrofon (kardioida)</t>
  </si>
  <si>
    <t>Mikrofonní vysílač beltpack, AES-256bit zabezpečení bezdrátového vysílače, kovové robustní provedení, délka provozu min. 11hod, kompatibilní s položkou Čtyřkanálový digitální mikrofonní přijímač</t>
  </si>
  <si>
    <t>Mikrofonní vysílač hand, dynamický hlava s kardioidní charakteristikou, vyměnitelná hlava, kovové robustní provedení, AES-256bit zabezpečení bezdrátového vysílače, délka provozu min. 11hod, kovové provedení  kompatibilní s položkou Čtyřkanálový digitální mikrofonní přijímač</t>
  </si>
  <si>
    <t xml:space="preserve">Náhlavní mikrofon, kardioidní charakteristika, frekvenční rozsah 20Hz - 20kHz, citlivost nejméně 6mV/Pa, dynamický rozsah nejméně 97dB, Max SPL nejméně 144dB, adapter kompatibilní s položkou Mikrofonní vysílač beltpack </t>
  </si>
  <si>
    <t>Digitální mixážní pult</t>
  </si>
  <si>
    <t>Stagebox, 32x mic/line vstup, 16x line výstup, 4x AES/EBU výstup, dynamický rozsah nejméně 108dB, podpora vzorkovacích frekvencí 44.1/48/88.2/96kHz, redundantní Dante rozhraní, 19" rack montáž, výška 5RU, kompatibilní s položkou Digitální mixážní pult, vzdálené ovládání preampu</t>
  </si>
  <si>
    <t>Doprava a instalace plátna</t>
  </si>
  <si>
    <t>Doprava a manipulace s nadměrným nákladem.</t>
  </si>
  <si>
    <t>Motorové rolovací plátno s plynulým nastavením výšky obrazu, boční napínání plátna, ocelový tubus, bezúdržbový motor, viditelný rozměr obrazu min. 6x5 metru, perforovaná plocha se ziskem 1,8G a mikroperforací</t>
  </si>
  <si>
    <t>Konstrukce k instalaci plátna, nosnost 800 kg. Připevnění možné pouze ke stropu (stěna je obložena izolační SDK konstrukcí).</t>
  </si>
  <si>
    <t>Přípojné místo pro prezentaci zápustné</t>
  </si>
  <si>
    <t>Přípojné místo nástěnné UTP</t>
  </si>
  <si>
    <t>Přípojné místo s TP převodníkem</t>
  </si>
  <si>
    <t>Multiformátový přepínač se třemi video vstupy, integrovaný TP převodník (pro vzd. min. 70m). Vstupy: DisplayPort, HDMI, VGA + audio, automatické přepínaní vstupů, podporované rozlišení až 4K.</t>
  </si>
  <si>
    <t>Multipárový kabel</t>
  </si>
  <si>
    <t>manuální přepojovač audio, 128 kanálů, 64 In/ 64 Out, 3 polový konektor GAS323 LA C, přeslech kanálů &gt; 100 dB pro 10 kHz, rack montáž ; rozměry 19" x 3RU, kompletní</t>
  </si>
  <si>
    <t>Patch kabel audio,  konektor GMK 313, délka 30cm, barva černá</t>
  </si>
  <si>
    <t>Patch kabel audio, konektor GMK 313, délka 30cm, barva červená</t>
  </si>
  <si>
    <t>Patch kabel audio,konektor GMK 313, délka 60cm, barva černá</t>
  </si>
  <si>
    <t>Patch kabel audio, konektor GMK 313, délka 60cm, barva červená</t>
  </si>
  <si>
    <t>Diskové pole pro záznam</t>
  </si>
  <si>
    <t>Repro hlavní</t>
  </si>
  <si>
    <t xml:space="preserve">Držák/stojan reprosoustav </t>
  </si>
  <si>
    <t>Subbasové reprosoustavy</t>
  </si>
  <si>
    <t>Čtyřkanálový digitální mikrofonní přijímač</t>
  </si>
  <si>
    <t>4 kanálový digitální mikrofonní přijímač, šířka pásma 72MHz, digitální zpracování signálu 24bit/48kHz , audio rozsah 20Hz- 20kHz, dynamický rozsah nejméně 120dB, AES-256bit zabezpečení bezdrátového přenosu, Redundantní Dante rozhraní, 4x analog audio výstup. 19" rack montáž, výška 1RU</t>
  </si>
  <si>
    <t>Montáž všech zařízení AV technologie, osazení technologie v racku, apod.</t>
  </si>
  <si>
    <t>Projekce a prostorové ozvučení</t>
  </si>
  <si>
    <t>Propojovací kabeláž (LAN, BNC, Audio AES/EBU)</t>
  </si>
  <si>
    <t>Reproduktorový kabel instalační, 2x4mm, provedení FRNC, max. 4.35 Ω/km, min 363 kWh/km, barva černá</t>
  </si>
  <si>
    <t>Kabel reproduktorový 2x4mm</t>
  </si>
  <si>
    <t>Náhledový monitor</t>
  </si>
  <si>
    <t>LCD monitor, úhlopříčka 27", panel PLS, rozlišení 2560 x 1440, jas 350 cd/m2, kontrast 1000:1. Vstupy: displayPort, HDMI, DVI-D, VESA montáž 100 x 100 mm.
Mmaximální šířka 650 mm (instalace 2 ks do prostoru nad dveře do studia).</t>
  </si>
  <si>
    <t>Nastavitelná držák pro monitor, nosnost 15 kg, uchycení 100 x 100, úhlopříčka palce 27, materiál kov, barva černá</t>
  </si>
  <si>
    <t>Víceúčelový display</t>
  </si>
  <si>
    <t>Kabeláž pro antény bezdrátových mikrofonů.</t>
  </si>
  <si>
    <t>Kompatibilní s typem kamery, instalace do akustických obkladů.</t>
  </si>
  <si>
    <t>Kabeláž pro ozvučení kina</t>
  </si>
  <si>
    <t>kabely pro prostorové ozvučení, konektory speacon.</t>
  </si>
  <si>
    <t>Koaxiální kabel, impedance 50 Ohm, typ RG-8, 10 AWG</t>
  </si>
  <si>
    <t>PTZ kamera, min. rozlišení 1920x1080p, optický zoom min. 20x, HDMI/SDI video výstup, H.264/H.265/MJPEG RTMP/RTSP IP stream, RS232, Ethernet, PoE</t>
  </si>
  <si>
    <t>Přípojné místo pro studiový provoz</t>
  </si>
  <si>
    <t>Přípojné místo RJ45</t>
  </si>
  <si>
    <t xml:space="preserve">Keramická tabule </t>
  </si>
  <si>
    <t>Keramická tabule pro popis fixem, bílá, magnetická. Šířka 300 cm, výška min. 120 cm, montáž na stěnu.</t>
  </si>
  <si>
    <t>Kabel pro antény bezdrát. mikrofonů</t>
  </si>
  <si>
    <t>Poslechové monitory surround Sl, Sr + boční</t>
  </si>
  <si>
    <t>Protools audio rozhraní, 2x 32 kanálů DigiLink, AES/EBU I/O 16 mono kanálů, 6 slotů pro rozšiřující moduly, AES3 expanzní karta (16 mono kanálů I/O) s konverzí vzorkovací frekvence, Audio Dante Modul 64 kanálů, Word Clock/Video Black Burst I/O konektor, podpora 44.1-384kHz, DSD64/DSD128, dva interní napájecí zdroje, 19" rack montáž, výška 2RU</t>
  </si>
  <si>
    <t>Ovládací mixážní konzole pro studiovou tvrobu, 32 kanálů, 9 knobů/kanál, TFT displeje, joystick modul, post modul, 4x Fader Module (dual tri color LED meter, mute, solo), 4x Proces module (8 multicolor LED, 8 OLED Display, 22 function select switches per channel), 4x Knob Module (32 multicolor LED, 32 OLED Display, 11 function select switches), Display module (4x), Producers desk, legs, kompatibilita s Avid Pro Tools, Steinberg Cubase/Nuendo, Merging Pyramix</t>
  </si>
  <si>
    <t>Režim zkušebního provozu</t>
  </si>
  <si>
    <t>Demontážní práce stávajícího AV vybavení</t>
  </si>
  <si>
    <t>Stropní držáky pro efektové reprosoustavy</t>
  </si>
  <si>
    <t>Mikrofonní předzesilovač</t>
  </si>
  <si>
    <t>Mikrofonní předzesilovač, 8 kanálů, 8x mikrofonní vstup, 8x linkový výstup, Zisk -30 až -70 (5dB krok), LED Gain Meter, 48V Fantom, Filtr horní propust (-6dB/oktáva, 80Hz), Funkce phase reverse, Mute, Pad, Impedance 10k, výstup s transformátorem, zesilovač třída A, frekvenční rozsah 20Hz - 20kHz, Výstup +26dBu@ 1kHz, Šum -90dB, 19" rack montáž, výška 2RU</t>
  </si>
  <si>
    <t>Modulární AD/DA převodník, kartová koncepce, 4x MIC/LINE I/O karta celkem 32 mic/line vstup, 32 line výstup, celkem 8x D-SUB25 konektor, Mic/line vstup vstupní citlivost: -55 dBu to +24 dBu, EIN: -123  dBu, SNR: -115 dBFS (20 Hz - 20 kHz) / -118 dB(A) @ 0dB GainTHD @ -1 dBFS: -113 dB, Frekvenční odezva: -0.5 dB (10 Hz to FS/2), +48 V fantom napájení (zapínatelné),  A/D převod SNR: &lt; -117,6 dB RMS (20 Hz - 20 kHz) / -119,9 dB(A)THD @ -1 dBFS: &lt; -119 dB, frekvenční odezva: &lt; -0,15 dB (10 Hz) / -0,15 dB (20 kHz), D/A převod SNR: -116,8 dB RMS (20 Hz - 20 kHz) / -119,5 dB(A)THD @ -1 dBFS: -109 dB) : -0,5 dB (10 Hz) / -0,15 dB (20 kHz), 2x MADI I/O modul 64kanálů 48k/96k rámec, 56/64 kanálů SMUX, (1x BNC vstup, 1x BNC výstup), 1x Dante I/O modul (2x RJ45, 1x SFP), Wordclock I/O, Sample rates: 44.1/48/88.2/96/176.4/192kHz, integrovaný web server, Gigabit Ethernet, GPIO, redundantní napájecí zdroj, 19" rack montáž, výška 2RU</t>
  </si>
  <si>
    <t>Dvoukanálový diskrétní mikrofonní předzesilovač, konfigurace s kaskádní FET kaskódou a bipolárním 2. stupněm, 2x mikrofonní vstup, 2x Hi-Z vstup, úroveň šum  -126dB EIN, vstupní transformátor, 2x symetrický výstup Class A s úrovní +36dB, volitelná vstupní impedance 50/60/600/1500Ohm, VU meter, spínatelné +48V fantom napájení, obrácení polarity, -20dB pad, nastavitelný HP filtr 30Hz - 185Hz@6dB/oktávu, nastavitelný zisk +20dB až +64dB v krocích 4dB, jemná regulace zisku +/-3dB,  frekvenční odezva 1Hz - 120kHz (-3dB), 19" rack montáž, výška 2RU</t>
  </si>
  <si>
    <t>Dual-channel Tube/Limiter/Compressor with Stereo Link, 4 x hand-matched 6BA6 vacuum tubes, Balanced XLR inputs &amp; outputs, INPUT Level Preset 3-way switches -3dB, 0, +3dB, Continuously variable OUTPUT level controls, Unity Gain set INPUT to "0" and OUTPUT control to 11 o’clock. (Input source Z= 150 Ohms, Output load Z= 100 kOhms) Maximum input level: (1 kHz Sine, &lt;0.3% THD+N), -3 = +25 dBu, 0 = +21 dBu, +3 = +18 dBu, Maximum GAIN: 13dB, GAIN makeup: 10dB (gain above unity), Output Headroom: 23dB (referenced to +4dBu), Variable ATTACK control: 13msec - 130msec, RECOVERY switch 5 steps: 0.1s, 0.16s, 0.32s, 0.64s, 1.7sec. Ratio Mode switches between LIMIT (1.5:1 to 12:1) or COMPRESS (1.2:1 to 3:1), HP SC: High Pass Side Chain Filter -3dB @ 100Hz @ 6dB per Octave, Frequency Response: - 0.8dB @ 20Hz, -0.5dB @ 50kHz, Total Harmonic Distortion: &lt;0.05% THD+N (1kHz Sine, +4dBu, BW: 20Hz - 22kHz), Noise floor: -85dB typical (BW: 20Hz - 22kHz), Dynamic Range: 112dB, Signal to Noise Ratio: 89dB (referenced to +4dBu), Common-Mode Rejection Ratio (CMRR): 74dB (BW: 20Hz - 22kHz, +4dBu, 1kHz Sine), Output Impedance: 100 Ohms, Input Impedance: -3dB= 1 kOhms, 0dB= 2.5 kOhms, +3dB= 4.5 kOhms, Rack 19"</t>
  </si>
  <si>
    <t>sada</t>
  </si>
  <si>
    <t>Držák pro hlavní ozvučovací systém, kompatibilní  s hlavní + subbasovou reprosoustavou</t>
  </si>
  <si>
    <t>Výkonový zesilovač 8 kanálů - hlavní kino ozvučení</t>
  </si>
  <si>
    <t>Výkonový zesilovač 8 kanálů - surround kino ozvučení</t>
  </si>
  <si>
    <t>Digitální mixpult nejméně 64 mono + 8 stereo kanálů, 24 mix a 8 matrix sběrnic + 1 stereo sběrnice, DCA skupina s 16 vstupy, 8 MUTE skupin, nejméně 32 faderů, Redundantní DANTE rozhraní (64/64 I/O kanálů), nejméně 1x AES/EBU výstup, WordClock I/O, MIDI I/O, vzorkovací frekvence 44.1/48kHz, dynamický rozsah nejméně 112dB, možnost rozšíření expanzními kartami</t>
  </si>
  <si>
    <t>Převodník DANTE - AES/EBU</t>
  </si>
  <si>
    <t>Výkonové ozvučení sálu</t>
  </si>
  <si>
    <t>Konvertor 16x16 AES na Dante audio-over-IP network. Redundatní napájecí zdroj, WC In/Out, DANTE Primary a Secondary,</t>
  </si>
  <si>
    <t>Mikrofonní sada se specifkací mikrofonu: Směrová chrakteristika: Superkardioidní, Typ: Pre-Polarized kondenzátor, Frekvenční rozsah: 20 Hz - 20 kHz, 80Hz - 15kHz s měkkou boost 2dB na 10-12kHz (+/-2dB na 20cm), Citlivost: 6mV/Pa; -44dB re. 1 V/Pa (nominální, +/-3dB při 1kHz), Ekvivalentní hladiny zvuku: Typický 23dB(A) znovu. 20 µPa (max. 26dB(A)), S/N poměr: Typický 71dB(A) (re. 1kHz 1 Pa (94 dB SPL)), Celkové harmonické Distortion: &lt; % 1 až Maximální SPL 131dB, Dynamický rozsah: Typ. 108dB, Maximální SPL: 142dB, vrchol před stříháním. Sada obsahuje: 10x nástrojový mikrofon, 4x klipsa pro saxofon a trubku, 6x klipsa pro bicí, 2x klipsa pro klavír, 1x klipsa pro baskytaru, 2x klipsa pro kytaru, 3x klipsa pro housle, 2x klipsa pro univerzální použití, 3x mikrofonní upínací držák, 2x mikrofon Stand připojení, 10x prodlužovací kabel 2,2m v provedení Heavy Duty, 10x MicroDot 3-Pin XLR adaptér (s pás klipy)</t>
  </si>
  <si>
    <t>Dynamická uzavřená sluchátka jsou speciálně navržená pro bubeníky a monitoring živých vystoupení (FOH monitoring). Poskytnou vám skvělou izolaci od okolního ruchu a díky volume ovladači umístěnému na kabelu můžete pohodlně upravovat hlasitost. Technické údaje: Typ: Uzavřená, Frekvenční rozsah: 5 Hz - 30 kHz, Impedance: 80 Ohm, SPL: 105 dB, Volume ovladač: součástí kabelu, Citlivost: 105dB</t>
  </si>
  <si>
    <t>Dynamická otevřená sluchátka s vynikajícím přednesem. Frekvenční rozsah 10 - 39500 Hz, úroveň akustického tlaku (SPL) 103 dB, jmenovitá impedance 300 ohmů, harmonické zkreslení pod 0,05% THD, odpojitelný přívodní kabel, konektor 6,3 mm jack a redukce na 3.5 mm jack, Citlivost: 103 dB/mW, Kmitočet min. 10 Hz, Kmitočet max: 39500 Hz.</t>
  </si>
  <si>
    <t xml:space="preserve">Vstupy: 2x HDMI,VGA+audio. Automatické přepínání s nastavením priorit vstupů. UTP převod, vzdálenost do 70 m, rozlišení min. 1080p/60. Výstup: HDBaseT/DTP (RJ‑45), včetně obosměrného řízení RS‑232.
</t>
  </si>
  <si>
    <t>Tří-vstupový AV přepínač s převodníkem na HDBaseT</t>
  </si>
  <si>
    <t>Vysílač pro IR systém pro nedoslýchavé</t>
  </si>
  <si>
    <t>Digitální TourGuide prijímac, 863-865 MHz</t>
  </si>
  <si>
    <t>Indukční smyčka s kabelem 40 cm, 3,5 mm jack, 28 Ohmu</t>
  </si>
  <si>
    <t>Digitální přijímací jednotka systému pro nedoslýchavé</t>
  </si>
  <si>
    <t>Indukční smyčka pro přijímací jednotku</t>
  </si>
  <si>
    <t>Anténa</t>
  </si>
  <si>
    <t>Pasivní směrová anténa 450-960 MHz</t>
  </si>
  <si>
    <t>Audio rozhraní, převodník DA/AD 16 IN/OUT</t>
  </si>
  <si>
    <t>3,2GHz 6jádrový Intel Core i7 osmé generace (Turbo Boost až 4,6 GHz), 64 GB 2666MHz paměti DDR4, Intel UHD Graphics 630, 2TB SSD úložiště, 10gigabitový Ethernet (Nbase-T Ethernet s podporou pro 1Gb, 2,5Gb, 5Gb a 10Gb Ethernet přes konektor RJ‑45), HDMI 2.0, 4x Thunderbolt 3 (USB-C), 2x USB 3, Software macOS</t>
  </si>
  <si>
    <t xml:space="preserve">Diskové pole s kapacitou 8TB (HDD 7200 RPM), rozhraní USB 3.1, Thunderbolt 3, přenosová rychlost 40Gb/s, možnosti konfigurace RAID  HFS+ RAID 0, hardware RAID 0/1/JBOD.
</t>
  </si>
  <si>
    <t>Kompatibilní s typem kamery</t>
  </si>
  <si>
    <t>Mixážní audiorekordér s dvanácti analogovými vstupy a možností nahrávání až do šestnácti stop na SD či CF karty, různé vzorkovací frekvence včetně 192 kHz, která může být použita dohromady až na šesti stopách. Frekvenční rozsah: 10 Hz - 40 kHz, Napájení: 10 - 18 V Hirose, 5 x AA baterie/NiMH, Paměťová média. SD,SDHC,SDHX,CompactFlash</t>
  </si>
  <si>
    <t>Snímací a záznamové zařízení</t>
  </si>
  <si>
    <t>Mixážní konzole do zvukové režie</t>
  </si>
  <si>
    <t>Mixážní konzole mobilní</t>
  </si>
  <si>
    <t>Speciální stúl pro mixážní konzoli</t>
  </si>
  <si>
    <t xml:space="preserve"> </t>
  </si>
  <si>
    <t>Malomembránový kondenzátorový mikrofon, kardiodní směrová charakteristika, max. SPL: 138dB, frekvenční rozsah 20Hz - 20 kHz, beztransformátorový design, součástí balení držák a ochrana proti větru. Technické údaje: Malomembránový kondenzátorový mikrofon, Beztransformátorový design, Frekvenční rozsah: 20 Hz - 20 kHz, Směrová charakteristika: kariodní, Citlivost: 15 mV/Pa, Impedance: 50 Ohm, SNR: 81dB (A), 72dB (CCIR), Ekvivalentní šum: 13 dB (A), 22 dB (CCIR), Maximální SPL: 138 dB (THD &lt; 0,5%), Dynamický rozsah: 122dB (A), Tělo: kovové, Konektor: XLR, Phantomové napájení: +48V.</t>
  </si>
  <si>
    <t>Karta TB2 pro instalační modul pro DAW</t>
  </si>
  <si>
    <t>Karta rozhranní Thunderbolt 2</t>
  </si>
  <si>
    <t>Konvertor MADI/DANTE</t>
  </si>
  <si>
    <t>DANTE / MADI conversion, rack-mountable, 64 channel, including Sample Rate Conversion</t>
  </si>
  <si>
    <t>Rack zkosený do režie</t>
  </si>
  <si>
    <t>Monilní kabeláž pro odposlechy</t>
  </si>
  <si>
    <t>Reproduktorový kabel mobilní, 4x4mm, provedení FRNC, max. 4.35 Ω/km, min 363 kWh/km, barva černá, délka 10m</t>
  </si>
  <si>
    <t>Vstupy: DisplayPort, HDMI+audio. UTP převod, vzdálenost do 70 m, rozlišení min. 1080p/60.
Výstup: HDBaseT/DTP (RJ‑45). 2x Speakon (pro mobilní subbasové reprosoustavy).</t>
  </si>
  <si>
    <t>Min. 4 x UTP, včetně RJ‑45 konektorů (CAT6A), zapušteno do akustického obkladu.</t>
  </si>
  <si>
    <t>Digitální stolní vysílac pro nedoslýchavé 863-865 MHz 6-8 kanálu, včetně napájecího zdroje, antény a adaptéru</t>
  </si>
  <si>
    <t>Přípojné místo pro studiový provoz, konektivita 24x XLR, 3x data (UTP CAT6A), 1x DMX (5 pin), 2x coax, 2x DANTE</t>
  </si>
  <si>
    <t>Přípojné místo pro datovou/AV/audio konektivitu, 4x UTP CAT6A</t>
  </si>
  <si>
    <t>Přípojné místo pro katedru a nástěnné (do akustického obkladu u okna). Konektivita LAN, VGA+A, HDMI, 2x Speakon (LFE pro kinorežim)</t>
  </si>
  <si>
    <t>Kabel koaxiální 75 Ohm, provedení pro pevnou instalaci</t>
  </si>
  <si>
    <t>24 párů, celkové i individuální stínění, pevná instalace</t>
  </si>
  <si>
    <t>Katedra pro vyučujícího s prostorem pro technologický stojan s AV technikou. Rozměry a provedení dle dílenské dokumentace, ventilační otvory pro větrání ve spodní i horní části. Do horní desky budou instalována přípojná místa, popř. ovládací panely</t>
  </si>
  <si>
    <t>Zkušební provoz po dobu 6 měsíců (od ukončení dodávek prací), předpokládaný rozsah max 7 hodin týdně, úkony v podobě úprav/nastavování prvků AV a ozvučení a zaškolování obsluhy</t>
  </si>
  <si>
    <t>Switch PoE DANTE Primary</t>
  </si>
  <si>
    <t>Switch DANTE Secondary</t>
  </si>
  <si>
    <t>Switch pro řízení zařízení Management LAN</t>
  </si>
  <si>
    <t>Switch PoE NDI</t>
  </si>
  <si>
    <t>26x (10/100/1000 Mbps) RJ-45, 2x SFP a 2x kombo mini-GBIC porty (každý nabízí 1x 10/100/1000 Ethernet port a 1x mini-GBIC/SFP Gigabit Ethernet slot, v danou chvíli může být aktivní pouze jeden), USB slot. Četné bezpečnostní funkce - SSL, ACL, VLAN (podpora pro souběžných 4096 VLAN), IEEE 802.1X, ARP, IP Source Guard, DHCP, IPMB, IPv6, SCT, PVE, RADIUS, TACACS +, SSH, SNMPv3 spolu s ochranou proti DoS útokům a spoofingem IP adres. Pokročilá technologie (BDPU Guard) pro detekci nesprávně nekonfigurovaných zařízení. Napájení přes Ethernet (PoE+), rezerva 382 W</t>
  </si>
  <si>
    <t>50x (10/100/1000 Mbps) RJ-45, 2x SFP a 2x kombo mini-GBIC porty (každý z portů obsahuje 1x 10/100/1000 Ethernet a 1x mini-GBIC/SFP Gigabit Ethernet slot, aktivní může být v danou chvíli pouze jeden), USB slot. Četné bezpečnostní funkce - SSL, ACL, VLAN (podpora pro souběžných 4096 VLAN), IEEE 802.1X, ARP, IP Source Guard, DHCP, IPMB, IPv6, SCT, PVE, RADIUS, TACACS +, SSH, SNMPv3 spolu s ochranou proti DoS útokům a spoofingem IP adres. Pokročilá technologie (BDPU Guard) pro detekci nesprávně nekonfigurovaných zařízení</t>
  </si>
  <si>
    <t>8x (10/100/1000 Mbps) RJ-45 a 2x kombo mini-GBIC porty (každý nabízí 1x 10/100/1000 Ethernet port a 1x mini-GBIC/SFP Gigabit Ethernet slot, v danou chvíli může být aktivní pouze jeden), USB slot. Četné bezpečnostní funkce - SSL, ACL, VLAN (podpora pro souběžných 4096 VLAN), IEEE 802.1X, ARP, IP Source Guard, DHCP, IPMB, IPv6, SCT, PVE, RADIUS, TACACS +, SSH, SNMPv3 spolu s ochranou proti DoS útokům a spoofingem IP adres. Pokročilá technologie (BDPU Guard) pro detekci nesprávně nekonfigurovaných zařízení. Napájení přes Ethernet (PoE+), rezerva 128 W</t>
  </si>
  <si>
    <t>Sestava 19" rack pro integraci do podstavce mixážní konzole, 4 segmenty pro umístění techniky, 14U, zakázková výroba. Příprava otvorů pro vyustění podlahového žlabu. Čtyři zadní oteviratelná dvířka umožnují snadný pristup k zařízením pri instalaci i servisu. Nad dvířky jsou větrací otvory kvuli proudení vzduchu od zařízení která vytváří při provozu teplo. Pod dvířky je pár zásuvek 230V. Rack je doplněn o odkládaci plochu pro notebooky a zázemí klientů. Materiál: kombinace lakovaná MDF a lamino s perličkovým povrchem. Barevnost stříbrná a antracit. Konstrukce je modulární plně rozebiratelná.</t>
  </si>
  <si>
    <t>Stavební úpravy</t>
  </si>
  <si>
    <t>Akustická předstěna</t>
  </si>
  <si>
    <t>m2</t>
  </si>
  <si>
    <t>Akustické dveře do režie</t>
  </si>
  <si>
    <t xml:space="preserve">Podlahová krytina pro režii </t>
  </si>
  <si>
    <t>Nové dveře do chodby</t>
  </si>
  <si>
    <t>Trasa pro klimatizaci</t>
  </si>
  <si>
    <t>mb</t>
  </si>
  <si>
    <t>Úpravy stavebních otvorů.</t>
  </si>
  <si>
    <t>Bourací práce a pířprava nového stavebního otvoru pro dveře mezi studiem a režií</t>
  </si>
  <si>
    <t>Zapravení stavebních otvorů</t>
  </si>
  <si>
    <t>Pochozí podlahový kabelový žlab</t>
  </si>
  <si>
    <t>Průrazy stěn</t>
  </si>
  <si>
    <t>Protipožární ucpávka</t>
  </si>
  <si>
    <t>SDK opláštění stoupaček</t>
  </si>
  <si>
    <t>Opravy omítek, začištění drážek</t>
  </si>
  <si>
    <t>Vertikální držák/tyč pro přípravu scénického osvětlení</t>
  </si>
  <si>
    <t>Výmalba</t>
  </si>
  <si>
    <t>Instalace klimatizace + rozvody</t>
  </si>
  <si>
    <t>Demontážní práce,  stavební příprava</t>
  </si>
  <si>
    <t>VRN</t>
  </si>
  <si>
    <t>Přeprava materiálů a lešení.</t>
  </si>
  <si>
    <t xml:space="preserve">Úklidové práce </t>
  </si>
  <si>
    <t>Klimatizace</t>
  </si>
  <si>
    <t>Dokumentace skutečného provedení stavby, podklady ke kolaudaci</t>
  </si>
  <si>
    <t>Silnoproud</t>
  </si>
  <si>
    <t>Rozvaděč + výbava (vč. úpravy stávajícího)</t>
  </si>
  <si>
    <t>Silnoproudá kabeláž pro hlavní přívod</t>
  </si>
  <si>
    <t>CYKY 3Cx4</t>
  </si>
  <si>
    <t>Silnoproudá kabeláž pro jednotlivé okruhy vč. rolet</t>
  </si>
  <si>
    <t>CYKY 3Cx2,5</t>
  </si>
  <si>
    <t>Silnoproudá kabeláž pro osvětlení a plátno</t>
  </si>
  <si>
    <t>CYKY 5Cx1,5</t>
  </si>
  <si>
    <t xml:space="preserve">Vodič ochranného pospojení a uzemnění </t>
  </si>
  <si>
    <t>CYA 25zž</t>
  </si>
  <si>
    <t>Zásuvky v prostorách studia a režie</t>
  </si>
  <si>
    <t>Včetně napájení plátna a rolet.</t>
  </si>
  <si>
    <t>Osvětlení hlavní / pro výuku</t>
  </si>
  <si>
    <t>Osvětlení režie</t>
  </si>
  <si>
    <t>Sestava standardního ovládání osvětlení</t>
  </si>
  <si>
    <t>Řízení osvětlení, rolet a plátna</t>
  </si>
  <si>
    <t>Slaboproud</t>
  </si>
  <si>
    <t>Datová zásuvka CAT6a</t>
  </si>
  <si>
    <t>Dvojzásuvka 2xRJ45 Cat.6a STP</t>
  </si>
  <si>
    <t xml:space="preserve">Datová kabeláž </t>
  </si>
  <si>
    <t>Kabeláž S/FTP CAT 6a</t>
  </si>
  <si>
    <t>Přepojovací panel osazený</t>
  </si>
  <si>
    <t>Přepojovací panel pro S/FTP labeláž, 32 pozic, osazení keystone Cat.6a, min. 500 MHz</t>
  </si>
  <si>
    <t>IP kamera</t>
  </si>
  <si>
    <t>Řídící kabeláž pro osvětlení, plátno a rolety</t>
  </si>
  <si>
    <t>Kabeláž S/FTP CAT 6</t>
  </si>
  <si>
    <t>Trasy pro datovou a AV kabeláž</t>
  </si>
  <si>
    <t>Kabelové chráničky pro instalaci v rámci akustických obkladů popř. povrchové lišty, průřez odpovídající průměru 30 mm.</t>
  </si>
  <si>
    <t>Demontáž a zpětná montáž  stávajícího vybavení</t>
  </si>
  <si>
    <t>Demontáž a zpětná montáž přístupového bodu wi-fi, nouzového osvětlení a senzorů pohybu.</t>
  </si>
  <si>
    <t>Akustický  prvek nízkofrekvenční zkosený</t>
  </si>
  <si>
    <t>Akustický  prvek nízkofrekvenční zkosený nízký</t>
  </si>
  <si>
    <t>Akustický  prvek nízkofrekvenční pravoúhlý 1</t>
  </si>
  <si>
    <t>Akustický  prvek nízkofrekvenční pravoúhlý 2</t>
  </si>
  <si>
    <t>Akustický  prvek nízkofrekvenční pravoúhlý 3</t>
  </si>
  <si>
    <t>Vykrývací panely</t>
  </si>
  <si>
    <t>bm</t>
  </si>
  <si>
    <t>Separační podložky pod reprosoustavy</t>
  </si>
  <si>
    <t>Sokl výšky 150 mm, základna akustických obkladů. Požární vlastnosti třída A1 nebo A2, dle PBŘ.</t>
  </si>
  <si>
    <t>Akustický obklad zadní stěny, horní polovina</t>
  </si>
  <si>
    <t>Stropní akustické pásy</t>
  </si>
  <si>
    <t>Průzvučné kryty pro RLC reprosoustavy</t>
  </si>
  <si>
    <t>Ozvučnice pro dozvukové reprooustavy na čelní stěně</t>
  </si>
  <si>
    <t>Akustické rolety</t>
  </si>
  <si>
    <t>Zatemňovací rolety</t>
  </si>
  <si>
    <t>Infra závory s řídící jednotkou</t>
  </si>
  <si>
    <t>Osvětlení efektové - LED v rámci akustických obkladů.</t>
  </si>
  <si>
    <t>Integrovaný pásy LED osvětlení (vakustickém obkladu).</t>
  </si>
  <si>
    <t>Příslušenství pro efekt. osvětlení</t>
  </si>
  <si>
    <t>2x napájecí zdroj LED 12V 300W, napájecí dvojlinka 2x2,5mm (80 mb).</t>
  </si>
  <si>
    <t>Etapové měření a přepočty</t>
  </si>
  <si>
    <t>Stěnové akustické obklady - boční stěny</t>
  </si>
  <si>
    <t>Stěnové akustické obklady - čelní stěna</t>
  </si>
  <si>
    <t>Akustický podhled</t>
  </si>
  <si>
    <t>Integrovaný pás LED osvětlení</t>
  </si>
  <si>
    <t>Napájecí zdroj LED 12V 300W, napájecí dvojlinka 2x2,5mm (40 mb).</t>
  </si>
  <si>
    <t>Akustické dveře včetně zárubní a kování - kombinace dveří šířky 600 mm a pevného křídla 600 mm, obojí prosklené pro výhled do prostoru studia. Okna v obou částech o rozměrech min. 450 x 900 mm. Celková neprůzvučnost min. 35 dB.</t>
  </si>
  <si>
    <t>Antistatický zátěžový koberec pro prostor režie, barevné provedení dle vzorníku a řešení interiéru.</t>
  </si>
  <si>
    <t>Rozměry  900 x 2000 mm, zvýšená požární odolnost dle PBŘ, včetně zárubní, kování a samozavírače. Dodávka a osazení.</t>
  </si>
  <si>
    <t>Trasa pro napojení exteriérové a interiérové části klimatizace, žlab 80 x 60 mm, vč. nosného systému.</t>
  </si>
  <si>
    <t>Zvukově izolační předstěna dle studie stavební akustiky, obložení čelní a zadní stěny studia, vzorová skladba Rigips Habito + modrá akustická MA (DF) + Habito, vše  tl. 12,5 mm. Včetně samonostné, mechanicky izolované konstrukce a minerální vaty, celková tloušťka skladby předstěny je 540 mm. Veškeré spoje se stávajícími stavebními konstrukcemi musí být podloženy pružnou izolační páskou. SDK desky musí být tmeleny ve všech vrstvách a instalovány s překládáním spár v jednotlivých vrstvách. Po obvodu musí být desky dotmeleny k navazujícím konstrukcím trvale pružným tmelem (např. akrylátovým). Včetně tří nik pro reprosoustavy 800 x 1000 x 800 mm.</t>
  </si>
  <si>
    <t>Bourání stávajících a osazení nových dveří, včetně likvidace původních překladů a dodávky a osazení nových překladů.</t>
  </si>
  <si>
    <t>Otvor mezi režií a studiem, rozměry dveří 1200 x 2000 mm, likvidace suti a dodávky a osazení nového překladu.</t>
  </si>
  <si>
    <t>Zazdění otvorů po původních dveřích, včetně povrch. úprav.</t>
  </si>
  <si>
    <t>Pochozí kabelový žlab/trasa z prostoru stěnových akustických obkladů k mixážnímu pultu a rackové sestavě v režii (zásahy do podlahy nejsou přípustné).</t>
  </si>
  <si>
    <t>Průměr 50 mm, pro kabeláž a klimatizaci</t>
  </si>
  <si>
    <t>Ucpávka průrazu mezi chodbou a studiem (rozdílné požární úseky), dle PBŘ.</t>
  </si>
  <si>
    <t>Dvojitá SDK předstěna v režii (roh u okna), vč. zatlumení minerální vatou a lokání výmalby.</t>
  </si>
  <si>
    <t>Srovnání povrchů, příprava pro výmalbu/instalaci akustických obkladů.</t>
  </si>
  <si>
    <t>Tyč pro instalaci scénického osvětlení, průměr 50 mm, min. délka 1,9 m. Instalace do stěny skrze akustické obklady.</t>
  </si>
  <si>
    <t>Výmalba otěruvzdorná,  tónovaná dle barevného provedení ineriéru, pro studio i režii.</t>
  </si>
  <si>
    <t>Vč. nosné konstrukce a napojení externí jednotky.</t>
  </si>
  <si>
    <t>Demontáž stávajícího vybavení, podhledu, akustických obkladů, svítidel a podlahových krytin.</t>
  </si>
  <si>
    <t>Včetně navazujících společných prostor a přístupové trasy.</t>
  </si>
  <si>
    <t>Nástenná klimiatizace, pracovní rozsah - chlazení  -10 / +46 °C, filtrace vzduchu, výkon chlazení  minimálně 3 kW.</t>
  </si>
  <si>
    <t>Machine Room</t>
  </si>
  <si>
    <t>Control Room</t>
  </si>
  <si>
    <t>Room Acoustics Recording room</t>
  </si>
  <si>
    <t>Room Acoustics Control Room</t>
  </si>
  <si>
    <t>Konvertor rozhraní HDX / DANTE</t>
  </si>
  <si>
    <t>Protools audio rozhraní, 2x 32 kanálů DigiLink, MADI 64 mono kanálů, Audio Dante 64 kanálů, Word Clock/Video Black Burst I/O konektor, podpora 44.1-384kHz, dva interní napájecí zdroje, 19" rack montáž, výška 1RU</t>
  </si>
  <si>
    <t>Nástěnný rozvaděč, min 48 pozic, 18 x jistič 16A char. B,  4x proudový chránič (jm. vybavovací rozdílový proud 30mA), 2x stykač 20A 230V (1x zapínací + 1x rozpínací kontakt. Pro úpravu stávajícho rozvaděče 1x třífázový jistič 1x32A char.B.</t>
  </si>
  <si>
    <t>Těleso osvětlení s parametry pro výuku, minimální svítivost 6600 lm, index podání barev &gt; 80, řízení DALI s ovládáním přes řídící systém AV techniky.</t>
  </si>
  <si>
    <t>Bodové LED osvětlení zápustné (do akustického podhledu), svítivost min. 600 lm, index podání barev &gt; 90. Ovládání dělené dvou zón.</t>
  </si>
  <si>
    <t>Sestava vypínačů (4 ks, u každých dveří studia a režie) s přímým ovládáním plné intenzity osvětlení (bez aktivace řízení systémem AVT).</t>
  </si>
  <si>
    <t>Řídicí modul pro stmívatelné předřadníky zářivek (DALI), převodník RS232 na RS 485, 
18x relé 10A, 230V + odrušovací modul. Převodník DMX-DALI pro možnost řídit osvětlení prostoru z přípojného místa DMX (připojení externího osvětlovacího pultu).</t>
  </si>
  <si>
    <t>Instalace silnoproudých zařízení, protažení kabelů, revize.</t>
  </si>
  <si>
    <t>Instalační práce</t>
  </si>
  <si>
    <t>IP kamera kompatibilní se stávajícím systémem, instalace na fasádě objektu, včetně držáků. Snímač CMOS, IR, rozlišení 1920x1080, napájení DC12V/PoE, kovový kryt, kodek H.264.</t>
  </si>
  <si>
    <t>Obvodový sokl</t>
  </si>
  <si>
    <t>Akustický absorbér s koeficientem pohltivosti minimlně 0,65 na 125 Hz a max. 0,6 ve zbytku kmitočtového pásma. Prvek o max. rozměrech 600 x 2000 x 400 mm dle výkresové dokumentace, 2x zkosená čelní stěna. Vnitřní výplň minerální vatou v celém objemu, 10 ks s otvorem pro zapuštění podhledových reprosoustav, 12 ks s přípravou pro instalaci efektových/surround reprosoustav. Požární vlastnosti třída A1 nebo A2, dle PBŘ.</t>
  </si>
  <si>
    <t>Akustický absorbér vycházející z pol.  č. 1, redukovaný rozměr 600 x 1150 x 400 mm dle výkresové dokumentace, zkosená čelní stěna. Instalace v horních úrovních u stropu. Vnitřní výplň minerální vatou v celém objemu. Koeficient pohltivosti minimlně 0,65 na 125 Hz a max. 0,6 ve zbytku kmitočtového pásma. Požární vlastnosti třída A1 nebo A2, dle PBŘ.</t>
  </si>
  <si>
    <t>Akustický absorbér vycházející z pol.  č. 1, redukovaný rozměr 540 x 1400 x 200 mm dle zaměření a dílenské dokumentace zhotovitele, čelní stěna rovná. Vnitřní výplň minerální vatou v celém objemu. Koeficient pohltivosti minimlně 0,65 na 125 Hz a max. 0,6 ve zbytku kmitočtového pásma. Požární vlastnosti třída A1 nebo A2, dle PBŘ.</t>
  </si>
  <si>
    <t>Akustický absorbér vycházející z pol.  č. 1, rozměr 540 x 1150 x 200 mm dle zaměření a dílenské dokumentace zhotovitele, čelní stěna rovná. Vnitřní výplň minerální vatou v celém objemu. Koeficient pohltivosti minimlně 0,65 na 125 Hz a max. 0,6 ve zbytku kmitočtového pásma. Požární vlastnosti třída A1 nebo A2, dle PBŘ.</t>
  </si>
  <si>
    <t>Akustický absorbér vycházející z pol.  č. 1, rozměr 540 x 600 x 200 mm dle zaměření a dílenské dokumentace zhotovitele, čelní stěna rovná. Vnitřní výplň minerální vatou v celém objemu. Koeficient pohltivosti minimlně 0,65 na 125 Hz a max. 0,6 ve zbytku kmitočtového pásma. Požární vlastnosti třída A1 nebo A2, dle PBŘ.</t>
  </si>
  <si>
    <t>Vykrývací prvky mezi nízkofrekvenční panely na zadní stěně, 4x příprava pro zadní efektové reprosoustavy. Požární vlastnosti třída A1 nebo A2, dle PBŘ.</t>
  </si>
  <si>
    <t>Pro mechanickou separaci reprosoustav od izolační SDK předstěny.</t>
  </si>
  <si>
    <t>Akustický obklad zadní stěny na úrovni druhého podlaží sálu, proměnná tloušťka dle výkresové dokumentace (300 až 1100 mm).  Širokopásmové akustické vlastnosti, vážený koeficient akustické absorpce větší než 0,95. Požární vlastnosti třída A1 nebo A2, dle PBŘ.</t>
  </si>
  <si>
    <t>9 solitérních pásů na šířku místnosti, min. svěšení 260 mm (zapuštění podhledových reproduktorů), šířka pásů 600 mm, celoobvodové čelo pro vytvoření uzavřeného objemu, vážený koeficient akustické absorpce větší než 0,95. Požární vlastnosti třída A1 nebo A2, dle PBŘ. Včetně pronájmu lešení.</t>
  </si>
  <si>
    <t>Průzvučný perforovaný plech s rámem, barva identická s čelní stěnou, předpokládané rozměry 1200x1200 mm.</t>
  </si>
  <si>
    <t>Ozvučnice (uzavřená) pro podhledové reprosoustavy, umístění v nikách SDK předstěny. Rozměry 690 x 450 x 290 mm, materiál MDF tl. 18 mm.</t>
  </si>
  <si>
    <t>Elektrické rolety s akustickou funkcí, plošná hmotnost min. 550 g/m². Akustická absorpce alespoň 0,5 od 250 Hz výše. Ovládání přes řídící systém AV techniky, včetně integrace s optickými závorami.</t>
  </si>
  <si>
    <t>Elektrické rolety se zatemňovací funkcí (100% zatemnění). Vedení v postranních kolejnicích zapuštěných ve zdivu, včetně rektifikace a návaznosti na parapet (s potřebnými úpravami parapetů). Ovládání přes řídící systém AV techniky, včetně integrace s optickými závorami.</t>
  </si>
  <si>
    <t>6x světelná závora s polarizačním filtrem, provozní napětí 12 VDC, min. dosah 2 m (šířka oken), včetně reflektoru. I/O modul s min. šesti vstupy pro zpracování NPN výstupů závor a výstupy pro odpojení řízení žaluzií/rolet. Napájecí zdroj 12V pro modul o závory, instalační krabice.</t>
  </si>
  <si>
    <t>Etapová měření pro korekce kmitočtového průběhu akustické absorpce a závěřečné měření s vypracováním protokolu.</t>
  </si>
  <si>
    <t>Akustický absorbér s koeficientem pohltivosti minimlně 0,65 na 125 Hz a max. 0,6 ve zbytku kmitočtového pásma. Proměnná tloušťka 200 až 500 mm, povrchová úprava porézní celoplošnou vrstvou (textilie nebo folie). Příprava pro integraci LED pásků. Včetně soklů (2x příprava pro zásuvky 230V) a obložek dveří. Nika pro instalaci přepojovačů. Požární vlastnosti třída A1 nebo A2, dle PBŘ.</t>
  </si>
  <si>
    <t>Akustický absorbér s koeficientem pohltivosti minimlně 0,65 na 125 Hz a max. 0,6 ve zbytku kmitočtového pásma. Proměnná tloušťka (v ose rohů 650 mm), povrchová úprava porézní celoplošnou vrstvou (textilie nebo folie). Zpevněné niky pro zapuštěné studiové reprosoustavy, instalace odolná vůči vibracím. Včetně obložek čelních dveří a přípravy pro instalaci 2x LCD (hmotnost každého do 25 kg) nad nimi. Požární vlastnosti třída A1 nebo A2, dle PBŘ.</t>
  </si>
  <si>
    <t>Akustický podhled širokopásmový, celková tl. skladby 100 mm, vážený koeficient akustické absorpce větší než 0,95. Plošné nepravoúhlé sekce dle výkresové dokumentace, včetně přípravy pro instalaci osvětlení. Požární vlastnosti třída A1 nebo A2, dle PBŘ.</t>
  </si>
  <si>
    <t>Třípásmové studiové monitory pro vestavbu do akustických obkladů. Aktivní třípásmové provedení. Kmitočtový rozsah 32 Hz – 22 kHz (pro pokles o 6 dB), ± 2.5 dB (37 Hz - 20 kHz), SPL = 118 dB. Vstupy XLR analog, XLR digital AES/EBU, RJ45 (řízení).</t>
  </si>
  <si>
    <t>Kompaktní studiová subbasová reprosoustava. Kmitočtový rozsah 16 Hz - 100 Hz (-6 dB), SPL = 119 dB, zesilovač s výkonem min 800 W. Vstupy XLR analog, XLR digital AES/EBU, RJ45 (řízení).</t>
  </si>
  <si>
    <t>Držák s nosnost do 15 kg, úhlové rameno s kloubem, instalace do stropu (průchod přes akustický podhled, možnost nastavení sklonu.</t>
  </si>
  <si>
    <t>Studiový monitor typu Nearfield, 7" středobasový a vysokotónový páskový měnič se zvukovodem, ekv. plocha 2". Zesilovače 300 W + 50 W (třída AB). Kmitočtový rozsah 40 Hz - 40 kHz. Max. SPL 114 dB. Vstupy XLR, AES3. Parametrický ekvalizér (5 pásem), 5 předvoleb, nastavení zpoždění (min. do 5 ms).</t>
  </si>
  <si>
    <t>Studiový subwoofer kompatibilní s  5.1 sestavou, měnič 10", zesilovač 200 W. Kmitočtový rozsah 25 Hz - 150 Hz, Max. SPL 113 dB (spička, 1 m), nastavitelný dělící kmitočet 50 až 150 Hz, Kmitočtový rozsah 25 Hz - 150 Hz.</t>
  </si>
  <si>
    <t>Digitální převodník DA 32 kanálů, Analog Inputs: 4 x D-SUB 25 (32 channels total), +20 dBu max, 11.2 kOhms, Digital Inputs: 1 x Fiber Optic MADI (up to 64CH), 2 x ADAT (up to 16CH): 1 x S/PDIF, Word Clock Input: 1 x Input @ 75 Ohms 3Vpp on BNC 32 – 192kHz, Atomic Clock Input: 1 x 10M Input @ 75 Ohms 1Vpp on BNC, Analog Outputs: 4 x D-SUB 25 (32 channels total), +20dBu, 56 Ohms, 2 x Monitor Outs on TRS 1/4 Jacks, Digital Outputs: 1 x Fiber Optic MADI (up to 64CH), 2 x ADAT (up to 16CH), 1 x S/PDIF, Word Clock Outputs: 2 x Outputs @ 75 Ohms 3Vpp on BNC 32 – 192kHz, USB I/O: USB 2.0 Hi-Speed; Data stream up to 480 Mbits/192kHz, 32 channels I/O, Type B, ThunderboltTM: 1 x ThunderboltTM (64 channels I/O), D/A Monitor Converter: Dynamic Range: 129 dB, THD + N: -108 dB, A/D Converter: Dynamic Range: 118 dB, THD + N: -105 dB, D/A Converters: Dynamic Range: 118 dB, THD + N: -98 dB, Clocking System: 4th Generation Acoustically Focused Clocking, 64-bit DDS, Oven Controlled Crystal Oscillator, Clock Stability: &lt;+/-0.02 ppm, oven controlled at 64.5ºC, Clock Aging: &lt; 1 ppm per year, Clock Calibration: &lt; +/-0.001 ppm, Sample Rates (kHz): 32, 44.1, 48, 88.2, 96, 176.4, 192, Operating Temperature: 0-50°C. ProTools HDX.</t>
  </si>
  <si>
    <t>Analogový 32-kanálový mix , tonalizér, 4x subgroupy, 32x linkový vstup (4x D-Sub25), 32x insert (4x D-Sub25), 32x return (4x D-Sub25), 8x subgroup insert (D-Sub25), 8x subgroup return (D-sub25), 2x master insert, 2x master send, 2x mix out, 2x monitor out, vstupní impedance &gt; 20kOhm, max vstupní úroveň &gt; 26dBu, maximální výstupní úroveň &gt; 26dBu (do 600Ohm), frekvenční odezva +/-0,5dB (20Hz - 20kHz), THD+N &lt; 0,07% (50Hz - 10kHz), 19" rack montáž.</t>
  </si>
  <si>
    <t>Gain Range: Continuously variable from 6 dB to +20 dB. Threshold Range: Continuously variable from 36 dB to +22 dB. Ratio Range: Continuously variable from 1.1:1 to Limit (40:1). Attack Range: Continuously variable from 20mS to 75mS. Release Range: Continuously variable from 100mS to 2.5 Seconds. FF/FB: Feed-Forward or Feed-Back VCA control. Maximum Output Level: Balanced and Floating Transformer Output. Maximum output from 20 Hz to 40 kHz is +23 dBu. Total Harmonic Distortion and Noise: @ 1kHz, +20 dBu output level, no load. Main Output, compressor bypassed, Better than 0.0006%. Main Output, compressor engaged, Better than 0.02%. Noise: Measured at Main Output, un-weighted, 22Hz-22kHz, Terminated 40 Ohms. With Gain at Unity, Compressor disengaged, Better than 103 dBu. With Gain at Unity, Compressor engaged: Better than 92 dBu. Frequency Response: Main Output, Unity Gain: @ 18 Hz, +/- .1dB, @ 150 kHz -3 dB. Crosstalk Measured Channel to Channel: Better than 90 dB @ 15kHz.</t>
  </si>
  <si>
    <t>Studiový montitor, měniče 5"+1" s Zesilovače 80 W + 50 W. Kmitočtový rozsah 46 Hz - 24 kHz (-6dB), max. SPL 105 dB. Vstupy XLR, BNC. Dělící kmitočet 20 kHz, strmost 24 dB/okt.</t>
  </si>
  <si>
    <t>Ovládací mixážní konzole pro studiovou tvorbu, 24 kanálů, 5 knobů/kanál, Master Module, Automation Module, Fader module (24x fader, dual tri color LED meter, mute, solo), 3x Process module (8 multicolor LED, 8 OLED Display, 22 function select switches per channel), 3x Knob Module (32 multicolor LED, 32 OLED Display, 11 function select switches), TFT displej, kompatibilita s Avid Pro Tools, Steinberg Cubase/Nuendo, Merging Pyramix.</t>
  </si>
  <si>
    <t>Zakázkový stůl pro mixážní konzoli. Je vybaven zadními výklopnými moduly pro snadný přístup ke kabeláži a LCD monitorům při instalaci i servisu. Stůl je na levé straně doplněn o 19ti placovou skříni s volnou odkládací plochou, s možností využití jako rack skříň. Přední část stolu je vybavena polstrovaným opěradlem. Materiál: kombinace lakovaná MDF a lamino s perličkovým povrchem. Barevnost stříbrná a antracit. Konstrukce je modulární plně rozebiratelná.</t>
  </si>
  <si>
    <t>Monitor 4K LCD 28" pro mixážní konzoli hlavní i mobilní</t>
  </si>
  <si>
    <t>Držák pro monitor k mixážnímu pultu</t>
  </si>
  <si>
    <t>Mikrofonní předzesilovač, 8 kanálů, 8x mikrofoní vstup, zisk 0 až 60dB (krok 10dB), šum -97dBu s pásmovou propustí 22Hz-22kHz, odstup signál šum 106dB, frekvenční odezva (zisk 60dB) -3dB@16Hz, -3dB@85kHz, CMRR 91.8dB, 8x linkový vstup, zisk -20dB až 10dB (krok 10dB), 8x linkový výstup, 19" rack montáž, výška 2RU</t>
  </si>
  <si>
    <t>26x (10/100/1000 Mbps) RJ-45, 2x SFP a 2x kombo mini-GBIC porty (každý z portů obsahuje 1x 10/100/1000 Ethernet a 1x mini-GBIC/SFP Gigabit Ethernet slot, aktivní může být v danou chvíli pouze jeden), USB slot. Četné bezpečnostní funkce - SSL, ACL, VLAN (podpora pro souběžných 4096 VLAN), IEEE 802.1X, ARP, IP Source Guard, DHCP, IPMB, IPv6, SCT, PVE, RADIUS, TACACS +, SSH, SNMPv3 spolu s ochranou proti DoS útokům a spoofingem IP adres. Pokročilá technologie (BDPU Guard) pro detekci nesprávně nekonfigurovaných zařízení.</t>
  </si>
  <si>
    <t>19" kryt pro osvětlovací jednotku LED-diodovou</t>
  </si>
  <si>
    <t>DSPS a stanoviska DOSS - podklady pro získání kolaudačního souhlasu stavby.</t>
  </si>
  <si>
    <t>Řezačka vinilů</t>
  </si>
  <si>
    <t>Mikrofonní sada se specifikací mikrofonu: Směrová chrakteristika: Superkardioidní, Typ: Pre-Polarized kondenzátor, Frekvenční rozsah: 20 Hz - 20 kHz, 80Hz - 15kHz s měkkou boost 2dB na 10-12kHz (+/-2dB na 20cm), Citlivost: 6mV/Pa; -44dB re. 1 V/Pa (nominální, +/-3dB při 1kHz), Ekvivalentní hladiny zvuku: Typický 23dB(A) znovu. 20 µPa (max. 26dB(A)), S/N poměr: Typický 71dB(A) (re. 1kHz 1 Pa (94 dB SPL)), Celkové harmonické Distortion: &lt; % 1 až Maximální SPL 131dB, Dynamický rozsah: Typ. 108dB, Maximální SPL: 142dB, vrchol před stříháním. Sada obsahuje: 10x nástrojový mikrofon, 8x klipsa pro housle, 4x klipsa pro kytaru, 2x klipsa pro violoncello, 2x klipsa pro baskytary, 2x klipsa pro klavír, 2x klipsa pro saxofon a trubku, 4x prodlužovací kabel 1,6 m, 2x mikrofonní klip pro univerzální použití, 2x mikrofonní upínací držáky, 1x mikrofon Stand Mount, 4x MicroDot 3-Pin XLR adaptérů (s pás klipy)</t>
  </si>
  <si>
    <t>M-S stereo kondenzátorový mikrofon typu "polopuška". Mikrofon pro použití ve filmu, rádiu a televizi, v místnosti i otevřeném prostoru. Typ snímače (mikrofonu): kondenzátorový, Směrová charakteristika: M - super-kardioidní, S - osmičková, Frekvenční rozsah: 40.....20000 Hz, Citlivost: 25 mV/Pa ± 1 dB, Jmenovitá impedance: &lt; 25 Ohm, Min.zatěžovací impedance: 1000 Ohm, Úroveň šumu: M - 14 dB, S - 22dB, Odstup signál / šum: M - 26 dB, S - 24 dB, Max.akustický tlak: 130 dB (63Pa), Napájení: Phantom 48 V ± 4 V, Napájecí proud: 2 x 2.3 mA 
Provozní teplota: -20 ... +60 °C, Konektor: XLR - 5M.</t>
  </si>
  <si>
    <t>M-S stereo mikrofon</t>
  </si>
  <si>
    <t>Kapesní vysílač s možností změny vysílacího výkonu, nabíjení akumulátorů přímo ve vysílači. VF vysílací výkon: 10, 30, 50 mW (US: 100 mW), Frekvenční rozsah VF: 516 - 558 MHz, 558 - 626 MHz, 626 - 698 MHz, 718 - 790 MHz, 790 - 865 MHz, Šířka VF pásma: max. 75 MHz, Počet vysílacích frekvencí: 3000, Předvolby: 64 x 20 + 6, Modulace: FM širokopásmová, Systém potlačení VF šumu: HDX, Frekvenční rozsah: 25 - 18 000 Hz, Odstup signál / šum: &gt;120 dB (A), Kmitočtový zdvih š./š.: +/- 24 kHz, Špičkový kmitočtový zdvih: +/- 48 kHz 
Vstupní konektor NF: Sennheiser 3-PIN (Lemo), Vstupní citlivost NF: 3 V (max), Napájení:
akumulátor nebo 2 x AA baterie 1,5 V, Doba provozu na baterie: 8 hod</t>
  </si>
  <si>
    <t>Kapesní vysílač</t>
  </si>
  <si>
    <t>5 dílná mikrofonní tyč vyrobená z karbonových vláken pro maximální pevnost a odolnost a zároveň minimální hmotnost (925 g), délka 130 - 540 cm</t>
  </si>
  <si>
    <t>Mikrofonní tyč segmentová</t>
  </si>
  <si>
    <t>Modulární větrná ochrana. Celková délka: 440 mm, Délka tubusu: 330 mm, Průměr: 100 mm, Délka kožešiny: 40 mm, Útlum hluku větru: 50 dB, Barva kožešiny: šedá, Mikrofonní konektor XLR-5F.</t>
  </si>
  <si>
    <t>Protivětrná ochrana pro mikrofon</t>
  </si>
  <si>
    <t>Diverzitní kamerový přijímač, všechna nastavení včetně naladěné frekvence můžete rychle synchronizovat s vysílačem přes infračervené rozhraní. Frekvenční rozsah VF: 516 - 558 MHz, 558 - 626 MHz, 626 - 698 MHz, 718 - 790 MHz, 790 - 865 MHz, Šířka VF pásma: max. 75 MHz, Počet vysílacích frekvencí: 3000, Předvolby: 64 x 20 + 6, Systém potlačení VF šumu: HDX, Frekvenční rozsah: 25 ... 18 000 Hz, Odstup signál / šum: &gt; 120 dB (A), Kmitočtový zdvih š./š.: +/- 24 kHz, Špičkový kmitočtový zdvih: +/- 48 kHz, NF konektory: 2x jack 3,5 Line-Out/sluchátka, Výstupní úroveň (sluchátka): 2 x 12 mW/32 Ohm, Výstupní úroveň zvuku (nesymetrický): + 17 dBu, Napájení: akumulátor nebo 2 x AA baterie 1,5 V, Doba provozu na baterie: 6 - 10 hodin.</t>
  </si>
  <si>
    <t>Kapesní přijímač</t>
  </si>
  <si>
    <t>Vysílač násuvný pro mikrofon</t>
  </si>
  <si>
    <t>Gramofon</t>
  </si>
  <si>
    <t>Kompletní set mechanické stereo řezačky vinylů. RIAA encoder, ideální pro 14" Masterdiscs</t>
  </si>
  <si>
    <t>Gramofon. Metoda pohonu: Přímý, Otáčky gramofonu: 33, 45 ot / min (nebo 78 ot./min), Startovací moment: 0,18N · m / 1,8kg · cm, Ryhlost startu: 0,7 s. z klidového stavu na 33 ot./min, Wow a Flutter: 0,025% W.R.M.S., Talíř gramofonu: Hliníkový odlitek, Průměr: 332 mm. Raménko: Typ: Univerzální, staticky balancované, Efektivní délka: 230 mm, Převis: 15 mm, Úhel chyby sledování: do 2 ° 32 '(na vnější drážce 30 cm), do 0 ° 32 '(u vnitřní drážky 30 cm), Úhel přesazení: 22 °, Rozsah nastavení výšky základny: 0 - 6 mm, Rozsah nastavení přítlačné síly: 0 - 4g, Hmotnost headshellu: cca 7,6 g, Použitelný rozsah hmotnosti cartridge: 5,6 - 12,0 g.</t>
  </si>
  <si>
    <t>Aksutický kalibrátor. Frequency: 1kHz +- 0.2%, SPL: 110dB - 94dB switchable, Accuracy: +- 0.5dB at 20 Grad Celsius and 1013 mbar, Ambient temperature range: 0 - 45 Grad Celsius, Temperature drift: &lt; 0.02dB per Grad Celsius, Temperature drift frequency: &lt; 0.05Hz per Grad Celsius, Storage temperature range: -25 - 55 Grad Celsius (without battery), Humidity: 5 bis 95% relative, Power supply: 9V battery or accumulator</t>
  </si>
  <si>
    <t>Akustický kalibrátor</t>
  </si>
  <si>
    <t>Tužkový kondenzátorový mikrofon s vysokou citlivostí (20 mV/Pa), kulová směrová charakteristika, speciánní kónický tvar pro nízké zkreslení a přesnou směrovou char. i na vyšších kmitočtech, vyrovnaná kmitočtová charakteristika 20Hz-20kHz, max. akustický tlak 134 dB, vhodný jako nástrojový nebo měřící mikrofon. Frekvenční rozsah od 20 Hz, frekvenční rozsah do 20 kHz v toleranci +/- 2dB, typ mikrofonu: kondenzátorový předpolarizovaný, charakteristika: koule, citlivost: 20 mV/Pa, max. SPL: 134 dB, impedance: &lt;40 ohm, konektor:
xlr-male, napájení: fantom +48V.</t>
  </si>
  <si>
    <t>Kondenzátorový mikrofon určený předevím pro použití ve studiovém prostředí. Technické údaje: Kondenzátorový mikrofon, Průměr membrány: 25,4 mm, Směrová charakteristika: kardioida, Frekvenční rozsah: 20 – 20 000 Hz, Citlivost: 16 mV / -36 dBV, S/N: 86 dB-A, Vlastní šum (equivalent noice level): 8dB, Dynamický rozsah: 135 dB-A, Přepínatelný pad: 0 / 10 / 20 dB, Max. SPL: 143 / 153 / 163 dB, Bass-Cut filtr: 12 dB / oktáva @ 40 Hz nebo 6 dB / oktáva @ 300 Hz, Impedance: &lt; 150 Ohm, Napájení: 48 V (spotřeba 5,1 mA).</t>
  </si>
  <si>
    <t>Kardioidní kondenzátorový mikrofon. Typ snímače (mikrofonu): kondenzátorový, Směrová charakteristika: kardioidní (ledvinová), Frekvenční rozsah: 35 ... 50 000 Hz, Citlivost: 20 mV/Pa, Jmenovitá impedance: 25 Ohm, Min.zatěžovací impedance: 1000 Ohm, Úroveň šumu: 13 dB, Odstup signál / šum: 22 dB, Max.akustický tlak: 142 dB SPL, Napájení: Phantom 48 V ± 4 V, Napájecí proud: 3.3 mA, Konektor: XLR-3-M.</t>
  </si>
  <si>
    <t>Násuvný vysílač pro mikrofon. VF vysílací výkon: 10, 30, 50 mW (US: 100 mW), Frekvenční rozsah VF: 516 - 558 MHz, 558 - 626 MHz, 626 - 698 MHz, 718 - 790 MHz, 790 - 865 MHz, Šířka VF pásma: max. 75 MHz, Počet vysílacích frekvencí: 3000, Předvolby: 64 x 20 + 6, Modulace: FM širokopásmová, Systém potlačení VF šumu: HDX, Frekvenční rozsah: 80 - 18000 Hz, Odstup signál / šum: &gt; 120 dB (A), Vstupní citlivost NF: 1,2 V (max), Vstupní konektor NF: XLR 3F s pojistným kroužkem, Napájení: akumulátor nebo 2 x AA baterie 1,5 V, Doba provozu na baterie: 5 hod.(P48) / 8 hod.</t>
  </si>
  <si>
    <t>Profesionální lavalier (klopový) mikrofon, jack 3,5mm konektor, 1.8m kabel, včetně příslušenství. rekvenční rozsah VF: 50Hz - 20kHz, Směrovost: Všesměrový, Hmotnost: 24 g, Typ mikrofonu: Kondenzátorový - elektretový, Citlivost (nominální při 1kHz): 8.9mV/Pa, Ekvivalentní hladina šumu: 28dB-A, Max SPL (1% THD), 123dB SPL. Výstupní impedance (při 1kHz): 700 ohmů, Napájení: +3V to +10V, Proudový odběr: méně než 0.5mA. Barva: bílá</t>
  </si>
  <si>
    <t>Profesionální lavalier (klopový) mikrofon, jack 3,5mm konektor, 1.8m kabel, včetně příslušenství. rekvenční rozsah VF: 50Hz - 20kHz, Směrovost: Všesměrový, Hmotnost: 24 g, Typ mikrofonu: Kondenzátorový - elektretový, Citlivost (nominální při 1kHz): 8.9mV/Pa, Ekvivalentní hladina šumu: 28dB-A, Max SPL (1% THD), 123dB SPL. Výstupní impedance (při 1kHz): 700 ohmů, Napájení: +3V to +10V, Proudový odběr: méně než 0.5mA. Barva: šedá</t>
  </si>
  <si>
    <t>Kožešinový držák bílé barvy, který slouží pro uchycení klopového mikrofonu na oděv nebo kůži</t>
  </si>
  <si>
    <t>Kožešinový držák černé barvy, který slouží pro uchycení klopového mikrofonu na oděv nebo kůži</t>
  </si>
  <si>
    <t>Profesionální protivětrná ochrana černé barvy určena pro klopové mikrofony s průměrem do 4.0 mm (2 kusy v balení)</t>
  </si>
  <si>
    <t>Protivětrná ochrana pro lavalier mikrofon</t>
  </si>
  <si>
    <t>Molitanová protivětrná ochrana pro lavalier mikrofony (11 kusů v balení)</t>
  </si>
  <si>
    <t>Gumový držák lavalier mikrofon pro utlumení šustění oblečení (10 kusů)</t>
  </si>
  <si>
    <t>Klopový mikrofon</t>
  </si>
  <si>
    <t>Držák klopového mikrofonu</t>
  </si>
  <si>
    <t>Protivětrná ochrana pro klopový mikrofon</t>
  </si>
  <si>
    <t>Protivětrný kryt pro mikrofonní pár, stereo náhrávání ORTF, mikrofonní držák, XLR-5pin konektor</t>
  </si>
  <si>
    <t>Protivětrná ochrana pro stereo mikrofony</t>
  </si>
  <si>
    <t>Výukové nahrávací studio FF MU</t>
  </si>
  <si>
    <t>Rekapitulace rozpočtu</t>
  </si>
  <si>
    <t>Šířka lamely 25mm, barva šedá RAL 9006</t>
  </si>
  <si>
    <t>Vnitřní žaluzie - vnitřní domykavé horizontální žaluzie, celostínící, ovládané z podlahy ručně.</t>
  </si>
  <si>
    <t>CENA CELKEM včetně DPH ve výši 21%</t>
  </si>
  <si>
    <t xml:space="preserve">Uživatelská podpora díla dle ust.III.18)  Smlouvy </t>
  </si>
  <si>
    <t>Uživatelská podpora díla</t>
  </si>
  <si>
    <t>uživatelská podpora díla dle ust.III.18)  Smlouvy</t>
  </si>
  <si>
    <t>HZS</t>
  </si>
  <si>
    <t>Pozn. Katalogový list - označení ANO znamená, že bude požadován katalogový list při vzorkování po podpisu smlouvy.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</si>
</sst>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0\ &quot;Kč&quot;;\-#,##0\ &quot;Kč&quot;"/>
    <numFmt numFmtId="164" formatCode="#,##0\ &quot;Kč&quot;"/>
    <numFmt numFmtId="165" formatCode="#,##0.\-\ &quot;Kč&quot;"/>
    <numFmt numFmtId="166" formatCode="\ #,##0\ ;&quot; -&quot;#,##0\ ;&quot; - &quot;;@\ "/>
    <numFmt numFmtId="167" formatCode="\ #,##0.00\ ;&quot; -&quot;#,##0.00\ ;&quot; -&quot;#\ ;@\ "/>
    <numFmt numFmtId="168" formatCode="#,##0.0"/>
    <numFmt numFmtId="169" formatCode="&quot; Fr. &quot;#,##0\ ;&quot; Fr. -&quot;#,##0\ ;&quot; Fr. - &quot;;@\ "/>
    <numFmt numFmtId="170" formatCode="&quot; Fr. &quot;#,##0.00\ ;&quot; Fr. -&quot;#,##0.00\ ;&quot; Fr. -&quot;#\ ;@\ "/>
  </numFmts>
  <fonts count="36" x14ac:knownFonts="1">
    <font>
      <sz val="10"/>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8"/>
      <name val="Arial"/>
      <family val="2"/>
    </font>
    <font>
      <b/>
      <sz val="10"/>
      <name val="Arial"/>
      <family val="2"/>
    </font>
    <font>
      <sz val="10"/>
      <name val="Arial"/>
      <family val="2"/>
      <charset val="238"/>
    </font>
    <font>
      <sz val="10"/>
      <color theme="0" tint="-0.499984740745262"/>
      <name val="Arial"/>
      <family val="2"/>
    </font>
    <font>
      <sz val="10"/>
      <color theme="1"/>
      <name val="Arial"/>
      <family val="2"/>
      <charset val="238"/>
    </font>
    <font>
      <b/>
      <sz val="14"/>
      <name val="Arial"/>
      <family val="2"/>
      <charset val="238"/>
    </font>
    <font>
      <b/>
      <sz val="10"/>
      <name val="Arial"/>
      <family val="2"/>
      <charset val="238"/>
    </font>
    <font>
      <sz val="10"/>
      <name val="Arial CE"/>
      <family val="2"/>
      <charset val="238"/>
    </font>
    <font>
      <sz val="12"/>
      <name val="Times New Roman CE"/>
      <family val="1"/>
      <charset val="238"/>
    </font>
    <font>
      <b/>
      <sz val="12"/>
      <name val="Arial CE"/>
      <family val="2"/>
      <charset val="238"/>
    </font>
    <font>
      <b/>
      <sz val="24"/>
      <name val="Tahoma"/>
      <family val="2"/>
      <charset val="238"/>
    </font>
    <font>
      <sz val="14"/>
      <name val="Tahoma"/>
      <family val="2"/>
      <charset val="238"/>
    </font>
    <font>
      <b/>
      <sz val="10"/>
      <name val="Arial CE"/>
      <family val="2"/>
      <charset val="238"/>
    </font>
    <font>
      <b/>
      <sz val="14"/>
      <name val="Arial CE"/>
      <family val="2"/>
      <charset val="238"/>
    </font>
    <font>
      <sz val="10"/>
      <name val="Arial CE"/>
      <charset val="238"/>
    </font>
    <font>
      <b/>
      <sz val="12"/>
      <name val="Arial CE"/>
      <charset val="238"/>
    </font>
    <font>
      <b/>
      <sz val="10"/>
      <name val="Arial CE"/>
      <charset val="238"/>
    </font>
    <font>
      <b/>
      <sz val="14"/>
      <name val="Arial CE"/>
      <charset val="238"/>
    </font>
    <font>
      <sz val="10"/>
      <name val="Helv"/>
      <charset val="238"/>
    </font>
    <font>
      <sz val="10"/>
      <name val="Arial"/>
      <family val="2"/>
    </font>
    <font>
      <sz val="12"/>
      <name val="Arial"/>
      <family val="2"/>
      <charset val="238"/>
    </font>
    <font>
      <b/>
      <sz val="12"/>
      <name val="Arial"/>
      <family val="2"/>
      <charset val="238"/>
    </font>
    <font>
      <u/>
      <sz val="10"/>
      <color theme="11"/>
      <name val="Arial"/>
      <family val="2"/>
      <charset val="238"/>
    </font>
    <font>
      <sz val="10"/>
      <color rgb="FF000000"/>
      <name val="Arial"/>
      <family val="2"/>
      <charset val="238"/>
    </font>
    <font>
      <sz val="10"/>
      <color indexed="8"/>
      <name val="Arial"/>
      <family val="2"/>
      <charset val="238"/>
    </font>
    <font>
      <u/>
      <sz val="10"/>
      <color theme="10"/>
      <name val="Arial"/>
      <family val="2"/>
      <charset val="238"/>
    </font>
    <font>
      <i/>
      <sz val="10"/>
      <name val="Arial"/>
      <family val="2"/>
      <charset val="238"/>
    </font>
    <font>
      <sz val="11"/>
      <color theme="1"/>
      <name val="Calibri"/>
      <family val="2"/>
      <scheme val="minor"/>
    </font>
    <font>
      <u/>
      <sz val="11"/>
      <color theme="10"/>
      <name val="Calibri"/>
      <family val="2"/>
      <scheme val="minor"/>
    </font>
    <font>
      <b/>
      <sz val="16"/>
      <name val="Arial"/>
      <family val="2"/>
      <charset val="238"/>
    </font>
  </fonts>
  <fills count="6">
    <fill>
      <patternFill patternType="none"/>
    </fill>
    <fill>
      <patternFill patternType="gray125"/>
    </fill>
    <fill>
      <patternFill patternType="solid">
        <fgColor theme="0"/>
        <bgColor indexed="64"/>
      </patternFill>
    </fill>
    <fill>
      <patternFill patternType="solid">
        <fgColor indexed="26"/>
        <bgColor indexed="9"/>
      </patternFill>
    </fill>
    <fill>
      <patternFill patternType="lightGray">
        <fgColor indexed="22"/>
      </patternFill>
    </fill>
    <fill>
      <patternFill patternType="lightGray">
        <fgColor indexed="22"/>
        <bgColor indexed="9"/>
      </patternFill>
    </fill>
  </fills>
  <borders count="14">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hair">
        <color auto="1"/>
      </top>
      <bottom/>
      <diagonal/>
    </border>
    <border>
      <left/>
      <right/>
      <top/>
      <bottom style="medium">
        <color auto="1"/>
      </bottom>
      <diagonal/>
    </border>
    <border>
      <left style="thin">
        <color auto="1"/>
      </left>
      <right style="thin">
        <color auto="1"/>
      </right>
      <top/>
      <bottom style="hair">
        <color auto="1"/>
      </bottom>
      <diagonal/>
    </border>
    <border>
      <left/>
      <right/>
      <top style="medium">
        <color auto="1"/>
      </top>
      <bottom/>
      <diagonal/>
    </border>
    <border>
      <left style="thin">
        <color auto="1"/>
      </left>
      <right style="thin">
        <color auto="1"/>
      </right>
      <top style="thin">
        <color auto="1"/>
      </top>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indexed="64"/>
      </bottom>
      <diagonal/>
    </border>
  </borders>
  <cellStyleXfs count="57">
    <xf numFmtId="0" fontId="0" fillId="0" borderId="0"/>
    <xf numFmtId="0" fontId="13" fillId="0" borderId="0"/>
    <xf numFmtId="0" fontId="8" fillId="0" borderId="0"/>
    <xf numFmtId="0" fontId="14" fillId="0" borderId="0"/>
    <xf numFmtId="166" fontId="14" fillId="0" borderId="0" applyFill="0" applyBorder="0" applyAlignment="0" applyProtection="0"/>
    <xf numFmtId="167" fontId="14" fillId="0" borderId="0" applyFill="0" applyBorder="0" applyAlignment="0" applyProtection="0"/>
    <xf numFmtId="0" fontId="15" fillId="0" borderId="0"/>
    <xf numFmtId="0" fontId="21" fillId="0" borderId="0"/>
    <xf numFmtId="0" fontId="16" fillId="0" borderId="0"/>
    <xf numFmtId="0" fontId="13" fillId="0" borderId="0" applyNumberFormat="0" applyFill="0" applyBorder="0" applyAlignment="0" applyProtection="0"/>
    <xf numFmtId="0" fontId="20" fillId="0" borderId="0" applyNumberFormat="0" applyFill="0" applyBorder="0" applyAlignment="0" applyProtection="0"/>
    <xf numFmtId="0" fontId="8" fillId="0" borderId="0"/>
    <xf numFmtId="0" fontId="8" fillId="0" borderId="0"/>
    <xf numFmtId="0" fontId="8" fillId="0" borderId="0"/>
    <xf numFmtId="0" fontId="8" fillId="0" borderId="0"/>
    <xf numFmtId="0" fontId="17" fillId="0" borderId="0"/>
    <xf numFmtId="0" fontId="8" fillId="0" borderId="0"/>
    <xf numFmtId="0" fontId="18" fillId="3" borderId="0">
      <alignment horizontal="left"/>
    </xf>
    <xf numFmtId="0" fontId="22" fillId="4" borderId="0">
      <alignment horizontal="left"/>
    </xf>
    <xf numFmtId="0" fontId="19" fillId="3" borderId="0"/>
    <xf numFmtId="0" fontId="23" fillId="5" borderId="0"/>
    <xf numFmtId="0" fontId="13" fillId="0" borderId="0" applyProtection="0"/>
    <xf numFmtId="0" fontId="20" fillId="0" borderId="0" applyProtection="0"/>
    <xf numFmtId="0" fontId="18" fillId="0" borderId="0"/>
    <xf numFmtId="0" fontId="22" fillId="0" borderId="0"/>
    <xf numFmtId="168" fontId="12" fillId="0" borderId="5">
      <alignment horizontal="right" vertical="center"/>
    </xf>
    <xf numFmtId="169" fontId="14" fillId="0" borderId="0" applyFill="0" applyBorder="0" applyAlignment="0" applyProtection="0"/>
    <xf numFmtId="170" fontId="14" fillId="0" borderId="0" applyFill="0" applyBorder="0" applyAlignment="0" applyProtection="0"/>
    <xf numFmtId="0" fontId="13" fillId="0" borderId="0"/>
    <xf numFmtId="0" fontId="20" fillId="0" borderId="0"/>
    <xf numFmtId="0" fontId="8" fillId="0" borderId="0"/>
    <xf numFmtId="0" fontId="5" fillId="0" borderId="0"/>
    <xf numFmtId="0" fontId="20" fillId="0" borderId="0">
      <alignment vertical="top"/>
    </xf>
    <xf numFmtId="0" fontId="20" fillId="0" borderId="0"/>
    <xf numFmtId="0" fontId="8" fillId="0" borderId="0"/>
    <xf numFmtId="0" fontId="24" fillId="0" borderId="0"/>
    <xf numFmtId="0" fontId="20" fillId="0" borderId="0">
      <alignment vertical="top"/>
    </xf>
    <xf numFmtId="0" fontId="8" fillId="0" borderId="0"/>
    <xf numFmtId="0" fontId="4" fillId="0" borderId="0"/>
    <xf numFmtId="0" fontId="4" fillId="0" borderId="0"/>
    <xf numFmtId="0" fontId="4" fillId="0" borderId="0"/>
    <xf numFmtId="0" fontId="3" fillId="0" borderId="0"/>
    <xf numFmtId="0" fontId="3" fillId="0" borderId="0"/>
    <xf numFmtId="0" fontId="3" fillId="0" borderId="0"/>
    <xf numFmtId="0" fontId="28" fillId="0" borderId="0" applyNumberFormat="0" applyFill="0" applyBorder="0" applyAlignment="0" applyProtection="0"/>
    <xf numFmtId="0" fontId="28"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1" fillId="0" borderId="0" applyNumberFormat="0" applyFill="0" applyBorder="0" applyAlignment="0" applyProtection="0"/>
    <xf numFmtId="0" fontId="33" fillId="0" borderId="0"/>
    <xf numFmtId="0" fontId="1" fillId="0" borderId="0"/>
    <xf numFmtId="0" fontId="34" fillId="0" borderId="0" applyNumberFormat="0" applyFill="0" applyBorder="0" applyAlignment="0" applyProtection="0"/>
  </cellStyleXfs>
  <cellXfs count="227">
    <xf numFmtId="0" fontId="0" fillId="0" borderId="0" xfId="0"/>
    <xf numFmtId="0" fontId="8" fillId="0" borderId="0" xfId="0" applyFont="1"/>
    <xf numFmtId="0" fontId="9" fillId="0" borderId="0" xfId="0" applyFont="1"/>
    <xf numFmtId="0" fontId="9" fillId="0" borderId="0" xfId="0" applyFont="1" applyAlignment="1">
      <alignment horizontal="center"/>
    </xf>
    <xf numFmtId="0" fontId="9" fillId="0" borderId="0" xfId="0" applyFont="1" applyAlignment="1">
      <alignment vertical="top"/>
    </xf>
    <xf numFmtId="0" fontId="8" fillId="0" borderId="0" xfId="0" applyFont="1" applyAlignment="1">
      <alignment vertical="top"/>
    </xf>
    <xf numFmtId="0" fontId="0" fillId="0" borderId="0" xfId="0" applyAlignment="1">
      <alignment wrapText="1"/>
    </xf>
    <xf numFmtId="0" fontId="8" fillId="0" borderId="0" xfId="0" applyFont="1" applyAlignment="1">
      <alignment vertical="center"/>
    </xf>
    <xf numFmtId="0" fontId="0" fillId="0" borderId="3" xfId="0" applyBorder="1" applyAlignment="1">
      <alignment vertical="top" wrapText="1"/>
    </xf>
    <xf numFmtId="0" fontId="0" fillId="0" borderId="3" xfId="0" applyBorder="1" applyAlignment="1">
      <alignment horizontal="center" vertical="top"/>
    </xf>
    <xf numFmtId="0" fontId="0" fillId="2" borderId="3" xfId="0" applyFill="1" applyBorder="1" applyAlignment="1">
      <alignment vertical="top" wrapText="1"/>
    </xf>
    <xf numFmtId="0" fontId="0" fillId="2" borderId="3" xfId="0" applyFill="1" applyBorder="1" applyAlignment="1">
      <alignment horizontal="center" vertical="top" wrapText="1"/>
    </xf>
    <xf numFmtId="0" fontId="0" fillId="2" borderId="3" xfId="2" applyFont="1" applyFill="1" applyBorder="1" applyAlignment="1">
      <alignment vertical="top" wrapText="1"/>
    </xf>
    <xf numFmtId="0" fontId="0" fillId="0" borderId="3" xfId="1" applyFont="1" applyBorder="1" applyAlignment="1">
      <alignment vertical="top" wrapText="1"/>
    </xf>
    <xf numFmtId="164" fontId="10" fillId="2" borderId="3" xfId="0" applyNumberFormat="1" applyFont="1" applyFill="1" applyBorder="1" applyAlignment="1">
      <alignment vertical="top"/>
    </xf>
    <xf numFmtId="0" fontId="0" fillId="2" borderId="3" xfId="0" applyFill="1" applyBorder="1" applyAlignment="1">
      <alignment horizontal="center" vertical="top"/>
    </xf>
    <xf numFmtId="0" fontId="0" fillId="2" borderId="2" xfId="0" applyFill="1" applyBorder="1" applyAlignment="1">
      <alignment horizontal="center" vertical="top"/>
    </xf>
    <xf numFmtId="0" fontId="0" fillId="0" borderId="3" xfId="0" applyBorder="1" applyAlignment="1">
      <alignment vertical="top"/>
    </xf>
    <xf numFmtId="164" fontId="0" fillId="0" borderId="2" xfId="0" applyNumberFormat="1" applyBorder="1" applyAlignment="1">
      <alignment vertical="top"/>
    </xf>
    <xf numFmtId="0" fontId="0" fillId="2" borderId="0" xfId="0" applyFill="1" applyAlignment="1">
      <alignment vertical="top" wrapText="1"/>
    </xf>
    <xf numFmtId="164" fontId="10" fillId="0" borderId="3" xfId="0" applyNumberFormat="1" applyFont="1" applyBorder="1" applyAlignment="1">
      <alignment vertical="top"/>
    </xf>
    <xf numFmtId="5" fontId="0" fillId="0" borderId="3" xfId="2" applyNumberFormat="1" applyFont="1" applyBorder="1" applyAlignment="1">
      <alignment horizontal="right" vertical="top"/>
    </xf>
    <xf numFmtId="0" fontId="0" fillId="0" borderId="6" xfId="0" applyBorder="1" applyAlignment="1">
      <alignment horizontal="center" vertical="top"/>
    </xf>
    <xf numFmtId="0" fontId="0" fillId="0" borderId="3" xfId="2" applyFont="1" applyBorder="1" applyAlignment="1">
      <alignment horizontal="left" vertical="top" wrapText="1"/>
    </xf>
    <xf numFmtId="0" fontId="10" fillId="0" borderId="3" xfId="31" applyFont="1" applyBorder="1" applyAlignment="1">
      <alignment horizontal="center" vertical="top"/>
    </xf>
    <xf numFmtId="0" fontId="10" fillId="0" borderId="3" xfId="31" applyFont="1" applyBorder="1" applyAlignment="1">
      <alignment horizontal="left" vertical="top"/>
    </xf>
    <xf numFmtId="0" fontId="0" fillId="0" borderId="4" xfId="0" applyBorder="1" applyAlignment="1">
      <alignment vertical="top"/>
    </xf>
    <xf numFmtId="164" fontId="0" fillId="0" borderId="4" xfId="0" applyNumberFormat="1" applyBorder="1" applyAlignment="1">
      <alignment vertical="top"/>
    </xf>
    <xf numFmtId="0" fontId="0" fillId="0" borderId="3" xfId="0" applyBorder="1" applyAlignment="1">
      <alignment horizontal="center" vertical="top" wrapText="1"/>
    </xf>
    <xf numFmtId="0" fontId="0" fillId="0" borderId="6" xfId="0" applyBorder="1" applyAlignment="1">
      <alignment vertical="top" wrapText="1"/>
    </xf>
    <xf numFmtId="0" fontId="8" fillId="2" borderId="0" xfId="0" applyFont="1" applyFill="1" applyAlignment="1">
      <alignment horizontal="center" vertical="top"/>
    </xf>
    <xf numFmtId="0" fontId="8" fillId="2" borderId="0" xfId="0" applyFont="1" applyFill="1" applyAlignment="1">
      <alignment vertical="top"/>
    </xf>
    <xf numFmtId="0" fontId="0" fillId="0" borderId="3" xfId="2" applyFont="1" applyBorder="1" applyAlignment="1">
      <alignment vertical="top" wrapText="1"/>
    </xf>
    <xf numFmtId="0" fontId="0" fillId="0" borderId="6" xfId="2" applyFont="1" applyBorder="1" applyAlignment="1">
      <alignment horizontal="left" vertical="top" wrapText="1"/>
    </xf>
    <xf numFmtId="0" fontId="0" fillId="2" borderId="6" xfId="0" applyFill="1" applyBorder="1" applyAlignment="1">
      <alignment horizontal="center" vertical="top" wrapText="1"/>
    </xf>
    <xf numFmtId="0" fontId="0" fillId="0" borderId="2" xfId="0" applyBorder="1" applyAlignment="1">
      <alignment vertical="top" wrapText="1"/>
    </xf>
    <xf numFmtId="0" fontId="10" fillId="0" borderId="6" xfId="31" applyFont="1" applyBorder="1" applyAlignment="1">
      <alignment horizontal="center" vertical="top"/>
    </xf>
    <xf numFmtId="0" fontId="0" fillId="0" borderId="6" xfId="2" applyFont="1" applyBorder="1" applyAlignment="1">
      <alignment vertical="top" wrapText="1"/>
    </xf>
    <xf numFmtId="0" fontId="0" fillId="2" borderId="8" xfId="0" applyFill="1" applyBorder="1" applyAlignment="1">
      <alignment vertical="top" wrapText="1"/>
    </xf>
    <xf numFmtId="0" fontId="0" fillId="2" borderId="8" xfId="0" applyFill="1" applyBorder="1" applyAlignment="1">
      <alignment horizontal="center" vertical="top" wrapText="1"/>
    </xf>
    <xf numFmtId="0" fontId="10" fillId="0" borderId="8" xfId="31" applyFont="1" applyBorder="1" applyAlignment="1">
      <alignment horizontal="center" vertical="top"/>
    </xf>
    <xf numFmtId="0" fontId="0" fillId="0" borderId="8" xfId="0" applyBorder="1" applyAlignment="1">
      <alignment vertical="top" wrapText="1"/>
    </xf>
    <xf numFmtId="0" fontId="10" fillId="0" borderId="8" xfId="31" applyFont="1" applyBorder="1" applyAlignment="1">
      <alignment horizontal="left" vertical="top"/>
    </xf>
    <xf numFmtId="0" fontId="0" fillId="2" borderId="9" xfId="0" applyFill="1" applyBorder="1" applyAlignment="1">
      <alignment wrapText="1"/>
    </xf>
    <xf numFmtId="0" fontId="0" fillId="0" borderId="10" xfId="0" applyBorder="1" applyAlignment="1">
      <alignment vertical="top"/>
    </xf>
    <xf numFmtId="0" fontId="0" fillId="0" borderId="10" xfId="0" applyBorder="1" applyAlignment="1">
      <alignment horizontal="center" vertical="top"/>
    </xf>
    <xf numFmtId="164" fontId="0" fillId="0" borderId="10" xfId="0" applyNumberFormat="1" applyBorder="1" applyAlignment="1">
      <alignment vertical="top"/>
    </xf>
    <xf numFmtId="0" fontId="0" fillId="0" borderId="10" xfId="0" applyBorder="1" applyAlignment="1">
      <alignment vertical="top" wrapText="1"/>
    </xf>
    <xf numFmtId="0" fontId="10" fillId="0" borderId="6" xfId="31" applyFont="1" applyBorder="1" applyAlignment="1">
      <alignment horizontal="left" vertical="top"/>
    </xf>
    <xf numFmtId="0" fontId="0" fillId="0" borderId="4" xfId="0" applyBorder="1" applyAlignment="1">
      <alignment horizontal="center" vertical="top" wrapText="1"/>
    </xf>
    <xf numFmtId="0" fontId="0" fillId="0" borderId="2" xfId="0" applyBorder="1" applyAlignment="1">
      <alignment horizontal="center" vertical="top" wrapText="1"/>
    </xf>
    <xf numFmtId="0" fontId="10" fillId="0" borderId="3" xfId="31" applyFont="1" applyBorder="1" applyAlignment="1">
      <alignment horizontal="left" vertical="top" wrapText="1"/>
    </xf>
    <xf numFmtId="0" fontId="0" fillId="2" borderId="3" xfId="0" applyFill="1" applyBorder="1" applyAlignment="1">
      <alignment vertical="top" wrapText="1" readingOrder="1"/>
    </xf>
    <xf numFmtId="0" fontId="10" fillId="0" borderId="3" xfId="31" applyFont="1" applyBorder="1" applyAlignment="1">
      <alignment vertical="top" wrapText="1" readingOrder="1"/>
    </xf>
    <xf numFmtId="0" fontId="0" fillId="0" borderId="3" xfId="0" applyBorder="1" applyAlignment="1">
      <alignment vertical="top" wrapText="1" readingOrder="1"/>
    </xf>
    <xf numFmtId="0" fontId="9" fillId="0" borderId="0" xfId="0" applyFont="1" applyAlignment="1">
      <alignment vertical="top" wrapText="1" readingOrder="1"/>
    </xf>
    <xf numFmtId="0" fontId="10" fillId="0" borderId="3" xfId="31" applyFont="1" applyBorder="1" applyAlignment="1">
      <alignment horizontal="center" vertical="top" wrapText="1" readingOrder="1"/>
    </xf>
    <xf numFmtId="0" fontId="10" fillId="0" borderId="4" xfId="31" applyFont="1" applyBorder="1" applyAlignment="1">
      <alignment horizontal="center" vertical="top"/>
    </xf>
    <xf numFmtId="164" fontId="0" fillId="0" borderId="4" xfId="2" applyNumberFormat="1" applyFont="1" applyBorder="1" applyAlignment="1">
      <alignment horizontal="right" vertical="top"/>
    </xf>
    <xf numFmtId="0" fontId="0" fillId="0" borderId="4" xfId="0" applyBorder="1" applyAlignment="1">
      <alignment vertical="top" wrapText="1"/>
    </xf>
    <xf numFmtId="0" fontId="0" fillId="0" borderId="8" xfId="0" applyBorder="1" applyAlignment="1">
      <alignment horizontal="center" vertical="top" wrapText="1"/>
    </xf>
    <xf numFmtId="0" fontId="26" fillId="0" borderId="0" xfId="0" applyFont="1"/>
    <xf numFmtId="164" fontId="26" fillId="0" borderId="0" xfId="0" applyNumberFormat="1" applyFont="1"/>
    <xf numFmtId="164" fontId="27" fillId="0" borderId="0" xfId="0" applyNumberFormat="1" applyFont="1"/>
    <xf numFmtId="164" fontId="0" fillId="0" borderId="0" xfId="0" applyNumberFormat="1"/>
    <xf numFmtId="0" fontId="27" fillId="0" borderId="0" xfId="0" applyFont="1"/>
    <xf numFmtId="0" fontId="0" fillId="2" borderId="0" xfId="0" applyFill="1" applyAlignment="1">
      <alignment horizontal="center" vertical="top" wrapText="1"/>
    </xf>
    <xf numFmtId="0" fontId="0" fillId="0" borderId="10" xfId="0" applyBorder="1" applyAlignment="1">
      <alignment horizontal="center" vertical="top" wrapText="1"/>
    </xf>
    <xf numFmtId="0" fontId="0" fillId="2" borderId="3" xfId="2" applyFont="1" applyFill="1" applyBorder="1" applyAlignment="1">
      <alignment horizontal="center" vertical="top" wrapText="1"/>
    </xf>
    <xf numFmtId="0" fontId="0" fillId="0" borderId="0" xfId="0" applyAlignment="1">
      <alignment horizontal="center" wrapText="1"/>
    </xf>
    <xf numFmtId="0" fontId="0" fillId="0" borderId="0" xfId="0" applyAlignment="1">
      <alignment horizontal="center" vertical="top" wrapText="1"/>
    </xf>
    <xf numFmtId="164" fontId="7" fillId="2" borderId="1" xfId="0" applyNumberFormat="1" applyFont="1" applyFill="1" applyBorder="1" applyAlignment="1">
      <alignment horizontal="center" vertical="center"/>
    </xf>
    <xf numFmtId="165" fontId="11" fillId="2" borderId="7" xfId="0" applyNumberFormat="1" applyFont="1" applyFill="1" applyBorder="1" applyAlignment="1">
      <alignment vertical="center"/>
    </xf>
    <xf numFmtId="0" fontId="12" fillId="0" borderId="0" xfId="0" applyFont="1"/>
    <xf numFmtId="164" fontId="0" fillId="0" borderId="3" xfId="0" applyNumberFormat="1" applyBorder="1" applyAlignment="1">
      <alignment vertical="top"/>
    </xf>
    <xf numFmtId="0" fontId="0" fillId="0" borderId="6" xfId="0" applyBorder="1" applyAlignment="1">
      <alignment horizontal="center" vertical="top" wrapText="1"/>
    </xf>
    <xf numFmtId="0" fontId="7"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8" fillId="0" borderId="3" xfId="2" applyBorder="1" applyAlignment="1">
      <alignment horizontal="left" vertical="top" wrapText="1"/>
    </xf>
    <xf numFmtId="0" fontId="8" fillId="0" borderId="6" xfId="31" applyFont="1" applyBorder="1" applyAlignment="1">
      <alignment horizontal="center" vertical="top"/>
    </xf>
    <xf numFmtId="5" fontId="8" fillId="0" borderId="3" xfId="2" applyNumberFormat="1" applyBorder="1" applyAlignment="1">
      <alignment horizontal="right" vertical="top"/>
    </xf>
    <xf numFmtId="0" fontId="0" fillId="0" borderId="3" xfId="31" applyFont="1" applyBorder="1" applyAlignment="1">
      <alignment horizontal="center" vertical="top"/>
    </xf>
    <xf numFmtId="0" fontId="8" fillId="0" borderId="3" xfId="0" applyFont="1" applyBorder="1" applyAlignment="1">
      <alignment horizontal="center" vertical="top"/>
    </xf>
    <xf numFmtId="164" fontId="0" fillId="0" borderId="8" xfId="0" applyNumberFormat="1" applyBorder="1" applyAlignment="1">
      <alignment vertical="top"/>
    </xf>
    <xf numFmtId="164" fontId="0" fillId="0" borderId="3" xfId="0" applyNumberFormat="1" applyBorder="1" applyAlignment="1">
      <alignment vertical="top" wrapText="1" readingOrder="1"/>
    </xf>
    <xf numFmtId="5" fontId="0" fillId="0" borderId="6" xfId="2" applyNumberFormat="1" applyFont="1" applyBorder="1" applyAlignment="1">
      <alignment horizontal="right" vertical="top"/>
    </xf>
    <xf numFmtId="5" fontId="8" fillId="0" borderId="6" xfId="2" applyNumberFormat="1" applyBorder="1" applyAlignment="1">
      <alignment horizontal="right" vertical="top"/>
    </xf>
    <xf numFmtId="0" fontId="0" fillId="0" borderId="2" xfId="0" applyBorder="1" applyAlignment="1">
      <alignment horizontal="center" vertical="top"/>
    </xf>
    <xf numFmtId="0" fontId="0" fillId="0" borderId="4" xfId="0" applyBorder="1" applyAlignment="1">
      <alignment horizontal="center" vertical="top"/>
    </xf>
    <xf numFmtId="0" fontId="25" fillId="0" borderId="0" xfId="0" applyFont="1"/>
    <xf numFmtId="0" fontId="0" fillId="0" borderId="2" xfId="0" applyBorder="1" applyAlignment="1">
      <alignment vertical="top"/>
    </xf>
    <xf numFmtId="0" fontId="25" fillId="0" borderId="0" xfId="0" applyFont="1" applyAlignment="1">
      <alignment vertical="top"/>
    </xf>
    <xf numFmtId="0" fontId="0" fillId="0" borderId="3" xfId="1" applyFont="1" applyBorder="1" applyAlignment="1">
      <alignment horizontal="center" vertical="top" wrapText="1"/>
    </xf>
    <xf numFmtId="0" fontId="0" fillId="0" borderId="6" xfId="1" applyFont="1" applyBorder="1" applyAlignment="1">
      <alignment vertical="top" wrapText="1"/>
    </xf>
    <xf numFmtId="164" fontId="10" fillId="0" borderId="6" xfId="0" applyNumberFormat="1" applyFont="1" applyBorder="1" applyAlignment="1">
      <alignment vertical="top"/>
    </xf>
    <xf numFmtId="0" fontId="7" fillId="0" borderId="1" xfId="0" applyFont="1" applyBorder="1" applyAlignment="1">
      <alignment horizontal="center" vertical="center"/>
    </xf>
    <xf numFmtId="164" fontId="7" fillId="0" borderId="1" xfId="0" applyNumberFormat="1" applyFont="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xf>
    <xf numFmtId="0" fontId="0" fillId="0" borderId="2" xfId="1" applyFont="1" applyBorder="1" applyAlignment="1">
      <alignment vertical="top" wrapText="1"/>
    </xf>
    <xf numFmtId="0" fontId="0" fillId="0" borderId="2" xfId="1" applyFont="1" applyBorder="1" applyAlignment="1">
      <alignment horizontal="center" vertical="top" wrapText="1"/>
    </xf>
    <xf numFmtId="0" fontId="0" fillId="0" borderId="6" xfId="2" applyFont="1" applyBorder="1" applyAlignment="1">
      <alignment horizontal="center" vertical="top" wrapText="1"/>
    </xf>
    <xf numFmtId="0" fontId="0" fillId="0" borderId="2" xfId="2" applyFont="1" applyBorder="1" applyAlignment="1">
      <alignment horizontal="left" vertical="top" wrapText="1"/>
    </xf>
    <xf numFmtId="0" fontId="0" fillId="2" borderId="2" xfId="0" applyFill="1" applyBorder="1" applyAlignment="1">
      <alignment horizontal="center" vertical="top" wrapText="1"/>
    </xf>
    <xf numFmtId="0" fontId="10" fillId="0" borderId="2" xfId="31" applyFont="1" applyBorder="1" applyAlignment="1">
      <alignment horizontal="center" vertical="top"/>
    </xf>
    <xf numFmtId="5" fontId="0" fillId="0" borderId="2" xfId="2" applyNumberFormat="1" applyFont="1" applyBorder="1" applyAlignment="1">
      <alignment horizontal="right" vertical="top"/>
    </xf>
    <xf numFmtId="0" fontId="0" fillId="0" borderId="2" xfId="2" applyFont="1" applyBorder="1" applyAlignment="1">
      <alignment vertical="top" wrapText="1"/>
    </xf>
    <xf numFmtId="0" fontId="0" fillId="2" borderId="3" xfId="0" applyFill="1" applyBorder="1" applyAlignment="1">
      <alignment horizontal="center" vertical="top" wrapText="1" readingOrder="1"/>
    </xf>
    <xf numFmtId="0" fontId="0" fillId="0" borderId="3" xfId="2" applyFont="1" applyBorder="1" applyAlignment="1">
      <alignment horizontal="center" vertical="top" wrapText="1"/>
    </xf>
    <xf numFmtId="0" fontId="10" fillId="0" borderId="3" xfId="31" applyFont="1" applyBorder="1" applyAlignment="1">
      <alignment horizontal="center" vertical="top" wrapText="1"/>
    </xf>
    <xf numFmtId="5" fontId="0" fillId="0" borderId="3" xfId="2" applyNumberFormat="1" applyFont="1" applyBorder="1" applyAlignment="1">
      <alignment vertical="top" wrapText="1"/>
    </xf>
    <xf numFmtId="164" fontId="10" fillId="0" borderId="3" xfId="0" applyNumberFormat="1" applyFont="1" applyBorder="1" applyAlignment="1">
      <alignment vertical="top" wrapText="1"/>
    </xf>
    <xf numFmtId="0" fontId="9" fillId="0" borderId="0" xfId="0" applyFont="1" applyAlignment="1">
      <alignment vertical="top" wrapText="1"/>
    </xf>
    <xf numFmtId="0" fontId="0" fillId="2" borderId="6" xfId="2" applyFont="1" applyFill="1" applyBorder="1" applyAlignment="1">
      <alignment vertical="top" wrapText="1"/>
    </xf>
    <xf numFmtId="0" fontId="0" fillId="0" borderId="2" xfId="2" applyFont="1" applyBorder="1" applyAlignment="1">
      <alignment horizontal="center" vertical="top" wrapText="1"/>
    </xf>
    <xf numFmtId="0" fontId="10" fillId="0" borderId="2" xfId="31" applyFont="1" applyBorder="1" applyAlignment="1">
      <alignment horizontal="left" vertical="top"/>
    </xf>
    <xf numFmtId="0" fontId="29" fillId="0" borderId="3" xfId="0" applyFont="1" applyBorder="1" applyAlignment="1">
      <alignment horizontal="left" vertical="top" wrapText="1" readingOrder="1"/>
    </xf>
    <xf numFmtId="164" fontId="0" fillId="0" borderId="3" xfId="0" applyNumberFormat="1" applyBorder="1" applyAlignment="1">
      <alignment horizontal="right" vertical="top"/>
    </xf>
    <xf numFmtId="0" fontId="30" fillId="0" borderId="3" xfId="0" applyFont="1" applyBorder="1" applyAlignment="1">
      <alignment horizontal="left" vertical="top" wrapText="1"/>
    </xf>
    <xf numFmtId="0" fontId="30" fillId="0" borderId="3" xfId="0" applyFont="1" applyBorder="1" applyAlignment="1">
      <alignment horizontal="center" vertical="top" wrapText="1"/>
    </xf>
    <xf numFmtId="164" fontId="0" fillId="0" borderId="3" xfId="2" applyNumberFormat="1" applyFont="1" applyBorder="1" applyAlignment="1">
      <alignment horizontal="right" vertical="top"/>
    </xf>
    <xf numFmtId="0" fontId="25" fillId="0" borderId="0" xfId="0" applyFont="1" applyAlignment="1">
      <alignment horizontal="center"/>
    </xf>
    <xf numFmtId="0" fontId="25" fillId="0" borderId="0" xfId="0" applyFont="1" applyAlignment="1">
      <alignment wrapText="1"/>
    </xf>
    <xf numFmtId="0" fontId="25" fillId="0" borderId="0" xfId="0" applyFont="1" applyAlignment="1">
      <alignment horizontal="center" vertical="top" wrapText="1"/>
    </xf>
    <xf numFmtId="164" fontId="0" fillId="0" borderId="0" xfId="0" applyNumberFormat="1" applyAlignment="1">
      <alignment horizontal="right"/>
    </xf>
    <xf numFmtId="0" fontId="31" fillId="0" borderId="0" xfId="53" applyAlignment="1">
      <alignment vertical="top"/>
    </xf>
    <xf numFmtId="0" fontId="8" fillId="2" borderId="0" xfId="0" applyFont="1" applyFill="1" applyAlignment="1">
      <alignment horizontal="center"/>
    </xf>
    <xf numFmtId="0" fontId="8" fillId="2" borderId="0" xfId="0" applyFont="1" applyFill="1"/>
    <xf numFmtId="0" fontId="0" fillId="2" borderId="0" xfId="0" applyFill="1" applyAlignment="1">
      <alignment wrapText="1"/>
    </xf>
    <xf numFmtId="0" fontId="12" fillId="2" borderId="1" xfId="0" applyFont="1" applyFill="1" applyBorder="1" applyAlignment="1">
      <alignment horizontal="center" wrapText="1"/>
    </xf>
    <xf numFmtId="164" fontId="9" fillId="0" borderId="0" xfId="0" applyNumberFormat="1" applyFont="1" applyAlignment="1">
      <alignment vertical="top"/>
    </xf>
    <xf numFmtId="0" fontId="0" fillId="0" borderId="4" xfId="1" applyFont="1" applyBorder="1" applyAlignment="1">
      <alignment vertical="top" wrapText="1"/>
    </xf>
    <xf numFmtId="0" fontId="0" fillId="0" borderId="4" xfId="1" applyFont="1" applyBorder="1" applyAlignment="1">
      <alignment horizontal="center" vertical="top" wrapText="1"/>
    </xf>
    <xf numFmtId="0" fontId="29" fillId="0" borderId="3" xfId="0" applyFont="1" applyBorder="1" applyAlignment="1">
      <alignment vertical="top" wrapText="1"/>
    </xf>
    <xf numFmtId="164" fontId="12" fillId="0" borderId="0" xfId="0" applyNumberFormat="1" applyFont="1"/>
    <xf numFmtId="164" fontId="32" fillId="0" borderId="0" xfId="0" applyNumberFormat="1" applyFont="1"/>
    <xf numFmtId="165" fontId="11" fillId="2" borderId="7" xfId="54" applyNumberFormat="1" applyFont="1" applyFill="1" applyBorder="1" applyAlignment="1">
      <alignment vertical="center"/>
    </xf>
    <xf numFmtId="0" fontId="33" fillId="0" borderId="0" xfId="54"/>
    <xf numFmtId="0" fontId="7" fillId="2" borderId="1" xfId="54" applyFont="1" applyFill="1" applyBorder="1" applyAlignment="1">
      <alignment horizontal="center" vertical="center"/>
    </xf>
    <xf numFmtId="164" fontId="7" fillId="2" borderId="1" xfId="54" applyNumberFormat="1" applyFont="1" applyFill="1" applyBorder="1" applyAlignment="1">
      <alignment horizontal="center" vertical="center"/>
    </xf>
    <xf numFmtId="0" fontId="12" fillId="2" borderId="1" xfId="54" applyFont="1" applyFill="1" applyBorder="1" applyAlignment="1">
      <alignment horizontal="center" vertical="center" wrapText="1"/>
    </xf>
    <xf numFmtId="0" fontId="8" fillId="2" borderId="0" xfId="54" applyFont="1" applyFill="1" applyAlignment="1">
      <alignment horizontal="center" vertical="top"/>
    </xf>
    <xf numFmtId="0" fontId="8" fillId="2" borderId="0" xfId="54" applyFont="1" applyFill="1" applyAlignment="1">
      <alignment vertical="top"/>
    </xf>
    <xf numFmtId="0" fontId="33" fillId="2" borderId="0" xfId="54" applyFill="1" applyAlignment="1">
      <alignment vertical="top" wrapText="1"/>
    </xf>
    <xf numFmtId="0" fontId="33" fillId="2" borderId="0" xfId="54" applyFill="1" applyAlignment="1">
      <alignment horizontal="center" vertical="top" wrapText="1"/>
    </xf>
    <xf numFmtId="0" fontId="33" fillId="2" borderId="9" xfId="54" applyFill="1" applyBorder="1" applyAlignment="1">
      <alignment wrapText="1"/>
    </xf>
    <xf numFmtId="0" fontId="10" fillId="0" borderId="3" xfId="55" applyFont="1" applyBorder="1" applyAlignment="1">
      <alignment horizontal="center" vertical="top"/>
    </xf>
    <xf numFmtId="0" fontId="10" fillId="0" borderId="6" xfId="55" applyFont="1" applyBorder="1" applyAlignment="1">
      <alignment horizontal="center" vertical="top"/>
    </xf>
    <xf numFmtId="0" fontId="34" fillId="0" borderId="0" xfId="56"/>
    <xf numFmtId="0" fontId="33" fillId="0" borderId="0" xfId="54" applyAlignment="1">
      <alignment horizontal="center"/>
    </xf>
    <xf numFmtId="0" fontId="8" fillId="2" borderId="3" xfId="2" applyFill="1" applyBorder="1" applyAlignment="1">
      <alignment horizontal="center" vertical="top" wrapText="1"/>
    </xf>
    <xf numFmtId="0" fontId="8" fillId="2" borderId="3" xfId="2" applyFill="1" applyBorder="1" applyAlignment="1">
      <alignment vertical="top" wrapText="1"/>
    </xf>
    <xf numFmtId="0" fontId="8" fillId="2" borderId="6" xfId="2" applyFill="1" applyBorder="1" applyAlignment="1">
      <alignment vertical="top" wrapText="1"/>
    </xf>
    <xf numFmtId="0" fontId="8" fillId="2" borderId="6" xfId="2" applyFill="1" applyBorder="1" applyAlignment="1">
      <alignment horizontal="center" vertical="top" wrapText="1"/>
    </xf>
    <xf numFmtId="0" fontId="10" fillId="2" borderId="2" xfId="54" applyFont="1" applyFill="1" applyBorder="1" applyAlignment="1">
      <alignment horizontal="center" vertical="top"/>
    </xf>
    <xf numFmtId="0" fontId="10" fillId="0" borderId="10" xfId="54" applyFont="1" applyBorder="1" applyAlignment="1">
      <alignment vertical="top"/>
    </xf>
    <xf numFmtId="0" fontId="10" fillId="0" borderId="10" xfId="54" applyFont="1" applyBorder="1" applyAlignment="1">
      <alignment horizontal="center" vertical="top"/>
    </xf>
    <xf numFmtId="164" fontId="10" fillId="0" borderId="10" xfId="54" applyNumberFormat="1" applyFont="1" applyBorder="1" applyAlignment="1">
      <alignment vertical="top"/>
    </xf>
    <xf numFmtId="164" fontId="10" fillId="0" borderId="2" xfId="54" applyNumberFormat="1" applyFont="1" applyBorder="1" applyAlignment="1">
      <alignment vertical="top"/>
    </xf>
    <xf numFmtId="0" fontId="10" fillId="0" borderId="10" xfId="54" applyFont="1" applyBorder="1" applyAlignment="1">
      <alignment vertical="top" wrapText="1"/>
    </xf>
    <xf numFmtId="0" fontId="10" fillId="0" borderId="10" xfId="54" applyFont="1" applyBorder="1" applyAlignment="1">
      <alignment horizontal="center" vertical="top" wrapText="1"/>
    </xf>
    <xf numFmtId="0" fontId="10" fillId="2" borderId="3" xfId="54" applyFont="1" applyFill="1" applyBorder="1" applyAlignment="1">
      <alignment horizontal="center" vertical="top"/>
    </xf>
    <xf numFmtId="0" fontId="10" fillId="2" borderId="3" xfId="54" applyFont="1" applyFill="1" applyBorder="1" applyAlignment="1">
      <alignment horizontal="center" vertical="top" wrapText="1"/>
    </xf>
    <xf numFmtId="164" fontId="10" fillId="0" borderId="3" xfId="54" applyNumberFormat="1" applyFont="1" applyBorder="1" applyAlignment="1">
      <alignment vertical="top"/>
    </xf>
    <xf numFmtId="0" fontId="10" fillId="2" borderId="6" xfId="54" applyFont="1" applyFill="1" applyBorder="1" applyAlignment="1">
      <alignment horizontal="center" vertical="top" wrapText="1"/>
    </xf>
    <xf numFmtId="5" fontId="10" fillId="0" borderId="6" xfId="2" applyNumberFormat="1" applyFont="1" applyBorder="1" applyAlignment="1">
      <alignment horizontal="right" vertical="top"/>
    </xf>
    <xf numFmtId="164" fontId="10" fillId="0" borderId="6" xfId="54" applyNumberFormat="1" applyFont="1" applyBorder="1" applyAlignment="1">
      <alignment vertical="top"/>
    </xf>
    <xf numFmtId="0" fontId="10" fillId="0" borderId="3" xfId="54" applyFont="1" applyBorder="1" applyAlignment="1">
      <alignment horizontal="center" vertical="top"/>
    </xf>
    <xf numFmtId="0" fontId="10" fillId="0" borderId="3" xfId="54" applyFont="1" applyBorder="1" applyAlignment="1">
      <alignment vertical="top" wrapText="1"/>
    </xf>
    <xf numFmtId="0" fontId="10" fillId="0" borderId="0" xfId="54" applyFont="1"/>
    <xf numFmtId="0" fontId="10" fillId="2" borderId="4" xfId="54" applyFont="1" applyFill="1" applyBorder="1" applyAlignment="1">
      <alignment horizontal="center" vertical="top"/>
    </xf>
    <xf numFmtId="0" fontId="8" fillId="0" borderId="4" xfId="2" applyBorder="1" applyAlignment="1">
      <alignment horizontal="left" vertical="top" wrapText="1"/>
    </xf>
    <xf numFmtId="0" fontId="10" fillId="2" borderId="4" xfId="54" applyFont="1" applyFill="1" applyBorder="1" applyAlignment="1">
      <alignment horizontal="center" vertical="top" wrapText="1"/>
    </xf>
    <xf numFmtId="0" fontId="10" fillId="0" borderId="4" xfId="54" applyFont="1" applyBorder="1" applyAlignment="1">
      <alignment horizontal="center" vertical="top"/>
    </xf>
    <xf numFmtId="164" fontId="10" fillId="0" borderId="4" xfId="54" applyNumberFormat="1" applyFont="1" applyBorder="1" applyAlignment="1">
      <alignment vertical="top"/>
    </xf>
    <xf numFmtId="0" fontId="10" fillId="0" borderId="4" xfId="54" applyFont="1" applyBorder="1" applyAlignment="1">
      <alignment vertical="top" wrapText="1"/>
    </xf>
    <xf numFmtId="0" fontId="8" fillId="2" borderId="4" xfId="2" applyFill="1" applyBorder="1" applyAlignment="1">
      <alignment horizontal="center" vertical="top" wrapText="1"/>
    </xf>
    <xf numFmtId="0" fontId="10" fillId="0" borderId="2" xfId="54" applyFont="1" applyBorder="1" applyAlignment="1">
      <alignment vertical="top" wrapText="1"/>
    </xf>
    <xf numFmtId="0" fontId="31" fillId="0" borderId="3" xfId="56" applyFont="1" applyBorder="1" applyAlignment="1">
      <alignment vertical="top" wrapText="1"/>
    </xf>
    <xf numFmtId="0" fontId="31" fillId="0" borderId="4" xfId="56" applyFont="1" applyBorder="1" applyAlignment="1">
      <alignment vertical="top" wrapText="1"/>
    </xf>
    <xf numFmtId="0" fontId="10" fillId="0" borderId="2" xfId="55" applyFont="1" applyBorder="1" applyAlignment="1">
      <alignment horizontal="center" vertical="top"/>
    </xf>
    <xf numFmtId="5" fontId="8" fillId="0" borderId="2" xfId="2" applyNumberFormat="1" applyBorder="1" applyAlignment="1">
      <alignment horizontal="right" vertical="top"/>
    </xf>
    <xf numFmtId="0" fontId="8" fillId="2" borderId="2" xfId="2" applyFill="1" applyBorder="1" applyAlignment="1">
      <alignment horizontal="center" vertical="top" wrapText="1"/>
    </xf>
    <xf numFmtId="0" fontId="10" fillId="2" borderId="2" xfId="54" applyFont="1" applyFill="1" applyBorder="1" applyAlignment="1">
      <alignment horizontal="center" vertical="top" wrapText="1"/>
    </xf>
    <xf numFmtId="0" fontId="8" fillId="0" borderId="3" xfId="54" applyFont="1" applyBorder="1" applyAlignment="1">
      <alignment vertical="top"/>
    </xf>
    <xf numFmtId="0" fontId="10" fillId="0" borderId="3" xfId="54" applyFont="1" applyBorder="1" applyAlignment="1">
      <alignment vertical="top"/>
    </xf>
    <xf numFmtId="0" fontId="10" fillId="0" borderId="4" xfId="54" applyFont="1" applyBorder="1" applyAlignment="1">
      <alignment vertical="top"/>
    </xf>
    <xf numFmtId="0" fontId="8" fillId="0" borderId="2" xfId="2" applyBorder="1" applyAlignment="1">
      <alignment horizontal="left" vertical="top" wrapText="1"/>
    </xf>
    <xf numFmtId="0" fontId="10" fillId="0" borderId="2" xfId="54" applyFont="1" applyBorder="1" applyAlignment="1">
      <alignment vertical="top"/>
    </xf>
    <xf numFmtId="0" fontId="10" fillId="0" borderId="2" xfId="54" applyFont="1" applyBorder="1" applyAlignment="1">
      <alignment horizontal="center" vertical="top"/>
    </xf>
    <xf numFmtId="0" fontId="31" fillId="0" borderId="2" xfId="56" applyFont="1" applyBorder="1" applyAlignment="1">
      <alignment vertical="top" wrapText="1"/>
    </xf>
    <xf numFmtId="0" fontId="33" fillId="0" borderId="0" xfId="54" applyAlignment="1">
      <alignment horizontal="center" vertical="center"/>
    </xf>
    <xf numFmtId="164" fontId="10" fillId="2" borderId="3" xfId="54" applyNumberFormat="1" applyFont="1" applyFill="1" applyBorder="1" applyAlignment="1">
      <alignment vertical="top"/>
    </xf>
    <xf numFmtId="0" fontId="10" fillId="0" borderId="3" xfId="54" applyFont="1" applyBorder="1" applyAlignment="1">
      <alignment horizontal="center" vertical="top" wrapText="1"/>
    </xf>
    <xf numFmtId="0" fontId="0" fillId="2" borderId="2" xfId="2" applyFont="1" applyFill="1" applyBorder="1" applyAlignment="1">
      <alignment vertical="top" wrapText="1"/>
    </xf>
    <xf numFmtId="165" fontId="11" fillId="0" borderId="7" xfId="0" applyNumberFormat="1" applyFont="1" applyBorder="1" applyAlignment="1">
      <alignment vertical="center"/>
    </xf>
    <xf numFmtId="0" fontId="0" fillId="0" borderId="9" xfId="0" applyBorder="1" applyAlignment="1">
      <alignment wrapText="1"/>
    </xf>
    <xf numFmtId="0" fontId="0" fillId="0" borderId="3" xfId="31" applyFont="1" applyBorder="1" applyAlignment="1">
      <alignment horizontal="left" vertical="top"/>
    </xf>
    <xf numFmtId="0" fontId="0" fillId="0" borderId="3" xfId="31" applyFont="1" applyBorder="1" applyAlignment="1">
      <alignment horizontal="left" vertical="top" wrapText="1"/>
    </xf>
    <xf numFmtId="0" fontId="10" fillId="0" borderId="3" xfId="43" applyFont="1" applyBorder="1" applyAlignment="1">
      <alignment horizontal="left" vertical="top"/>
    </xf>
    <xf numFmtId="0" fontId="0" fillId="2" borderId="4" xfId="0" applyFill="1" applyBorder="1" applyAlignment="1">
      <alignment horizontal="center" vertical="top"/>
    </xf>
    <xf numFmtId="0" fontId="0" fillId="2" borderId="4" xfId="0" applyFill="1" applyBorder="1" applyAlignment="1">
      <alignment vertical="top" wrapText="1"/>
    </xf>
    <xf numFmtId="0" fontId="0" fillId="2" borderId="4" xfId="0" applyFill="1" applyBorder="1" applyAlignment="1">
      <alignment horizontal="center" vertical="top" wrapText="1"/>
    </xf>
    <xf numFmtId="0" fontId="0" fillId="0" borderId="4" xfId="2" applyFont="1" applyBorder="1" applyAlignment="1">
      <alignment horizontal="center" vertical="top" wrapText="1"/>
    </xf>
    <xf numFmtId="0" fontId="10" fillId="0" borderId="4" xfId="31" applyFont="1" applyBorder="1" applyAlignment="1">
      <alignment horizontal="left" vertical="top"/>
    </xf>
    <xf numFmtId="0" fontId="20" fillId="0" borderId="3" xfId="0" applyFont="1" applyBorder="1" applyAlignment="1">
      <alignment vertical="top" wrapText="1"/>
    </xf>
    <xf numFmtId="0" fontId="9" fillId="0" borderId="11" xfId="0" applyFont="1" applyBorder="1" applyAlignment="1">
      <alignment vertical="top"/>
    </xf>
    <xf numFmtId="0" fontId="9" fillId="0" borderId="12" xfId="0" applyFont="1" applyBorder="1" applyAlignment="1">
      <alignment vertical="top"/>
    </xf>
    <xf numFmtId="0" fontId="0" fillId="0" borderId="0" xfId="0" applyFont="1" applyAlignment="1">
      <alignment vertical="top" wrapText="1"/>
    </xf>
    <xf numFmtId="164" fontId="0" fillId="0" borderId="3" xfId="0" applyNumberFormat="1" applyFill="1" applyBorder="1" applyAlignment="1">
      <alignment vertical="top"/>
    </xf>
    <xf numFmtId="164" fontId="0" fillId="0" borderId="3" xfId="0" applyNumberFormat="1" applyFill="1" applyBorder="1" applyAlignment="1">
      <alignment horizontal="right" vertical="top"/>
    </xf>
    <xf numFmtId="164" fontId="0" fillId="0" borderId="8" xfId="0" applyNumberFormat="1" applyFill="1" applyBorder="1" applyAlignment="1">
      <alignment vertical="top"/>
    </xf>
    <xf numFmtId="0" fontId="35" fillId="0" borderId="0" xfId="0" applyFont="1"/>
    <xf numFmtId="0" fontId="0" fillId="0" borderId="0" xfId="0" applyFont="1"/>
    <xf numFmtId="164" fontId="0" fillId="0" borderId="0" xfId="0" applyNumberFormat="1" applyFont="1"/>
    <xf numFmtId="0" fontId="10" fillId="2" borderId="13" xfId="54" applyFont="1" applyFill="1" applyBorder="1" applyAlignment="1">
      <alignment horizontal="center" vertical="top"/>
    </xf>
    <xf numFmtId="0" fontId="10" fillId="0" borderId="13" xfId="54" applyFont="1" applyBorder="1" applyAlignment="1">
      <alignment vertical="top"/>
    </xf>
    <xf numFmtId="0" fontId="10" fillId="2" borderId="13" xfId="54" applyFont="1" applyFill="1" applyBorder="1" applyAlignment="1">
      <alignment horizontal="center" vertical="top" wrapText="1"/>
    </xf>
    <xf numFmtId="0" fontId="10" fillId="0" borderId="13" xfId="54" applyFont="1" applyBorder="1" applyAlignment="1">
      <alignment horizontal="center" vertical="top"/>
    </xf>
    <xf numFmtId="164" fontId="10" fillId="0" borderId="13" xfId="54" applyNumberFormat="1" applyFont="1" applyBorder="1" applyAlignment="1">
      <alignment vertical="top"/>
    </xf>
    <xf numFmtId="0" fontId="10" fillId="0" borderId="13" xfId="54" applyFont="1" applyBorder="1" applyAlignment="1">
      <alignment vertical="top" wrapText="1"/>
    </xf>
    <xf numFmtId="0" fontId="11" fillId="2" borderId="7" xfId="54" applyFont="1" applyFill="1" applyBorder="1" applyAlignment="1">
      <alignment horizontal="center" vertical="center"/>
    </xf>
    <xf numFmtId="0" fontId="33" fillId="2" borderId="7" xfId="54" applyFill="1" applyBorder="1" applyAlignment="1">
      <alignment vertical="center"/>
    </xf>
    <xf numFmtId="0" fontId="0" fillId="0" borderId="7" xfId="0" applyBorder="1"/>
    <xf numFmtId="0" fontId="11" fillId="2" borderId="7" xfId="0" applyFont="1" applyFill="1" applyBorder="1" applyAlignment="1">
      <alignment horizontal="center" vertical="center"/>
    </xf>
    <xf numFmtId="0" fontId="0" fillId="0" borderId="7" xfId="0" applyBorder="1" applyAlignment="1">
      <alignment vertical="center"/>
    </xf>
    <xf numFmtId="0" fontId="0" fillId="2" borderId="7" xfId="0" applyFill="1" applyBorder="1" applyAlignment="1">
      <alignment vertical="center"/>
    </xf>
  </cellXfs>
  <cellStyles count="57">
    <cellStyle name="Dezimal [0]_Tabelle1" xfId="4"/>
    <cellStyle name="Dezimal_Tabelle1" xfId="5"/>
    <cellStyle name="Firma" xfId="6"/>
    <cellStyle name="Firma 2" xfId="7"/>
    <cellStyle name="Hlavní nadpis" xfId="8"/>
    <cellStyle name="Hypertextový odkaz" xfId="53" builtinId="8"/>
    <cellStyle name="Hypertextový odkaz 2" xfId="56"/>
    <cellStyle name="normal" xfId="9"/>
    <cellStyle name="normal 2" xfId="10"/>
    <cellStyle name="Normální" xfId="0" builtinId="0"/>
    <cellStyle name="Normální 2" xfId="3"/>
    <cellStyle name="Normální 2 2" xfId="33"/>
    <cellStyle name="Normální 3" xfId="31"/>
    <cellStyle name="Normální 3 10" xfId="43"/>
    <cellStyle name="Normální 3 10 2" xfId="52"/>
    <cellStyle name="Normální 3 11" xfId="46"/>
    <cellStyle name="Normální 3 12" xfId="55"/>
    <cellStyle name="normální 3 2" xfId="11"/>
    <cellStyle name="normální 3 3" xfId="12"/>
    <cellStyle name="normální 3 4" xfId="13"/>
    <cellStyle name="normální 3 5" xfId="14"/>
    <cellStyle name="Normální 3 6" xfId="34"/>
    <cellStyle name="Normální 3 7" xfId="37"/>
    <cellStyle name="Normální 3 8" xfId="41"/>
    <cellStyle name="Normální 3 8 2" xfId="50"/>
    <cellStyle name="Normální 3 9" xfId="42"/>
    <cellStyle name="Normální 3 9 2" xfId="51"/>
    <cellStyle name="Normální 36" xfId="30"/>
    <cellStyle name="Normální 4" xfId="32"/>
    <cellStyle name="Normální 5" xfId="36"/>
    <cellStyle name="Normální 6" xfId="38"/>
    <cellStyle name="Normální 6 2" xfId="47"/>
    <cellStyle name="Normální 7" xfId="39"/>
    <cellStyle name="Normální 7 2" xfId="48"/>
    <cellStyle name="Normální 8" xfId="40"/>
    <cellStyle name="Normální 8 2" xfId="49"/>
    <cellStyle name="Normální 9" xfId="54"/>
    <cellStyle name="normální_POL.XLS" xfId="1"/>
    <cellStyle name="normální_Zadávací podklad pro profese" xfId="2"/>
    <cellStyle name="Podnadpis" xfId="15"/>
    <cellStyle name="Použitý hypertextový odkaz" xfId="44" builtinId="9" hidden="1"/>
    <cellStyle name="Použitý hypertextový odkaz" xfId="45" builtinId="9" hidden="1"/>
    <cellStyle name="Standard_Tabelle1" xfId="16"/>
    <cellStyle name="Stín+tučně" xfId="17"/>
    <cellStyle name="Stín+tučně 2" xfId="18"/>
    <cellStyle name="Stín+tučně+velké písmo" xfId="19"/>
    <cellStyle name="Stín+tučně+velké písmo 2" xfId="20"/>
    <cellStyle name="Styl 1" xfId="21"/>
    <cellStyle name="Styl 1 2" xfId="22"/>
    <cellStyle name="Styl 1 3" xfId="35"/>
    <cellStyle name="Tučně" xfId="23"/>
    <cellStyle name="Tučně 2" xfId="24"/>
    <cellStyle name="TYP ŘÁDKU_4(sloupceJ-L)" xfId="25"/>
    <cellStyle name="Währung [0]_Tabelle1" xfId="26"/>
    <cellStyle name="Währung_Tabelle1" xfId="27"/>
    <cellStyle name="základní" xfId="28"/>
    <cellStyle name="základní 2" xfId="2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5"/>
  <sheetViews>
    <sheetView tabSelected="1" view="pageBreakPreview" zoomScaleSheetLayoutView="100" workbookViewId="0">
      <selection activeCell="C35" sqref="C35"/>
    </sheetView>
  </sheetViews>
  <sheetFormatPr defaultColWidth="8.85546875" defaultRowHeight="12.75" x14ac:dyDescent="0.2"/>
  <cols>
    <col min="2" max="2" width="89.5703125" customWidth="1"/>
    <col min="3" max="3" width="19.85546875" style="64" customWidth="1"/>
    <col min="4" max="4" width="16.85546875" style="64" customWidth="1"/>
    <col min="5" max="5" width="15.42578125" customWidth="1"/>
    <col min="6" max="6" width="14.85546875" customWidth="1"/>
    <col min="7" max="7" width="14.42578125" customWidth="1"/>
    <col min="8" max="8" width="12.85546875" style="64" customWidth="1"/>
    <col min="9" max="9" width="12.140625" bestFit="1" customWidth="1"/>
  </cols>
  <sheetData>
    <row r="2" spans="1:5" ht="20.25" x14ac:dyDescent="0.3">
      <c r="B2" s="212" t="s">
        <v>570</v>
      </c>
    </row>
    <row r="5" spans="1:5" ht="15" x14ac:dyDescent="0.2">
      <c r="B5" s="61" t="s">
        <v>571</v>
      </c>
    </row>
    <row r="7" spans="1:5" ht="15.95" customHeight="1" x14ac:dyDescent="0.2">
      <c r="A7">
        <v>1</v>
      </c>
      <c r="B7" s="61" t="str">
        <f>'Stavební úpravy'!$A$1</f>
        <v>Stavební úpravy</v>
      </c>
      <c r="C7" s="62">
        <f>'Stavební úpravy'!$I$1</f>
        <v>0</v>
      </c>
      <c r="E7" s="64"/>
    </row>
    <row r="8" spans="1:5" ht="15.95" customHeight="1" x14ac:dyDescent="0.2">
      <c r="A8">
        <v>2</v>
      </c>
      <c r="B8" s="61" t="str">
        <f>Silnoproud!$A$1</f>
        <v>Silnoproud</v>
      </c>
      <c r="C8" s="62">
        <f>Silnoproud!$I$1</f>
        <v>0</v>
      </c>
      <c r="E8" s="64"/>
    </row>
    <row r="9" spans="1:5" ht="15.95" customHeight="1" x14ac:dyDescent="0.2">
      <c r="A9">
        <v>3</v>
      </c>
      <c r="B9" s="61" t="str">
        <f>Slaboproud!$A$1</f>
        <v>Slaboproud</v>
      </c>
      <c r="C9" s="62">
        <f>Slaboproud!$I$1</f>
        <v>0</v>
      </c>
      <c r="E9" s="64"/>
    </row>
    <row r="10" spans="1:5" ht="15.95" customHeight="1" x14ac:dyDescent="0.2">
      <c r="A10">
        <v>4</v>
      </c>
      <c r="B10" s="61" t="str">
        <f>'Room Acoustics Recording room'!$A$1</f>
        <v>Room Acoustics Recording room</v>
      </c>
      <c r="C10" s="62">
        <f>'Room Acoustics Recording room'!$I$1</f>
        <v>0</v>
      </c>
      <c r="E10" s="64"/>
    </row>
    <row r="11" spans="1:5" ht="15.95" customHeight="1" x14ac:dyDescent="0.2">
      <c r="A11">
        <v>5</v>
      </c>
      <c r="B11" s="61" t="str">
        <f>'Room Acoustics Control Room'!$A$1</f>
        <v>Room Acoustics Control Room</v>
      </c>
      <c r="C11" s="62">
        <f>'Room Acoustics Control Room'!$I$1</f>
        <v>0</v>
      </c>
      <c r="E11" s="64"/>
    </row>
    <row r="12" spans="1:5" ht="15.95" customHeight="1" x14ac:dyDescent="0.2">
      <c r="A12">
        <v>6</v>
      </c>
      <c r="B12" s="61" t="str">
        <f>'Výkonové ozvučení sálu'!$A$1</f>
        <v>Výkonové ozvučení sálu</v>
      </c>
      <c r="C12" s="62">
        <f>'Výkonové ozvučení sálu'!$I$1</f>
        <v>0</v>
      </c>
      <c r="E12" s="64"/>
    </row>
    <row r="13" spans="1:5" ht="15.95" customHeight="1" x14ac:dyDescent="0.2">
      <c r="A13">
        <v>7</v>
      </c>
      <c r="B13" s="61" t="str">
        <f>'Projekce a prostorové ozvučení'!$A$1</f>
        <v>Projekce a prostorové ozvučení</v>
      </c>
      <c r="C13" s="62">
        <f>'Projekce a prostorové ozvučení'!$I$1</f>
        <v>0</v>
      </c>
      <c r="E13" s="64"/>
    </row>
    <row r="14" spans="1:5" ht="15.95" customHeight="1" x14ac:dyDescent="0.2">
      <c r="A14">
        <v>8</v>
      </c>
      <c r="B14" s="61" t="str">
        <f>'Snímací a záznamové zařízení'!$A$1</f>
        <v>Snímací a záznamové zařízení</v>
      </c>
      <c r="C14" s="62">
        <f>'Snímací a záznamové zařízení'!$I$1</f>
        <v>0</v>
      </c>
      <c r="D14" s="124"/>
      <c r="E14" s="135"/>
    </row>
    <row r="15" spans="1:5" ht="15.95" customHeight="1" x14ac:dyDescent="0.2">
      <c r="A15">
        <v>9</v>
      </c>
      <c r="B15" s="61" t="str">
        <f>'Machine Room'!$A$1</f>
        <v>Machine Room</v>
      </c>
      <c r="C15" s="62">
        <f>'Machine Room'!I1</f>
        <v>0</v>
      </c>
      <c r="E15" s="135"/>
    </row>
    <row r="16" spans="1:5" ht="15.95" customHeight="1" x14ac:dyDescent="0.2">
      <c r="A16">
        <v>10</v>
      </c>
      <c r="B16" s="61" t="str">
        <f>'Control Room'!$A$1</f>
        <v>Control Room</v>
      </c>
      <c r="C16" s="62">
        <f>'Control Room'!$I$1</f>
        <v>0</v>
      </c>
      <c r="E16" s="135"/>
    </row>
    <row r="17" spans="1:9" ht="9" customHeight="1" x14ac:dyDescent="0.2">
      <c r="B17" s="61"/>
      <c r="C17" s="62"/>
      <c r="E17" s="135"/>
    </row>
    <row r="18" spans="1:9" s="213" customFormat="1" ht="15.95" customHeight="1" x14ac:dyDescent="0.2">
      <c r="A18" s="213">
        <v>11</v>
      </c>
      <c r="B18" s="61" t="s">
        <v>575</v>
      </c>
      <c r="C18" s="62">
        <f>'uživatelska podpora'!H1</f>
        <v>0</v>
      </c>
      <c r="D18" s="214"/>
      <c r="E18" s="214"/>
      <c r="H18" s="214"/>
    </row>
    <row r="19" spans="1:9" ht="15.95" customHeight="1" x14ac:dyDescent="0.2">
      <c r="B19" s="61"/>
      <c r="C19" s="62"/>
    </row>
    <row r="20" spans="1:9" ht="15" x14ac:dyDescent="0.2">
      <c r="B20" s="61"/>
      <c r="C20" s="62"/>
      <c r="E20" s="124"/>
      <c r="G20" s="64"/>
      <c r="I20" s="134"/>
    </row>
    <row r="21" spans="1:9" ht="15.75" x14ac:dyDescent="0.25">
      <c r="B21" s="65" t="s">
        <v>12</v>
      </c>
      <c r="C21" s="63">
        <f>SUM(C7:C20)</f>
        <v>0</v>
      </c>
      <c r="D21" s="124"/>
      <c r="E21" s="64"/>
    </row>
    <row r="22" spans="1:9" ht="15.75" x14ac:dyDescent="0.25">
      <c r="B22" s="65" t="s">
        <v>574</v>
      </c>
      <c r="C22" s="63">
        <f>1.21*C21</f>
        <v>0</v>
      </c>
    </row>
    <row r="25" spans="1:9" x14ac:dyDescent="0.2">
      <c r="A25" t="s">
        <v>579</v>
      </c>
    </row>
  </sheetData>
  <phoneticPr fontId="6" type="noConversion"/>
  <printOptions horizontalCentered="1"/>
  <pageMargins left="0.70866141732283472" right="0.70866141732283472" top="0.55118110236220474" bottom="0.55118110236220474" header="0.31496062992125984" footer="0.31496062992125984"/>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
  <sheetViews>
    <sheetView view="pageBreakPreview" zoomScaleSheetLayoutView="100" workbookViewId="0">
      <selection activeCell="I2" sqref="I2"/>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70" customWidth="1"/>
    <col min="9" max="9" width="52.5703125" style="6" customWidth="1"/>
    <col min="10" max="16384" width="9.140625" style="2"/>
  </cols>
  <sheetData>
    <row r="1" spans="1:10" s="7" customFormat="1" ht="50.25" customHeight="1" thickBot="1" x14ac:dyDescent="0.25">
      <c r="A1" s="224" t="s">
        <v>485</v>
      </c>
      <c r="B1" s="226"/>
      <c r="C1" s="226"/>
      <c r="D1" s="226"/>
      <c r="E1" s="226"/>
      <c r="F1" s="226"/>
      <c r="G1" s="226"/>
      <c r="H1" s="223"/>
      <c r="I1" s="195">
        <f>SUM(F19:F76)</f>
        <v>0</v>
      </c>
    </row>
    <row r="2" spans="1:10" s="98" customFormat="1" ht="24" customHeight="1" thickBot="1" x14ac:dyDescent="0.25">
      <c r="A2" s="76" t="s">
        <v>0</v>
      </c>
      <c r="B2" s="76" t="s">
        <v>8</v>
      </c>
      <c r="C2" s="71" t="s">
        <v>2</v>
      </c>
      <c r="D2" s="76" t="s">
        <v>3</v>
      </c>
      <c r="E2" s="71" t="s">
        <v>4</v>
      </c>
      <c r="F2" s="71" t="s">
        <v>5</v>
      </c>
      <c r="G2" s="77" t="s">
        <v>7</v>
      </c>
      <c r="H2" s="77" t="s">
        <v>16</v>
      </c>
      <c r="I2" s="97"/>
    </row>
    <row r="3" spans="1:10" s="1" customFormat="1" x14ac:dyDescent="0.2">
      <c r="A3" s="30"/>
      <c r="B3" s="31"/>
      <c r="C3" s="30"/>
      <c r="D3" s="30"/>
      <c r="E3" s="31"/>
      <c r="F3" s="31"/>
      <c r="G3" s="19"/>
      <c r="H3" s="66"/>
      <c r="I3" s="196"/>
    </row>
    <row r="4" spans="1:10" s="5" customFormat="1" ht="25.5" x14ac:dyDescent="0.2">
      <c r="A4" s="16">
        <v>1</v>
      </c>
      <c r="B4" s="90" t="s">
        <v>90</v>
      </c>
      <c r="C4" s="87" t="s">
        <v>1</v>
      </c>
      <c r="D4" s="87">
        <v>2</v>
      </c>
      <c r="E4" s="18"/>
      <c r="F4" s="18">
        <f t="shared" ref="F4:F35" si="0">D4*E4</f>
        <v>0</v>
      </c>
      <c r="G4" s="35" t="s">
        <v>91</v>
      </c>
      <c r="H4" s="50" t="s">
        <v>17</v>
      </c>
      <c r="I4" s="35"/>
    </row>
    <row r="5" spans="1:10" s="4" customFormat="1" ht="12.95" customHeight="1" x14ac:dyDescent="0.2">
      <c r="A5" s="15">
        <v>2</v>
      </c>
      <c r="B5" s="23" t="s">
        <v>92</v>
      </c>
      <c r="C5" s="11" t="s">
        <v>1</v>
      </c>
      <c r="D5" s="24">
        <v>2</v>
      </c>
      <c r="E5" s="21"/>
      <c r="F5" s="74">
        <f t="shared" si="0"/>
        <v>0</v>
      </c>
      <c r="G5" s="12" t="s">
        <v>93</v>
      </c>
      <c r="H5" s="68" t="s">
        <v>17</v>
      </c>
      <c r="I5" s="8"/>
    </row>
    <row r="6" spans="1:10" s="4" customFormat="1" ht="12.75" customHeight="1" x14ac:dyDescent="0.2">
      <c r="A6" s="15">
        <v>3</v>
      </c>
      <c r="B6" s="23" t="s">
        <v>94</v>
      </c>
      <c r="C6" s="11" t="s">
        <v>1</v>
      </c>
      <c r="D6" s="24">
        <v>2</v>
      </c>
      <c r="E6" s="21"/>
      <c r="F6" s="74">
        <f t="shared" si="0"/>
        <v>0</v>
      </c>
      <c r="G6" s="12" t="s">
        <v>95</v>
      </c>
      <c r="H6" s="68" t="s">
        <v>17</v>
      </c>
      <c r="I6" s="8"/>
    </row>
    <row r="7" spans="1:10" s="4" customFormat="1" ht="12.75" customHeight="1" x14ac:dyDescent="0.2">
      <c r="A7" s="15">
        <v>4</v>
      </c>
      <c r="B7" s="23" t="s">
        <v>96</v>
      </c>
      <c r="C7" s="11" t="s">
        <v>1</v>
      </c>
      <c r="D7" s="24">
        <v>2</v>
      </c>
      <c r="E7" s="21"/>
      <c r="F7" s="74">
        <f t="shared" si="0"/>
        <v>0</v>
      </c>
      <c r="G7" s="12" t="s">
        <v>97</v>
      </c>
      <c r="H7" s="68" t="s">
        <v>17</v>
      </c>
      <c r="I7" s="8"/>
    </row>
    <row r="8" spans="1:10" s="4" customFormat="1" ht="12.75" customHeight="1" x14ac:dyDescent="0.2">
      <c r="A8" s="15">
        <v>5</v>
      </c>
      <c r="B8" s="23" t="s">
        <v>98</v>
      </c>
      <c r="C8" s="11" t="s">
        <v>1</v>
      </c>
      <c r="D8" s="24">
        <v>2</v>
      </c>
      <c r="E8" s="21"/>
      <c r="F8" s="74">
        <f t="shared" si="0"/>
        <v>0</v>
      </c>
      <c r="G8" s="12" t="s">
        <v>533</v>
      </c>
      <c r="H8" s="68" t="s">
        <v>17</v>
      </c>
      <c r="I8" s="8"/>
    </row>
    <row r="9" spans="1:10" s="4" customFormat="1" ht="38.25" x14ac:dyDescent="0.2">
      <c r="A9" s="15">
        <v>6</v>
      </c>
      <c r="B9" s="23" t="s">
        <v>99</v>
      </c>
      <c r="C9" s="11" t="s">
        <v>1</v>
      </c>
      <c r="D9" s="24">
        <v>2</v>
      </c>
      <c r="E9" s="21"/>
      <c r="F9" s="74">
        <f t="shared" si="0"/>
        <v>0</v>
      </c>
      <c r="G9" s="12" t="s">
        <v>100</v>
      </c>
      <c r="H9" s="68" t="s">
        <v>17</v>
      </c>
      <c r="I9" s="8"/>
    </row>
    <row r="10" spans="1:10" s="4" customFormat="1" ht="12.75" customHeight="1" x14ac:dyDescent="0.2">
      <c r="A10" s="15">
        <v>7</v>
      </c>
      <c r="B10" s="23" t="s">
        <v>101</v>
      </c>
      <c r="C10" s="11" t="s">
        <v>1</v>
      </c>
      <c r="D10" s="24">
        <v>2</v>
      </c>
      <c r="E10" s="21"/>
      <c r="F10" s="74">
        <f t="shared" si="0"/>
        <v>0</v>
      </c>
      <c r="G10" s="12" t="s">
        <v>102</v>
      </c>
      <c r="H10" s="68" t="s">
        <v>17</v>
      </c>
      <c r="I10" s="8"/>
    </row>
    <row r="11" spans="1:10" s="4" customFormat="1" ht="38.25" x14ac:dyDescent="0.2">
      <c r="A11" s="15">
        <v>8</v>
      </c>
      <c r="B11" s="23" t="s">
        <v>103</v>
      </c>
      <c r="C11" s="11" t="s">
        <v>1</v>
      </c>
      <c r="D11" s="24">
        <v>2</v>
      </c>
      <c r="E11" s="21"/>
      <c r="F11" s="74">
        <f t="shared" si="0"/>
        <v>0</v>
      </c>
      <c r="G11" s="12" t="s">
        <v>104</v>
      </c>
      <c r="H11" s="68" t="s">
        <v>17</v>
      </c>
      <c r="I11" s="8"/>
    </row>
    <row r="12" spans="1:10" s="4" customFormat="1" ht="25.5" x14ac:dyDescent="0.2">
      <c r="A12" s="15">
        <v>9</v>
      </c>
      <c r="B12" s="23" t="s">
        <v>105</v>
      </c>
      <c r="C12" s="11" t="s">
        <v>6</v>
      </c>
      <c r="D12" s="24">
        <v>2</v>
      </c>
      <c r="E12" s="21"/>
      <c r="F12" s="74">
        <f t="shared" si="0"/>
        <v>0</v>
      </c>
      <c r="G12" s="12" t="s">
        <v>106</v>
      </c>
      <c r="H12" s="68" t="s">
        <v>17</v>
      </c>
      <c r="I12" s="8"/>
    </row>
    <row r="13" spans="1:10" s="5" customFormat="1" ht="76.5" customHeight="1" x14ac:dyDescent="0.2">
      <c r="A13" s="15">
        <v>10</v>
      </c>
      <c r="B13" s="17" t="s">
        <v>379</v>
      </c>
      <c r="C13" s="9" t="s">
        <v>1</v>
      </c>
      <c r="D13" s="9">
        <v>1</v>
      </c>
      <c r="E13" s="74"/>
      <c r="F13" s="74">
        <f t="shared" si="0"/>
        <v>0</v>
      </c>
      <c r="G13" s="8" t="s">
        <v>382</v>
      </c>
      <c r="H13" s="28" t="s">
        <v>17</v>
      </c>
      <c r="I13" s="8"/>
      <c r="J13" s="125"/>
    </row>
    <row r="14" spans="1:10" s="5" customFormat="1" ht="89.25" x14ac:dyDescent="0.2">
      <c r="A14" s="15">
        <v>11</v>
      </c>
      <c r="B14" s="17" t="s">
        <v>377</v>
      </c>
      <c r="C14" s="9" t="s">
        <v>1</v>
      </c>
      <c r="D14" s="9">
        <v>1</v>
      </c>
      <c r="E14" s="74"/>
      <c r="F14" s="74">
        <f t="shared" si="0"/>
        <v>0</v>
      </c>
      <c r="G14" s="8" t="s">
        <v>381</v>
      </c>
      <c r="H14" s="28" t="s">
        <v>17</v>
      </c>
      <c r="I14" s="8"/>
      <c r="J14" s="125"/>
    </row>
    <row r="15" spans="1:10" s="5" customFormat="1" ht="77.099999999999994" customHeight="1" x14ac:dyDescent="0.2">
      <c r="A15" s="15">
        <v>12</v>
      </c>
      <c r="B15" s="17" t="s">
        <v>378</v>
      </c>
      <c r="C15" s="9" t="s">
        <v>1</v>
      </c>
      <c r="D15" s="9">
        <v>1</v>
      </c>
      <c r="E15" s="74"/>
      <c r="F15" s="74">
        <f t="shared" si="0"/>
        <v>0</v>
      </c>
      <c r="G15" s="8" t="s">
        <v>532</v>
      </c>
      <c r="H15" s="28" t="s">
        <v>17</v>
      </c>
      <c r="I15" s="8"/>
      <c r="J15" s="125"/>
    </row>
    <row r="16" spans="1:10" s="5" customFormat="1" ht="89.25" x14ac:dyDescent="0.2">
      <c r="A16" s="15">
        <v>13</v>
      </c>
      <c r="B16" s="17" t="s">
        <v>380</v>
      </c>
      <c r="C16" s="9" t="s">
        <v>1</v>
      </c>
      <c r="D16" s="9">
        <v>1</v>
      </c>
      <c r="E16" s="74"/>
      <c r="F16" s="74">
        <f t="shared" si="0"/>
        <v>0</v>
      </c>
      <c r="G16" s="8" t="s">
        <v>383</v>
      </c>
      <c r="H16" s="28" t="s">
        <v>17</v>
      </c>
      <c r="I16" s="8"/>
      <c r="J16" s="125"/>
    </row>
    <row r="17" spans="1:9" s="112" customFormat="1" ht="172.7" customHeight="1" x14ac:dyDescent="0.2">
      <c r="A17" s="15">
        <v>14</v>
      </c>
      <c r="B17" s="32" t="s">
        <v>127</v>
      </c>
      <c r="C17" s="11" t="s">
        <v>1</v>
      </c>
      <c r="D17" s="109">
        <v>2</v>
      </c>
      <c r="E17" s="110"/>
      <c r="F17" s="111">
        <f t="shared" si="0"/>
        <v>0</v>
      </c>
      <c r="G17" s="8" t="s">
        <v>128</v>
      </c>
      <c r="H17" s="28" t="s">
        <v>17</v>
      </c>
      <c r="I17" s="8"/>
    </row>
    <row r="18" spans="1:9" ht="53.25" customHeight="1" x14ac:dyDescent="0.2">
      <c r="A18" s="15">
        <v>15</v>
      </c>
      <c r="B18" s="23" t="s">
        <v>129</v>
      </c>
      <c r="C18" s="11" t="s">
        <v>1</v>
      </c>
      <c r="D18" s="24">
        <v>2</v>
      </c>
      <c r="E18" s="21"/>
      <c r="F18" s="20">
        <f t="shared" si="0"/>
        <v>0</v>
      </c>
      <c r="G18" s="8" t="s">
        <v>130</v>
      </c>
      <c r="H18" s="28" t="s">
        <v>17</v>
      </c>
      <c r="I18" s="8"/>
    </row>
    <row r="19" spans="1:9" s="5" customFormat="1" ht="40.700000000000003" customHeight="1" x14ac:dyDescent="0.2">
      <c r="A19" s="15">
        <v>16</v>
      </c>
      <c r="B19" s="23" t="s">
        <v>341</v>
      </c>
      <c r="C19" s="28" t="s">
        <v>1</v>
      </c>
      <c r="D19" s="24">
        <v>1</v>
      </c>
      <c r="E19" s="21"/>
      <c r="F19" s="74">
        <f t="shared" si="0"/>
        <v>0</v>
      </c>
      <c r="G19" s="32" t="s">
        <v>340</v>
      </c>
      <c r="H19" s="108" t="s">
        <v>18</v>
      </c>
      <c r="I19" s="8"/>
    </row>
    <row r="20" spans="1:9" s="5" customFormat="1" ht="38.25" x14ac:dyDescent="0.2">
      <c r="A20" s="15">
        <v>17</v>
      </c>
      <c r="B20" s="23" t="s">
        <v>284</v>
      </c>
      <c r="C20" s="28" t="s">
        <v>1</v>
      </c>
      <c r="D20" s="24">
        <v>1</v>
      </c>
      <c r="E20" s="21"/>
      <c r="F20" s="74">
        <f t="shared" si="0"/>
        <v>0</v>
      </c>
      <c r="G20" s="32" t="s">
        <v>285</v>
      </c>
      <c r="H20" s="108" t="s">
        <v>17</v>
      </c>
      <c r="I20" s="8"/>
    </row>
    <row r="21" spans="1:9" s="5" customFormat="1" ht="28.35" customHeight="1" x14ac:dyDescent="0.2">
      <c r="A21" s="15">
        <v>18</v>
      </c>
      <c r="B21" s="23" t="s">
        <v>243</v>
      </c>
      <c r="C21" s="28" t="s">
        <v>6</v>
      </c>
      <c r="D21" s="24">
        <v>1</v>
      </c>
      <c r="E21" s="21"/>
      <c r="F21" s="74">
        <f t="shared" si="0"/>
        <v>0</v>
      </c>
      <c r="G21" s="32" t="s">
        <v>367</v>
      </c>
      <c r="H21" s="108" t="s">
        <v>17</v>
      </c>
      <c r="I21" s="8"/>
    </row>
    <row r="22" spans="1:9" s="5" customFormat="1" x14ac:dyDescent="0.2">
      <c r="A22" s="15">
        <v>19</v>
      </c>
      <c r="B22" s="23" t="s">
        <v>283</v>
      </c>
      <c r="C22" s="28" t="s">
        <v>6</v>
      </c>
      <c r="D22" s="24">
        <v>3</v>
      </c>
      <c r="E22" s="21"/>
      <c r="F22" s="74">
        <f t="shared" si="0"/>
        <v>0</v>
      </c>
      <c r="G22" s="32" t="s">
        <v>368</v>
      </c>
      <c r="H22" s="108" t="s">
        <v>17</v>
      </c>
      <c r="I22" s="8"/>
    </row>
    <row r="23" spans="1:9" s="4" customFormat="1" ht="63.75" x14ac:dyDescent="0.2">
      <c r="A23" s="15">
        <v>20</v>
      </c>
      <c r="B23" s="23" t="s">
        <v>249</v>
      </c>
      <c r="C23" s="28" t="s">
        <v>1</v>
      </c>
      <c r="D23" s="24">
        <v>1</v>
      </c>
      <c r="E23" s="21"/>
      <c r="F23" s="74">
        <f t="shared" si="0"/>
        <v>0</v>
      </c>
      <c r="G23" s="32" t="s">
        <v>258</v>
      </c>
      <c r="H23" s="108" t="s">
        <v>18</v>
      </c>
      <c r="I23" s="8"/>
    </row>
    <row r="24" spans="1:9" s="4" customFormat="1" ht="51" x14ac:dyDescent="0.2">
      <c r="A24" s="15">
        <v>21</v>
      </c>
      <c r="B24" s="23" t="s">
        <v>252</v>
      </c>
      <c r="C24" s="28" t="s">
        <v>1</v>
      </c>
      <c r="D24" s="24">
        <v>1</v>
      </c>
      <c r="E24" s="21"/>
      <c r="F24" s="74">
        <f t="shared" si="0"/>
        <v>0</v>
      </c>
      <c r="G24" s="32" t="s">
        <v>253</v>
      </c>
      <c r="H24" s="108" t="s">
        <v>17</v>
      </c>
      <c r="I24" s="8"/>
    </row>
    <row r="25" spans="1:9" s="4" customFormat="1" ht="25.5" x14ac:dyDescent="0.2">
      <c r="A25" s="15">
        <v>22</v>
      </c>
      <c r="B25" s="23" t="s">
        <v>254</v>
      </c>
      <c r="C25" s="28" t="s">
        <v>1</v>
      </c>
      <c r="D25" s="24">
        <v>1</v>
      </c>
      <c r="E25" s="21"/>
      <c r="F25" s="74">
        <f t="shared" si="0"/>
        <v>0</v>
      </c>
      <c r="G25" s="32" t="s">
        <v>255</v>
      </c>
      <c r="H25" s="108" t="s">
        <v>17</v>
      </c>
      <c r="I25" s="8"/>
    </row>
    <row r="26" spans="1:9" s="4" customFormat="1" ht="25.5" x14ac:dyDescent="0.2">
      <c r="A26" s="15">
        <v>23</v>
      </c>
      <c r="B26" s="23" t="s">
        <v>222</v>
      </c>
      <c r="C26" s="28" t="s">
        <v>1</v>
      </c>
      <c r="D26" s="24">
        <v>3</v>
      </c>
      <c r="E26" s="21"/>
      <c r="F26" s="74">
        <f t="shared" si="0"/>
        <v>0</v>
      </c>
      <c r="G26" s="32" t="s">
        <v>256</v>
      </c>
      <c r="H26" s="108" t="s">
        <v>17</v>
      </c>
      <c r="I26" s="8"/>
    </row>
    <row r="27" spans="1:9" s="4" customFormat="1" ht="51" x14ac:dyDescent="0.2">
      <c r="A27" s="15">
        <v>24</v>
      </c>
      <c r="B27" s="23" t="s">
        <v>239</v>
      </c>
      <c r="C27" s="28" t="s">
        <v>1</v>
      </c>
      <c r="D27" s="24">
        <v>1</v>
      </c>
      <c r="E27" s="21"/>
      <c r="F27" s="74">
        <f t="shared" si="0"/>
        <v>0</v>
      </c>
      <c r="G27" s="32" t="s">
        <v>262</v>
      </c>
      <c r="H27" s="108" t="s">
        <v>17</v>
      </c>
      <c r="I27" s="8"/>
    </row>
    <row r="28" spans="1:9" s="4" customFormat="1" ht="51" x14ac:dyDescent="0.2">
      <c r="A28" s="15">
        <v>25</v>
      </c>
      <c r="B28" s="23" t="s">
        <v>257</v>
      </c>
      <c r="C28" s="28" t="s">
        <v>1</v>
      </c>
      <c r="D28" s="24">
        <v>1</v>
      </c>
      <c r="E28" s="21"/>
      <c r="F28" s="74">
        <f t="shared" si="0"/>
        <v>0</v>
      </c>
      <c r="G28" s="32" t="s">
        <v>248</v>
      </c>
      <c r="H28" s="108" t="s">
        <v>17</v>
      </c>
      <c r="I28" s="8"/>
    </row>
    <row r="29" spans="1:9" s="4" customFormat="1" ht="53.45" customHeight="1" x14ac:dyDescent="0.2">
      <c r="A29" s="15">
        <v>26</v>
      </c>
      <c r="B29" s="23" t="s">
        <v>223</v>
      </c>
      <c r="C29" s="28" t="s">
        <v>1</v>
      </c>
      <c r="D29" s="24">
        <v>1</v>
      </c>
      <c r="E29" s="21"/>
      <c r="F29" s="74">
        <f t="shared" si="0"/>
        <v>0</v>
      </c>
      <c r="G29" s="32" t="s">
        <v>250</v>
      </c>
      <c r="H29" s="108" t="s">
        <v>18</v>
      </c>
      <c r="I29" s="8"/>
    </row>
    <row r="30" spans="1:9" s="4" customFormat="1" ht="102" x14ac:dyDescent="0.2">
      <c r="A30" s="15">
        <v>27</v>
      </c>
      <c r="B30" s="23" t="s">
        <v>226</v>
      </c>
      <c r="C30" s="28" t="s">
        <v>1</v>
      </c>
      <c r="D30" s="24">
        <v>1</v>
      </c>
      <c r="E30" s="21"/>
      <c r="F30" s="74">
        <f t="shared" si="0"/>
        <v>0</v>
      </c>
      <c r="G30" s="32" t="s">
        <v>251</v>
      </c>
      <c r="H30" s="108" t="s">
        <v>17</v>
      </c>
      <c r="I30" s="8"/>
    </row>
    <row r="31" spans="1:9" s="4" customFormat="1" x14ac:dyDescent="0.2">
      <c r="A31" s="15">
        <v>28</v>
      </c>
      <c r="B31" s="8" t="s">
        <v>242</v>
      </c>
      <c r="C31" s="28" t="s">
        <v>9</v>
      </c>
      <c r="D31" s="24">
        <v>50</v>
      </c>
      <c r="E31" s="74"/>
      <c r="F31" s="74">
        <f t="shared" si="0"/>
        <v>0</v>
      </c>
      <c r="G31" s="8" t="s">
        <v>307</v>
      </c>
      <c r="H31" s="108" t="s">
        <v>17</v>
      </c>
      <c r="I31" s="25"/>
    </row>
    <row r="32" spans="1:9" s="4" customFormat="1" ht="25.5" x14ac:dyDescent="0.2">
      <c r="A32" s="15">
        <v>29</v>
      </c>
      <c r="B32" s="8" t="s">
        <v>224</v>
      </c>
      <c r="C32" s="28" t="s">
        <v>1</v>
      </c>
      <c r="D32" s="24">
        <v>3</v>
      </c>
      <c r="E32" s="74"/>
      <c r="F32" s="74">
        <f t="shared" si="0"/>
        <v>0</v>
      </c>
      <c r="G32" s="8" t="s">
        <v>312</v>
      </c>
      <c r="H32" s="108" t="s">
        <v>18</v>
      </c>
      <c r="I32" s="25"/>
    </row>
    <row r="33" spans="1:11" s="4" customFormat="1" x14ac:dyDescent="0.2">
      <c r="A33" s="15">
        <v>30</v>
      </c>
      <c r="B33" s="8" t="s">
        <v>225</v>
      </c>
      <c r="C33" s="28" t="s">
        <v>1</v>
      </c>
      <c r="D33" s="24">
        <v>3</v>
      </c>
      <c r="E33" s="74"/>
      <c r="F33" s="74">
        <f t="shared" si="0"/>
        <v>0</v>
      </c>
      <c r="G33" s="8" t="s">
        <v>308</v>
      </c>
      <c r="H33" s="108" t="s">
        <v>17</v>
      </c>
      <c r="I33" s="25"/>
    </row>
    <row r="34" spans="1:11" s="4" customFormat="1" ht="38.25" x14ac:dyDescent="0.2">
      <c r="A34" s="15">
        <v>31</v>
      </c>
      <c r="B34" s="8" t="s">
        <v>227</v>
      </c>
      <c r="C34" s="28" t="s">
        <v>1</v>
      </c>
      <c r="D34" s="24">
        <v>1</v>
      </c>
      <c r="E34" s="74"/>
      <c r="F34" s="74">
        <f t="shared" si="0"/>
        <v>0</v>
      </c>
      <c r="G34" s="8" t="s">
        <v>246</v>
      </c>
      <c r="H34" s="108" t="s">
        <v>17</v>
      </c>
      <c r="I34" s="25"/>
    </row>
    <row r="35" spans="1:11" s="4" customFormat="1" ht="25.5" x14ac:dyDescent="0.2">
      <c r="A35" s="15">
        <v>32</v>
      </c>
      <c r="B35" s="8" t="s">
        <v>228</v>
      </c>
      <c r="C35" s="28" t="s">
        <v>1</v>
      </c>
      <c r="D35" s="24">
        <v>1</v>
      </c>
      <c r="E35" s="74"/>
      <c r="F35" s="74">
        <f t="shared" si="0"/>
        <v>0</v>
      </c>
      <c r="G35" s="8" t="s">
        <v>245</v>
      </c>
      <c r="H35" s="108" t="s">
        <v>17</v>
      </c>
      <c r="I35" s="25"/>
    </row>
    <row r="36" spans="1:11" s="4" customFormat="1" ht="38.25" x14ac:dyDescent="0.2">
      <c r="A36" s="15">
        <v>33</v>
      </c>
      <c r="B36" s="8" t="s">
        <v>229</v>
      </c>
      <c r="C36" s="28" t="s">
        <v>1</v>
      </c>
      <c r="D36" s="24">
        <v>1</v>
      </c>
      <c r="E36" s="74"/>
      <c r="F36" s="74">
        <f t="shared" ref="F36:F67" si="1">D36*E36</f>
        <v>0</v>
      </c>
      <c r="G36" s="8" t="s">
        <v>244</v>
      </c>
      <c r="H36" s="108" t="s">
        <v>17</v>
      </c>
      <c r="I36" s="25"/>
      <c r="J36" s="130"/>
    </row>
    <row r="37" spans="1:11" s="4" customFormat="1" x14ac:dyDescent="0.2">
      <c r="A37" s="15">
        <v>34</v>
      </c>
      <c r="B37" s="8" t="s">
        <v>230</v>
      </c>
      <c r="C37" s="28" t="s">
        <v>1</v>
      </c>
      <c r="D37" s="24">
        <v>1</v>
      </c>
      <c r="E37" s="74"/>
      <c r="F37" s="74">
        <f t="shared" si="1"/>
        <v>0</v>
      </c>
      <c r="G37" s="8" t="s">
        <v>261</v>
      </c>
      <c r="H37" s="108" t="s">
        <v>17</v>
      </c>
      <c r="I37" s="25"/>
    </row>
    <row r="38" spans="1:11" s="4" customFormat="1" ht="25.5" x14ac:dyDescent="0.2">
      <c r="A38" s="15">
        <v>35</v>
      </c>
      <c r="B38" s="8" t="s">
        <v>231</v>
      </c>
      <c r="C38" s="28" t="s">
        <v>1</v>
      </c>
      <c r="D38" s="24">
        <v>1</v>
      </c>
      <c r="E38" s="74"/>
      <c r="F38" s="74">
        <f t="shared" si="1"/>
        <v>0</v>
      </c>
      <c r="G38" s="8" t="s">
        <v>247</v>
      </c>
      <c r="H38" s="108" t="s">
        <v>17</v>
      </c>
      <c r="I38" s="25"/>
    </row>
    <row r="39" spans="1:11" s="4" customFormat="1" ht="25.5" x14ac:dyDescent="0.2">
      <c r="A39" s="15">
        <v>36</v>
      </c>
      <c r="B39" s="8" t="s">
        <v>342</v>
      </c>
      <c r="C39" s="28" t="s">
        <v>1</v>
      </c>
      <c r="D39" s="24">
        <v>1</v>
      </c>
      <c r="E39" s="74"/>
      <c r="F39" s="74">
        <f t="shared" si="1"/>
        <v>0</v>
      </c>
      <c r="G39" s="8" t="s">
        <v>369</v>
      </c>
      <c r="H39" s="108" t="s">
        <v>17</v>
      </c>
      <c r="I39" s="25"/>
      <c r="K39" s="91"/>
    </row>
    <row r="40" spans="1:11" s="4" customFormat="1" x14ac:dyDescent="0.2">
      <c r="A40" s="15">
        <v>37</v>
      </c>
      <c r="B40" s="17" t="s">
        <v>345</v>
      </c>
      <c r="C40" s="28" t="s">
        <v>1</v>
      </c>
      <c r="D40" s="24">
        <v>5</v>
      </c>
      <c r="E40" s="74"/>
      <c r="F40" s="74">
        <f t="shared" si="1"/>
        <v>0</v>
      </c>
      <c r="G40" s="8" t="s">
        <v>343</v>
      </c>
      <c r="H40" s="108" t="s">
        <v>17</v>
      </c>
      <c r="I40" s="8"/>
      <c r="K40" s="91"/>
    </row>
    <row r="41" spans="1:11" s="4" customFormat="1" x14ac:dyDescent="0.2">
      <c r="A41" s="15">
        <v>38</v>
      </c>
      <c r="B41" s="17" t="s">
        <v>346</v>
      </c>
      <c r="C41" s="28" t="s">
        <v>1</v>
      </c>
      <c r="D41" s="24">
        <v>5</v>
      </c>
      <c r="E41" s="74"/>
      <c r="F41" s="74">
        <f t="shared" si="1"/>
        <v>0</v>
      </c>
      <c r="G41" s="8" t="s">
        <v>344</v>
      </c>
      <c r="H41" s="108" t="s">
        <v>17</v>
      </c>
      <c r="I41" s="8"/>
      <c r="K41" s="91"/>
    </row>
    <row r="42" spans="1:11" s="4" customFormat="1" x14ac:dyDescent="0.2">
      <c r="A42" s="15">
        <v>39</v>
      </c>
      <c r="B42" s="17" t="s">
        <v>347</v>
      </c>
      <c r="C42" s="28" t="s">
        <v>1</v>
      </c>
      <c r="D42" s="24">
        <v>1</v>
      </c>
      <c r="E42" s="74"/>
      <c r="F42" s="74">
        <f t="shared" si="1"/>
        <v>0</v>
      </c>
      <c r="G42" s="8" t="s">
        <v>348</v>
      </c>
      <c r="H42" s="108" t="s">
        <v>17</v>
      </c>
      <c r="I42" s="8"/>
      <c r="K42" s="91"/>
    </row>
    <row r="43" spans="1:11" s="4" customFormat="1" x14ac:dyDescent="0.2">
      <c r="A43" s="15">
        <v>40</v>
      </c>
      <c r="B43" s="10" t="s">
        <v>232</v>
      </c>
      <c r="C43" s="11" t="s">
        <v>9</v>
      </c>
      <c r="D43" s="24">
        <v>750</v>
      </c>
      <c r="E43" s="74"/>
      <c r="F43" s="74">
        <f t="shared" si="1"/>
        <v>0</v>
      </c>
      <c r="G43" s="10" t="s">
        <v>232</v>
      </c>
      <c r="H43" s="108" t="s">
        <v>17</v>
      </c>
      <c r="I43" s="25"/>
    </row>
    <row r="44" spans="1:11" s="4" customFormat="1" x14ac:dyDescent="0.2">
      <c r="A44" s="15">
        <v>41</v>
      </c>
      <c r="B44" s="10" t="s">
        <v>286</v>
      </c>
      <c r="C44" s="11" t="s">
        <v>9</v>
      </c>
      <c r="D44" s="24">
        <v>200</v>
      </c>
      <c r="E44" s="74"/>
      <c r="F44" s="74">
        <f t="shared" si="1"/>
        <v>0</v>
      </c>
      <c r="G44" s="8" t="s">
        <v>374</v>
      </c>
      <c r="H44" s="108" t="s">
        <v>17</v>
      </c>
      <c r="I44" s="25"/>
    </row>
    <row r="45" spans="1:11" s="4" customFormat="1" x14ac:dyDescent="0.2">
      <c r="A45" s="15">
        <v>42</v>
      </c>
      <c r="B45" s="10" t="s">
        <v>242</v>
      </c>
      <c r="C45" s="11" t="s">
        <v>9</v>
      </c>
      <c r="D45" s="24">
        <v>50</v>
      </c>
      <c r="E45" s="74"/>
      <c r="F45" s="74">
        <f t="shared" si="1"/>
        <v>0</v>
      </c>
      <c r="G45" s="8" t="s">
        <v>373</v>
      </c>
      <c r="H45" s="108" t="s">
        <v>17</v>
      </c>
      <c r="I45" s="25"/>
    </row>
    <row r="46" spans="1:11" s="4" customFormat="1" x14ac:dyDescent="0.2">
      <c r="A46" s="15">
        <v>43</v>
      </c>
      <c r="B46" s="10" t="s">
        <v>317</v>
      </c>
      <c r="C46" s="11" t="s">
        <v>9</v>
      </c>
      <c r="D46" s="24">
        <v>25</v>
      </c>
      <c r="E46" s="74"/>
      <c r="F46" s="74">
        <f t="shared" si="1"/>
        <v>0</v>
      </c>
      <c r="G46" s="8" t="s">
        <v>311</v>
      </c>
      <c r="H46" s="108" t="s">
        <v>17</v>
      </c>
      <c r="I46" s="25"/>
    </row>
    <row r="47" spans="1:11" s="4" customFormat="1" ht="25.5" x14ac:dyDescent="0.2">
      <c r="A47" s="15">
        <v>44</v>
      </c>
      <c r="B47" s="10" t="s">
        <v>282</v>
      </c>
      <c r="C47" s="11" t="s">
        <v>6</v>
      </c>
      <c r="D47" s="24">
        <v>2</v>
      </c>
      <c r="E47" s="74"/>
      <c r="F47" s="74">
        <f t="shared" si="1"/>
        <v>0</v>
      </c>
      <c r="G47" s="8" t="s">
        <v>372</v>
      </c>
      <c r="H47" s="108" t="s">
        <v>17</v>
      </c>
      <c r="I47" s="25"/>
    </row>
    <row r="48" spans="1:11" s="4" customFormat="1" ht="25.5" x14ac:dyDescent="0.2">
      <c r="A48" s="15">
        <v>45</v>
      </c>
      <c r="B48" s="10" t="s">
        <v>313</v>
      </c>
      <c r="C48" s="11" t="s">
        <v>6</v>
      </c>
      <c r="D48" s="24">
        <v>4</v>
      </c>
      <c r="E48" s="74"/>
      <c r="F48" s="74">
        <f t="shared" si="1"/>
        <v>0</v>
      </c>
      <c r="G48" s="8" t="s">
        <v>370</v>
      </c>
      <c r="H48" s="108" t="s">
        <v>17</v>
      </c>
      <c r="I48" s="25" t="s">
        <v>358</v>
      </c>
    </row>
    <row r="49" spans="1:9" s="4" customFormat="1" x14ac:dyDescent="0.2">
      <c r="A49" s="15">
        <v>46</v>
      </c>
      <c r="B49" s="10" t="s">
        <v>314</v>
      </c>
      <c r="C49" s="11" t="s">
        <v>6</v>
      </c>
      <c r="D49" s="24">
        <v>1</v>
      </c>
      <c r="E49" s="74"/>
      <c r="F49" s="74">
        <f t="shared" si="1"/>
        <v>0</v>
      </c>
      <c r="G49" s="8" t="s">
        <v>371</v>
      </c>
      <c r="H49" s="108" t="s">
        <v>17</v>
      </c>
      <c r="I49" s="25"/>
    </row>
    <row r="50" spans="1:9" s="4" customFormat="1" ht="38.25" x14ac:dyDescent="0.2">
      <c r="A50" s="15">
        <v>47</v>
      </c>
      <c r="B50" s="10" t="s">
        <v>240</v>
      </c>
      <c r="C50" s="11" t="s">
        <v>6</v>
      </c>
      <c r="D50" s="24">
        <v>1</v>
      </c>
      <c r="E50" s="74"/>
      <c r="F50" s="74">
        <f t="shared" si="1"/>
        <v>0</v>
      </c>
      <c r="G50" s="8" t="s">
        <v>375</v>
      </c>
      <c r="H50" s="108" t="s">
        <v>17</v>
      </c>
      <c r="I50" s="25"/>
    </row>
    <row r="51" spans="1:9" s="4" customFormat="1" ht="25.5" x14ac:dyDescent="0.2">
      <c r="A51" s="15">
        <v>48</v>
      </c>
      <c r="B51" s="10" t="s">
        <v>315</v>
      </c>
      <c r="C51" s="11" t="s">
        <v>6</v>
      </c>
      <c r="D51" s="24">
        <v>2</v>
      </c>
      <c r="E51" s="74"/>
      <c r="F51" s="74">
        <f t="shared" si="1"/>
        <v>0</v>
      </c>
      <c r="G51" s="8" t="s">
        <v>316</v>
      </c>
      <c r="H51" s="108" t="s">
        <v>17</v>
      </c>
      <c r="I51" s="25"/>
    </row>
    <row r="52" spans="1:9" s="5" customFormat="1" ht="12.75" customHeight="1" x14ac:dyDescent="0.2">
      <c r="A52" s="15">
        <v>49</v>
      </c>
      <c r="B52" s="17" t="s">
        <v>131</v>
      </c>
      <c r="C52" s="9" t="s">
        <v>1</v>
      </c>
      <c r="D52" s="9">
        <v>3</v>
      </c>
      <c r="E52" s="74"/>
      <c r="F52" s="74">
        <f t="shared" si="1"/>
        <v>0</v>
      </c>
      <c r="G52" s="8" t="s">
        <v>132</v>
      </c>
      <c r="H52" s="28" t="s">
        <v>17</v>
      </c>
      <c r="I52" s="8"/>
    </row>
    <row r="53" spans="1:9" s="5" customFormat="1" ht="12.75" customHeight="1" x14ac:dyDescent="0.2">
      <c r="A53" s="15">
        <v>50</v>
      </c>
      <c r="B53" s="17" t="s">
        <v>133</v>
      </c>
      <c r="C53" s="9" t="s">
        <v>1</v>
      </c>
      <c r="D53" s="9">
        <v>20</v>
      </c>
      <c r="E53" s="74"/>
      <c r="F53" s="74">
        <f t="shared" si="1"/>
        <v>0</v>
      </c>
      <c r="G53" s="8" t="s">
        <v>134</v>
      </c>
      <c r="H53" s="28" t="s">
        <v>17</v>
      </c>
      <c r="I53" s="8"/>
    </row>
    <row r="54" spans="1:9" s="5" customFormat="1" ht="12.75" customHeight="1" x14ac:dyDescent="0.2">
      <c r="A54" s="15">
        <v>51</v>
      </c>
      <c r="B54" s="17" t="s">
        <v>133</v>
      </c>
      <c r="C54" s="9" t="s">
        <v>1</v>
      </c>
      <c r="D54" s="9">
        <v>20</v>
      </c>
      <c r="E54" s="74"/>
      <c r="F54" s="74">
        <f t="shared" si="1"/>
        <v>0</v>
      </c>
      <c r="G54" s="8" t="s">
        <v>135</v>
      </c>
      <c r="H54" s="28" t="s">
        <v>17</v>
      </c>
      <c r="I54" s="8"/>
    </row>
    <row r="55" spans="1:9" s="5" customFormat="1" ht="12.75" customHeight="1" x14ac:dyDescent="0.2">
      <c r="A55" s="15">
        <v>52</v>
      </c>
      <c r="B55" s="17" t="s">
        <v>133</v>
      </c>
      <c r="C55" s="9" t="s">
        <v>1</v>
      </c>
      <c r="D55" s="9">
        <v>10</v>
      </c>
      <c r="E55" s="74"/>
      <c r="F55" s="74">
        <f t="shared" si="1"/>
        <v>0</v>
      </c>
      <c r="G55" s="8" t="s">
        <v>136</v>
      </c>
      <c r="H55" s="28" t="s">
        <v>17</v>
      </c>
      <c r="I55" s="8"/>
    </row>
    <row r="56" spans="1:9" s="5" customFormat="1" ht="12.75" customHeight="1" x14ac:dyDescent="0.2">
      <c r="A56" s="15">
        <v>53</v>
      </c>
      <c r="B56" s="17" t="s">
        <v>133</v>
      </c>
      <c r="C56" s="9" t="s">
        <v>1</v>
      </c>
      <c r="D56" s="9">
        <v>10</v>
      </c>
      <c r="E56" s="74"/>
      <c r="F56" s="74">
        <f t="shared" si="1"/>
        <v>0</v>
      </c>
      <c r="G56" s="8" t="s">
        <v>137</v>
      </c>
      <c r="H56" s="28" t="s">
        <v>17</v>
      </c>
      <c r="I56" s="8"/>
    </row>
    <row r="57" spans="1:9" s="5" customFormat="1" ht="12.75" customHeight="1" x14ac:dyDescent="0.2">
      <c r="A57" s="15">
        <v>54</v>
      </c>
      <c r="B57" s="17" t="s">
        <v>138</v>
      </c>
      <c r="C57" s="9" t="s">
        <v>1</v>
      </c>
      <c r="D57" s="9">
        <v>3</v>
      </c>
      <c r="E57" s="74"/>
      <c r="F57" s="74">
        <f t="shared" si="1"/>
        <v>0</v>
      </c>
      <c r="G57" s="8" t="s">
        <v>139</v>
      </c>
      <c r="H57" s="28" t="s">
        <v>17</v>
      </c>
      <c r="I57" s="8"/>
    </row>
    <row r="58" spans="1:9" s="5" customFormat="1" ht="12.75" customHeight="1" x14ac:dyDescent="0.2">
      <c r="A58" s="15">
        <v>55</v>
      </c>
      <c r="B58" s="17" t="s">
        <v>140</v>
      </c>
      <c r="C58" s="9" t="s">
        <v>1</v>
      </c>
      <c r="D58" s="9">
        <v>10</v>
      </c>
      <c r="E58" s="74"/>
      <c r="F58" s="74">
        <f t="shared" si="1"/>
        <v>0</v>
      </c>
      <c r="G58" s="8" t="s">
        <v>141</v>
      </c>
      <c r="H58" s="28" t="s">
        <v>17</v>
      </c>
      <c r="I58" s="8"/>
    </row>
    <row r="59" spans="1:9" s="5" customFormat="1" ht="12.75" customHeight="1" x14ac:dyDescent="0.2">
      <c r="A59" s="15">
        <v>56</v>
      </c>
      <c r="B59" s="17" t="s">
        <v>140</v>
      </c>
      <c r="C59" s="9" t="s">
        <v>1</v>
      </c>
      <c r="D59" s="9">
        <v>10</v>
      </c>
      <c r="E59" s="74"/>
      <c r="F59" s="74">
        <f t="shared" si="1"/>
        <v>0</v>
      </c>
      <c r="G59" s="8" t="s">
        <v>142</v>
      </c>
      <c r="H59" s="28" t="s">
        <v>17</v>
      </c>
      <c r="I59" s="8"/>
    </row>
    <row r="60" spans="1:9" s="5" customFormat="1" ht="12.75" customHeight="1" x14ac:dyDescent="0.2">
      <c r="A60" s="15">
        <v>57</v>
      </c>
      <c r="B60" s="17" t="s">
        <v>140</v>
      </c>
      <c r="C60" s="9" t="s">
        <v>1</v>
      </c>
      <c r="D60" s="9">
        <v>5</v>
      </c>
      <c r="E60" s="74"/>
      <c r="F60" s="74">
        <f t="shared" si="1"/>
        <v>0</v>
      </c>
      <c r="G60" s="8" t="s">
        <v>143</v>
      </c>
      <c r="H60" s="28" t="s">
        <v>17</v>
      </c>
      <c r="I60" s="8"/>
    </row>
    <row r="61" spans="1:9" s="5" customFormat="1" ht="12.75" customHeight="1" x14ac:dyDescent="0.2">
      <c r="A61" s="15">
        <v>58</v>
      </c>
      <c r="B61" s="17" t="s">
        <v>140</v>
      </c>
      <c r="C61" s="9" t="s">
        <v>1</v>
      </c>
      <c r="D61" s="9">
        <v>10</v>
      </c>
      <c r="E61" s="74"/>
      <c r="F61" s="74">
        <f t="shared" si="1"/>
        <v>0</v>
      </c>
      <c r="G61" s="8" t="s">
        <v>144</v>
      </c>
      <c r="H61" s="28" t="s">
        <v>17</v>
      </c>
      <c r="I61" s="8"/>
    </row>
    <row r="62" spans="1:9" s="5" customFormat="1" ht="12.75" customHeight="1" x14ac:dyDescent="0.2">
      <c r="A62" s="15">
        <v>59</v>
      </c>
      <c r="B62" s="17" t="s">
        <v>140</v>
      </c>
      <c r="C62" s="9" t="s">
        <v>1</v>
      </c>
      <c r="D62" s="9">
        <v>10</v>
      </c>
      <c r="E62" s="74"/>
      <c r="F62" s="74">
        <f t="shared" si="1"/>
        <v>0</v>
      </c>
      <c r="G62" s="8" t="s">
        <v>145</v>
      </c>
      <c r="H62" s="28" t="s">
        <v>17</v>
      </c>
      <c r="I62" s="8"/>
    </row>
    <row r="63" spans="1:9" s="5" customFormat="1" ht="12.75" customHeight="1" x14ac:dyDescent="0.2">
      <c r="A63" s="15">
        <v>60</v>
      </c>
      <c r="B63" s="17" t="s">
        <v>140</v>
      </c>
      <c r="C63" s="9" t="s">
        <v>1</v>
      </c>
      <c r="D63" s="9">
        <v>5</v>
      </c>
      <c r="E63" s="74"/>
      <c r="F63" s="74">
        <f t="shared" si="1"/>
        <v>0</v>
      </c>
      <c r="G63" s="8" t="s">
        <v>146</v>
      </c>
      <c r="H63" s="28" t="s">
        <v>17</v>
      </c>
      <c r="I63" s="8"/>
    </row>
    <row r="64" spans="1:9" s="5" customFormat="1" ht="41.1" customHeight="1" x14ac:dyDescent="0.2">
      <c r="A64" s="15">
        <v>61</v>
      </c>
      <c r="B64" s="17" t="s">
        <v>147</v>
      </c>
      <c r="C64" s="9" t="s">
        <v>1</v>
      </c>
      <c r="D64" s="9">
        <v>1</v>
      </c>
      <c r="E64" s="74"/>
      <c r="F64" s="74">
        <f t="shared" si="1"/>
        <v>0</v>
      </c>
      <c r="G64" s="12" t="s">
        <v>148</v>
      </c>
      <c r="H64" s="28" t="s">
        <v>17</v>
      </c>
      <c r="I64" s="199"/>
    </row>
    <row r="65" spans="1:9" s="5" customFormat="1" ht="27.75" customHeight="1" x14ac:dyDescent="0.2">
      <c r="A65" s="15">
        <v>62</v>
      </c>
      <c r="B65" s="17" t="s">
        <v>149</v>
      </c>
      <c r="C65" s="9" t="s">
        <v>1</v>
      </c>
      <c r="D65" s="9">
        <v>10</v>
      </c>
      <c r="E65" s="74"/>
      <c r="F65" s="74">
        <f t="shared" si="1"/>
        <v>0</v>
      </c>
      <c r="G65" s="8" t="s">
        <v>150</v>
      </c>
      <c r="H65" s="28" t="s">
        <v>17</v>
      </c>
      <c r="I65" s="8"/>
    </row>
    <row r="66" spans="1:9" s="5" customFormat="1" ht="26.25" customHeight="1" x14ac:dyDescent="0.2">
      <c r="A66" s="15">
        <v>63</v>
      </c>
      <c r="B66" s="17" t="s">
        <v>151</v>
      </c>
      <c r="C66" s="9" t="s">
        <v>1</v>
      </c>
      <c r="D66" s="9">
        <v>10</v>
      </c>
      <c r="E66" s="74"/>
      <c r="F66" s="74">
        <f t="shared" si="1"/>
        <v>0</v>
      </c>
      <c r="G66" s="8" t="s">
        <v>152</v>
      </c>
      <c r="H66" s="28" t="s">
        <v>17</v>
      </c>
      <c r="I66" s="8"/>
    </row>
    <row r="67" spans="1:9" s="4" customFormat="1" x14ac:dyDescent="0.2">
      <c r="A67" s="15">
        <v>64</v>
      </c>
      <c r="B67" s="10" t="s">
        <v>10</v>
      </c>
      <c r="C67" s="11" t="s">
        <v>6</v>
      </c>
      <c r="D67" s="24">
        <v>1</v>
      </c>
      <c r="E67" s="74"/>
      <c r="F67" s="74">
        <f t="shared" si="1"/>
        <v>0</v>
      </c>
      <c r="G67" s="8" t="s">
        <v>10</v>
      </c>
      <c r="H67" s="108" t="s">
        <v>17</v>
      </c>
      <c r="I67" s="25"/>
    </row>
    <row r="68" spans="1:9" s="4" customFormat="1" x14ac:dyDescent="0.2">
      <c r="A68" s="15">
        <v>65</v>
      </c>
      <c r="B68" s="10" t="s">
        <v>233</v>
      </c>
      <c r="C68" s="11" t="s">
        <v>6</v>
      </c>
      <c r="D68" s="24">
        <v>1</v>
      </c>
      <c r="E68" s="74"/>
      <c r="F68" s="74">
        <f t="shared" ref="F68:F76" si="2">D68*E68</f>
        <v>0</v>
      </c>
      <c r="G68" s="8" t="s">
        <v>233</v>
      </c>
      <c r="H68" s="108" t="s">
        <v>17</v>
      </c>
      <c r="I68" s="25"/>
    </row>
    <row r="69" spans="1:9" s="4" customFormat="1" x14ac:dyDescent="0.2">
      <c r="A69" s="15">
        <v>66</v>
      </c>
      <c r="B69" s="10" t="s">
        <v>234</v>
      </c>
      <c r="C69" s="11" t="s">
        <v>6</v>
      </c>
      <c r="D69" s="24">
        <v>1</v>
      </c>
      <c r="E69" s="74"/>
      <c r="F69" s="74">
        <f t="shared" si="2"/>
        <v>0</v>
      </c>
      <c r="G69" s="8" t="s">
        <v>234</v>
      </c>
      <c r="H69" s="108" t="s">
        <v>17</v>
      </c>
      <c r="I69" s="25"/>
    </row>
    <row r="70" spans="1:9" s="4" customFormat="1" x14ac:dyDescent="0.2">
      <c r="A70" s="15">
        <v>67</v>
      </c>
      <c r="B70" s="10" t="s">
        <v>322</v>
      </c>
      <c r="C70" s="11" t="s">
        <v>6</v>
      </c>
      <c r="D70" s="24">
        <v>1</v>
      </c>
      <c r="E70" s="74"/>
      <c r="F70" s="74">
        <f t="shared" si="2"/>
        <v>0</v>
      </c>
      <c r="G70" s="8" t="s">
        <v>322</v>
      </c>
      <c r="H70" s="108" t="s">
        <v>17</v>
      </c>
      <c r="I70" s="25"/>
    </row>
    <row r="71" spans="1:9" s="4" customFormat="1" x14ac:dyDescent="0.2">
      <c r="A71" s="15">
        <v>68</v>
      </c>
      <c r="B71" s="10" t="s">
        <v>235</v>
      </c>
      <c r="C71" s="11" t="s">
        <v>6</v>
      </c>
      <c r="D71" s="24">
        <v>1</v>
      </c>
      <c r="E71" s="74"/>
      <c r="F71" s="74">
        <f t="shared" si="2"/>
        <v>0</v>
      </c>
      <c r="G71" s="8" t="s">
        <v>235</v>
      </c>
      <c r="H71" s="108" t="s">
        <v>17</v>
      </c>
      <c r="I71" s="25"/>
    </row>
    <row r="72" spans="1:9" s="4" customFormat="1" x14ac:dyDescent="0.2">
      <c r="A72" s="15">
        <v>69</v>
      </c>
      <c r="B72" s="10" t="s">
        <v>236</v>
      </c>
      <c r="C72" s="11" t="s">
        <v>241</v>
      </c>
      <c r="D72" s="24">
        <v>8</v>
      </c>
      <c r="E72" s="74"/>
      <c r="F72" s="74">
        <f t="shared" si="2"/>
        <v>0</v>
      </c>
      <c r="G72" s="8" t="s">
        <v>237</v>
      </c>
      <c r="H72" s="108" t="s">
        <v>17</v>
      </c>
      <c r="I72" s="25"/>
    </row>
    <row r="73" spans="1:9" s="4" customFormat="1" x14ac:dyDescent="0.2">
      <c r="A73" s="15">
        <v>70</v>
      </c>
      <c r="B73" s="10" t="s">
        <v>237</v>
      </c>
      <c r="C73" s="11" t="s">
        <v>241</v>
      </c>
      <c r="D73" s="24">
        <v>8</v>
      </c>
      <c r="E73" s="74"/>
      <c r="F73" s="74">
        <f t="shared" si="2"/>
        <v>0</v>
      </c>
      <c r="G73" s="8" t="s">
        <v>237</v>
      </c>
      <c r="H73" s="108" t="s">
        <v>17</v>
      </c>
      <c r="I73" s="25"/>
    </row>
    <row r="74" spans="1:9" s="4" customFormat="1" x14ac:dyDescent="0.2">
      <c r="A74" s="15">
        <v>71</v>
      </c>
      <c r="B74" s="10" t="s">
        <v>238</v>
      </c>
      <c r="C74" s="11" t="s">
        <v>241</v>
      </c>
      <c r="D74" s="24">
        <v>8</v>
      </c>
      <c r="E74" s="74"/>
      <c r="F74" s="74">
        <f t="shared" si="2"/>
        <v>0</v>
      </c>
      <c r="G74" s="8" t="s">
        <v>238</v>
      </c>
      <c r="H74" s="108" t="s">
        <v>17</v>
      </c>
      <c r="I74" s="25"/>
    </row>
    <row r="75" spans="1:9" s="4" customFormat="1" ht="12.75" customHeight="1" x14ac:dyDescent="0.2">
      <c r="A75" s="15">
        <v>72</v>
      </c>
      <c r="B75" s="17" t="s">
        <v>14</v>
      </c>
      <c r="C75" s="28" t="s">
        <v>6</v>
      </c>
      <c r="D75" s="24">
        <v>1</v>
      </c>
      <c r="E75" s="120"/>
      <c r="F75" s="74">
        <f t="shared" si="2"/>
        <v>0</v>
      </c>
      <c r="G75" s="8" t="s">
        <v>15</v>
      </c>
      <c r="H75" s="28" t="s">
        <v>17</v>
      </c>
      <c r="I75" s="8"/>
    </row>
    <row r="76" spans="1:9" s="4" customFormat="1" ht="38.25" x14ac:dyDescent="0.2">
      <c r="A76" s="200">
        <v>73</v>
      </c>
      <c r="B76" s="201" t="s">
        <v>321</v>
      </c>
      <c r="C76" s="202" t="s">
        <v>241</v>
      </c>
      <c r="D76" s="57">
        <f>7*4*6</f>
        <v>168</v>
      </c>
      <c r="E76" s="27"/>
      <c r="F76" s="27">
        <f t="shared" si="2"/>
        <v>0</v>
      </c>
      <c r="G76" s="59" t="s">
        <v>376</v>
      </c>
      <c r="H76" s="203" t="s">
        <v>17</v>
      </c>
      <c r="I76" s="204"/>
    </row>
  </sheetData>
  <mergeCells count="1">
    <mergeCell ref="A1:H1"/>
  </mergeCells>
  <printOptions horizontalCentered="1"/>
  <pageMargins left="0.31496062992125984" right="0.31496062992125984" top="0.55118110236220474" bottom="0.55118110236220474" header="0.31496062992125984" footer="0.31496062992125984"/>
  <pageSetup paperSize="9" scale="56" fitToHeight="0" orientation="landscape" r:id="rId1"/>
  <headerFooter alignWithMargins="0">
    <oddHeader>&amp;LDOX_DSP_AVT_VV</oddHeader>
    <oddFooter>&amp;C&amp;P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5"/>
  <sheetViews>
    <sheetView view="pageBreakPreview" zoomScaleNormal="70" zoomScaleSheetLayoutView="100" workbookViewId="0">
      <selection activeCell="H5" sqref="H5"/>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70" customWidth="1"/>
    <col min="9" max="9" width="52.5703125" style="6" customWidth="1"/>
    <col min="10" max="49" width="9.140625" style="2" customWidth="1"/>
    <col min="50" max="16384" width="9.140625" style="2"/>
  </cols>
  <sheetData>
    <row r="1" spans="1:9" s="7" customFormat="1" ht="50.25" customHeight="1" thickBot="1" x14ac:dyDescent="0.25">
      <c r="A1" s="224" t="s">
        <v>486</v>
      </c>
      <c r="B1" s="226"/>
      <c r="C1" s="226"/>
      <c r="D1" s="226"/>
      <c r="E1" s="226"/>
      <c r="F1" s="226"/>
      <c r="G1" s="226"/>
      <c r="H1" s="223"/>
      <c r="I1" s="72">
        <f>SUM(F4:F83)</f>
        <v>0</v>
      </c>
    </row>
    <row r="2" spans="1:9" s="98" customFormat="1" ht="24" customHeight="1" thickBot="1" x14ac:dyDescent="0.25">
      <c r="A2" s="76" t="s">
        <v>0</v>
      </c>
      <c r="B2" s="76" t="s">
        <v>8</v>
      </c>
      <c r="C2" s="71" t="s">
        <v>2</v>
      </c>
      <c r="D2" s="76" t="s">
        <v>3</v>
      </c>
      <c r="E2" s="71" t="s">
        <v>4</v>
      </c>
      <c r="F2" s="71" t="s">
        <v>5</v>
      </c>
      <c r="G2" s="77" t="s">
        <v>7</v>
      </c>
      <c r="H2" s="77" t="s">
        <v>16</v>
      </c>
      <c r="I2" s="77"/>
    </row>
    <row r="3" spans="1:9" s="1" customFormat="1" x14ac:dyDescent="0.2">
      <c r="A3" s="30"/>
      <c r="B3" s="31"/>
      <c r="C3" s="30"/>
      <c r="D3" s="30"/>
      <c r="E3" s="31"/>
      <c r="F3" s="31"/>
      <c r="G3" s="19"/>
      <c r="H3" s="66"/>
      <c r="I3" s="43"/>
    </row>
    <row r="4" spans="1:9" s="4" customFormat="1" ht="76.5" x14ac:dyDescent="0.2">
      <c r="A4" s="87">
        <v>1</v>
      </c>
      <c r="B4" s="102" t="s">
        <v>355</v>
      </c>
      <c r="C4" s="103" t="s">
        <v>6</v>
      </c>
      <c r="D4" s="104">
        <v>1</v>
      </c>
      <c r="E4" s="105"/>
      <c r="F4" s="18">
        <f t="shared" ref="F4:F81" si="0">D4*E4</f>
        <v>0</v>
      </c>
      <c r="G4" s="106" t="s">
        <v>320</v>
      </c>
      <c r="H4" s="114" t="s">
        <v>18</v>
      </c>
      <c r="I4" s="115"/>
    </row>
    <row r="5" spans="1:9" s="4" customFormat="1" ht="76.5" x14ac:dyDescent="0.2">
      <c r="A5" s="15">
        <v>2</v>
      </c>
      <c r="B5" s="133" t="s">
        <v>357</v>
      </c>
      <c r="C5" s="28" t="s">
        <v>1</v>
      </c>
      <c r="D5" s="24">
        <v>1</v>
      </c>
      <c r="E5" s="74"/>
      <c r="F5" s="74">
        <f t="shared" ref="F5" si="1">D5*E5</f>
        <v>0</v>
      </c>
      <c r="G5" s="116" t="s">
        <v>528</v>
      </c>
      <c r="H5" s="28"/>
      <c r="I5" s="25"/>
    </row>
    <row r="6" spans="1:9" s="4" customFormat="1" ht="64.5" customHeight="1" x14ac:dyDescent="0.2">
      <c r="A6" s="9">
        <v>3</v>
      </c>
      <c r="B6" s="23" t="s">
        <v>356</v>
      </c>
      <c r="C6" s="28" t="s">
        <v>6</v>
      </c>
      <c r="D6" s="81">
        <v>1</v>
      </c>
      <c r="E6" s="21"/>
      <c r="F6" s="74">
        <f>D6*E6</f>
        <v>0</v>
      </c>
      <c r="G6" s="32" t="s">
        <v>527</v>
      </c>
      <c r="H6" s="108" t="s">
        <v>18</v>
      </c>
      <c r="I6" s="197"/>
    </row>
    <row r="7" spans="1:9" s="4" customFormat="1" ht="38.25" x14ac:dyDescent="0.2">
      <c r="A7" s="15">
        <v>4</v>
      </c>
      <c r="B7" s="133" t="s">
        <v>529</v>
      </c>
      <c r="C7" s="28" t="s">
        <v>1</v>
      </c>
      <c r="D7" s="24">
        <v>2</v>
      </c>
      <c r="E7" s="74"/>
      <c r="F7" s="74">
        <f t="shared" si="0"/>
        <v>0</v>
      </c>
      <c r="G7" s="116" t="s">
        <v>154</v>
      </c>
      <c r="H7" s="28" t="s">
        <v>17</v>
      </c>
      <c r="I7" s="25"/>
    </row>
    <row r="8" spans="1:9" s="4" customFormat="1" ht="76.5" x14ac:dyDescent="0.2">
      <c r="A8" s="15">
        <v>5</v>
      </c>
      <c r="B8" s="10" t="s">
        <v>155</v>
      </c>
      <c r="C8" s="11" t="s">
        <v>1</v>
      </c>
      <c r="D8" s="24">
        <v>1</v>
      </c>
      <c r="E8" s="74"/>
      <c r="F8" s="74">
        <f t="shared" si="0"/>
        <v>0</v>
      </c>
      <c r="G8" s="8" t="s">
        <v>219</v>
      </c>
      <c r="H8" s="28" t="s">
        <v>18</v>
      </c>
      <c r="I8" s="25"/>
    </row>
    <row r="9" spans="1:9" s="4" customFormat="1" x14ac:dyDescent="0.2">
      <c r="A9" s="15">
        <v>6</v>
      </c>
      <c r="B9" s="8" t="s">
        <v>225</v>
      </c>
      <c r="C9" s="28" t="s">
        <v>1</v>
      </c>
      <c r="D9" s="24">
        <v>1</v>
      </c>
      <c r="E9" s="74"/>
      <c r="F9" s="74">
        <f t="shared" si="0"/>
        <v>0</v>
      </c>
      <c r="G9" s="8" t="s">
        <v>352</v>
      </c>
      <c r="H9" s="28" t="s">
        <v>17</v>
      </c>
      <c r="I9" s="25"/>
    </row>
    <row r="10" spans="1:9" s="4" customFormat="1" ht="38.25" x14ac:dyDescent="0.2">
      <c r="A10" s="9">
        <v>7</v>
      </c>
      <c r="B10" s="8" t="s">
        <v>530</v>
      </c>
      <c r="C10" s="28" t="s">
        <v>1</v>
      </c>
      <c r="D10" s="24">
        <v>1</v>
      </c>
      <c r="E10" s="74"/>
      <c r="F10" s="74">
        <f t="shared" si="0"/>
        <v>0</v>
      </c>
      <c r="G10" s="8" t="s">
        <v>156</v>
      </c>
      <c r="H10" s="28" t="s">
        <v>17</v>
      </c>
      <c r="I10" s="25"/>
    </row>
    <row r="11" spans="1:9" s="4" customFormat="1" ht="63.75" x14ac:dyDescent="0.2">
      <c r="A11" s="15">
        <v>8</v>
      </c>
      <c r="B11" s="10" t="s">
        <v>157</v>
      </c>
      <c r="C11" s="11" t="s">
        <v>1</v>
      </c>
      <c r="D11" s="24">
        <v>1</v>
      </c>
      <c r="E11" s="74"/>
      <c r="F11" s="74">
        <f t="shared" si="0"/>
        <v>0</v>
      </c>
      <c r="G11" s="8" t="s">
        <v>158</v>
      </c>
      <c r="H11" s="28" t="s">
        <v>17</v>
      </c>
      <c r="I11" s="25"/>
    </row>
    <row r="12" spans="1:9" s="4" customFormat="1" ht="38.25" x14ac:dyDescent="0.2">
      <c r="A12" s="15">
        <v>9</v>
      </c>
      <c r="B12" s="17" t="s">
        <v>303</v>
      </c>
      <c r="C12" s="28" t="s">
        <v>1</v>
      </c>
      <c r="D12" s="24">
        <v>2</v>
      </c>
      <c r="E12" s="74"/>
      <c r="F12" s="74">
        <f t="shared" si="0"/>
        <v>0</v>
      </c>
      <c r="G12" s="8" t="s">
        <v>304</v>
      </c>
      <c r="H12" s="28" t="s">
        <v>17</v>
      </c>
      <c r="I12" s="17"/>
    </row>
    <row r="13" spans="1:9" s="4" customFormat="1" ht="25.5" x14ac:dyDescent="0.2">
      <c r="A13" s="15">
        <v>10</v>
      </c>
      <c r="B13" s="17" t="s">
        <v>159</v>
      </c>
      <c r="C13" s="28" t="s">
        <v>1</v>
      </c>
      <c r="D13" s="24">
        <v>2</v>
      </c>
      <c r="E13" s="74"/>
      <c r="F13" s="74">
        <f t="shared" si="0"/>
        <v>0</v>
      </c>
      <c r="G13" s="8" t="s">
        <v>305</v>
      </c>
      <c r="H13" s="28" t="s">
        <v>17</v>
      </c>
      <c r="I13" s="17"/>
    </row>
    <row r="14" spans="1:9" s="4" customFormat="1" ht="51" x14ac:dyDescent="0.2">
      <c r="A14" s="9">
        <v>11</v>
      </c>
      <c r="B14" s="17" t="s">
        <v>160</v>
      </c>
      <c r="C14" s="28" t="s">
        <v>1</v>
      </c>
      <c r="D14" s="24">
        <v>2</v>
      </c>
      <c r="E14" s="74"/>
      <c r="F14" s="74">
        <f t="shared" si="0"/>
        <v>0</v>
      </c>
      <c r="G14" s="8" t="s">
        <v>161</v>
      </c>
      <c r="H14" s="28" t="s">
        <v>17</v>
      </c>
      <c r="I14" s="17"/>
    </row>
    <row r="15" spans="1:9" s="4" customFormat="1" ht="38.25" x14ac:dyDescent="0.2">
      <c r="A15" s="15">
        <v>12</v>
      </c>
      <c r="B15" s="17" t="s">
        <v>162</v>
      </c>
      <c r="C15" s="9" t="s">
        <v>1</v>
      </c>
      <c r="D15" s="9">
        <v>2</v>
      </c>
      <c r="E15" s="117"/>
      <c r="F15" s="74">
        <f t="shared" si="0"/>
        <v>0</v>
      </c>
      <c r="G15" s="8" t="s">
        <v>518</v>
      </c>
      <c r="H15" s="28" t="s">
        <v>18</v>
      </c>
      <c r="I15" s="8"/>
    </row>
    <row r="16" spans="1:9" s="4" customFormat="1" ht="38.25" x14ac:dyDescent="0.2">
      <c r="A16" s="15">
        <v>13</v>
      </c>
      <c r="B16" s="17" t="s">
        <v>220</v>
      </c>
      <c r="C16" s="9" t="s">
        <v>1</v>
      </c>
      <c r="D16" s="9">
        <v>1</v>
      </c>
      <c r="E16" s="117"/>
      <c r="F16" s="74">
        <f t="shared" si="0"/>
        <v>0</v>
      </c>
      <c r="G16" s="8" t="s">
        <v>519</v>
      </c>
      <c r="H16" s="28" t="s">
        <v>18</v>
      </c>
      <c r="I16" s="8"/>
    </row>
    <row r="17" spans="1:10" s="4" customFormat="1" ht="25.5" x14ac:dyDescent="0.2">
      <c r="A17" s="15">
        <v>14</v>
      </c>
      <c r="B17" s="17" t="s">
        <v>163</v>
      </c>
      <c r="C17" s="9" t="s">
        <v>6</v>
      </c>
      <c r="D17" s="9">
        <v>1</v>
      </c>
      <c r="E17" s="117"/>
      <c r="F17" s="74">
        <f t="shared" si="0"/>
        <v>0</v>
      </c>
      <c r="G17" s="8" t="s">
        <v>164</v>
      </c>
      <c r="H17" s="28" t="s">
        <v>17</v>
      </c>
      <c r="I17" s="8"/>
    </row>
    <row r="18" spans="1:10" s="4" customFormat="1" ht="38.25" x14ac:dyDescent="0.2">
      <c r="A18" s="9">
        <v>15</v>
      </c>
      <c r="B18" s="17" t="s">
        <v>165</v>
      </c>
      <c r="C18" s="9" t="s">
        <v>1</v>
      </c>
      <c r="D18" s="9">
        <v>2</v>
      </c>
      <c r="E18" s="117"/>
      <c r="F18" s="74">
        <f t="shared" si="0"/>
        <v>0</v>
      </c>
      <c r="G18" s="118" t="s">
        <v>526</v>
      </c>
      <c r="H18" s="119" t="s">
        <v>18</v>
      </c>
      <c r="I18" s="8"/>
    </row>
    <row r="19" spans="1:10" s="4" customFormat="1" ht="38.25" x14ac:dyDescent="0.2">
      <c r="A19" s="15">
        <v>16</v>
      </c>
      <c r="B19" s="17" t="s">
        <v>166</v>
      </c>
      <c r="C19" s="9" t="s">
        <v>1</v>
      </c>
      <c r="D19" s="9">
        <v>2</v>
      </c>
      <c r="E19" s="117"/>
      <c r="F19" s="74">
        <f t="shared" si="0"/>
        <v>0</v>
      </c>
      <c r="G19" s="8" t="s">
        <v>167</v>
      </c>
      <c r="H19" s="28" t="s">
        <v>17</v>
      </c>
      <c r="I19" s="8"/>
    </row>
    <row r="20" spans="1:10" s="4" customFormat="1" ht="51" x14ac:dyDescent="0.2">
      <c r="A20" s="15">
        <v>17</v>
      </c>
      <c r="B20" s="17" t="s">
        <v>168</v>
      </c>
      <c r="C20" s="9" t="s">
        <v>1</v>
      </c>
      <c r="D20" s="9">
        <v>3</v>
      </c>
      <c r="E20" s="210"/>
      <c r="F20" s="74">
        <f t="shared" si="0"/>
        <v>0</v>
      </c>
      <c r="G20" s="118" t="s">
        <v>521</v>
      </c>
      <c r="H20" s="119" t="s">
        <v>18</v>
      </c>
      <c r="I20" s="8"/>
    </row>
    <row r="21" spans="1:10" s="4" customFormat="1" ht="38.25" x14ac:dyDescent="0.2">
      <c r="A21" s="15">
        <v>18</v>
      </c>
      <c r="B21" s="17" t="s">
        <v>166</v>
      </c>
      <c r="C21" s="9" t="s">
        <v>1</v>
      </c>
      <c r="D21" s="9">
        <v>3</v>
      </c>
      <c r="E21" s="210"/>
      <c r="F21" s="74">
        <f t="shared" si="0"/>
        <v>0</v>
      </c>
      <c r="G21" s="8" t="s">
        <v>169</v>
      </c>
      <c r="H21" s="28" t="s">
        <v>17</v>
      </c>
      <c r="I21" s="8"/>
    </row>
    <row r="22" spans="1:10" s="4" customFormat="1" ht="51" x14ac:dyDescent="0.2">
      <c r="A22" s="9">
        <v>19</v>
      </c>
      <c r="B22" s="17" t="s">
        <v>318</v>
      </c>
      <c r="C22" s="9" t="s">
        <v>1</v>
      </c>
      <c r="D22" s="9">
        <v>4</v>
      </c>
      <c r="E22" s="210"/>
      <c r="F22" s="74">
        <f t="shared" si="0"/>
        <v>0</v>
      </c>
      <c r="G22" s="118" t="s">
        <v>521</v>
      </c>
      <c r="H22" s="119" t="s">
        <v>18</v>
      </c>
      <c r="I22" s="8"/>
    </row>
    <row r="23" spans="1:10" s="4" customFormat="1" ht="25.5" x14ac:dyDescent="0.2">
      <c r="A23" s="15">
        <v>20</v>
      </c>
      <c r="B23" s="17" t="s">
        <v>323</v>
      </c>
      <c r="C23" s="9" t="s">
        <v>6</v>
      </c>
      <c r="D23" s="9">
        <v>4</v>
      </c>
      <c r="E23" s="117"/>
      <c r="F23" s="74">
        <f t="shared" ref="F23" si="2">D23*E23</f>
        <v>0</v>
      </c>
      <c r="G23" s="8" t="s">
        <v>520</v>
      </c>
      <c r="H23" s="28" t="s">
        <v>17</v>
      </c>
      <c r="I23" s="8"/>
    </row>
    <row r="24" spans="1:10" s="4" customFormat="1" ht="38.25" x14ac:dyDescent="0.2">
      <c r="A24" s="15">
        <v>21</v>
      </c>
      <c r="B24" s="17" t="s">
        <v>170</v>
      </c>
      <c r="C24" s="9" t="s">
        <v>1</v>
      </c>
      <c r="D24" s="9">
        <v>1</v>
      </c>
      <c r="E24" s="117"/>
      <c r="F24" s="74">
        <f t="shared" si="0"/>
        <v>0</v>
      </c>
      <c r="G24" s="118" t="s">
        <v>522</v>
      </c>
      <c r="H24" s="119" t="s">
        <v>18</v>
      </c>
      <c r="I24" s="8"/>
    </row>
    <row r="25" spans="1:10" s="4" customFormat="1" x14ac:dyDescent="0.2">
      <c r="A25" s="15">
        <v>22</v>
      </c>
      <c r="B25" s="17" t="s">
        <v>171</v>
      </c>
      <c r="C25" s="9" t="s">
        <v>1</v>
      </c>
      <c r="D25" s="9">
        <v>1</v>
      </c>
      <c r="E25" s="117"/>
      <c r="F25" s="74">
        <f t="shared" si="0"/>
        <v>0</v>
      </c>
      <c r="G25" s="118" t="s">
        <v>172</v>
      </c>
      <c r="H25" s="119" t="s">
        <v>18</v>
      </c>
      <c r="I25" s="8"/>
    </row>
    <row r="26" spans="1:10" s="5" customFormat="1" ht="89.25" x14ac:dyDescent="0.2">
      <c r="A26" s="9">
        <v>23</v>
      </c>
      <c r="B26" s="17" t="s">
        <v>173</v>
      </c>
      <c r="C26" s="9" t="s">
        <v>1</v>
      </c>
      <c r="D26" s="9">
        <v>4</v>
      </c>
      <c r="E26" s="117"/>
      <c r="F26" s="74">
        <f t="shared" si="0"/>
        <v>0</v>
      </c>
      <c r="G26" s="8" t="s">
        <v>174</v>
      </c>
      <c r="H26" s="28" t="s">
        <v>17</v>
      </c>
      <c r="I26" s="17"/>
    </row>
    <row r="27" spans="1:10" s="4" customFormat="1" x14ac:dyDescent="0.2">
      <c r="A27" s="15">
        <v>24</v>
      </c>
      <c r="B27" s="23" t="s">
        <v>175</v>
      </c>
      <c r="C27" s="11" t="s">
        <v>1</v>
      </c>
      <c r="D27" s="24">
        <v>3</v>
      </c>
      <c r="E27" s="120"/>
      <c r="F27" s="74">
        <f t="shared" si="0"/>
        <v>0</v>
      </c>
      <c r="G27" s="32" t="s">
        <v>217</v>
      </c>
      <c r="H27" s="108" t="s">
        <v>18</v>
      </c>
      <c r="I27" s="25"/>
    </row>
    <row r="28" spans="1:10" s="4" customFormat="1" ht="51" x14ac:dyDescent="0.2">
      <c r="A28" s="15">
        <v>25</v>
      </c>
      <c r="B28" s="8" t="s">
        <v>107</v>
      </c>
      <c r="C28" s="28" t="s">
        <v>1</v>
      </c>
      <c r="D28" s="24">
        <v>1</v>
      </c>
      <c r="E28" s="74"/>
      <c r="F28" s="74">
        <f t="shared" ref="F28:F44" si="3">D28*E28</f>
        <v>0</v>
      </c>
      <c r="G28" s="8" t="s">
        <v>350</v>
      </c>
      <c r="H28" s="28" t="s">
        <v>18</v>
      </c>
      <c r="I28" s="25"/>
    </row>
    <row r="29" spans="1:10" s="4" customFormat="1" ht="89.45" customHeight="1" x14ac:dyDescent="0.2">
      <c r="A29" s="15">
        <v>26</v>
      </c>
      <c r="B29" s="10" t="s">
        <v>108</v>
      </c>
      <c r="C29" s="11" t="s">
        <v>1</v>
      </c>
      <c r="D29" s="24">
        <v>1</v>
      </c>
      <c r="E29" s="74"/>
      <c r="F29" s="74">
        <f t="shared" si="3"/>
        <v>0</v>
      </c>
      <c r="G29" s="8" t="s">
        <v>109</v>
      </c>
      <c r="H29" s="28" t="s">
        <v>17</v>
      </c>
      <c r="I29" s="25"/>
    </row>
    <row r="30" spans="1:10" s="4" customFormat="1" ht="12.95" customHeight="1" x14ac:dyDescent="0.2">
      <c r="A30" s="9">
        <v>27</v>
      </c>
      <c r="B30" s="10" t="s">
        <v>360</v>
      </c>
      <c r="C30" s="11" t="s">
        <v>1</v>
      </c>
      <c r="D30" s="24">
        <v>1</v>
      </c>
      <c r="E30" s="74"/>
      <c r="F30" s="74">
        <f t="shared" si="3"/>
        <v>0</v>
      </c>
      <c r="G30" s="8" t="s">
        <v>361</v>
      </c>
      <c r="H30" s="28" t="s">
        <v>17</v>
      </c>
      <c r="I30" s="51"/>
    </row>
    <row r="31" spans="1:10" s="5" customFormat="1" ht="26.1" customHeight="1" x14ac:dyDescent="0.2">
      <c r="A31" s="15">
        <v>28</v>
      </c>
      <c r="B31" s="17" t="s">
        <v>292</v>
      </c>
      <c r="C31" s="11" t="s">
        <v>1</v>
      </c>
      <c r="D31" s="24">
        <v>1</v>
      </c>
      <c r="E31" s="74"/>
      <c r="F31" s="74">
        <f t="shared" si="3"/>
        <v>0</v>
      </c>
      <c r="G31" s="8" t="s">
        <v>351</v>
      </c>
      <c r="H31" s="28" t="s">
        <v>17</v>
      </c>
      <c r="I31" s="8"/>
      <c r="J31" s="125"/>
    </row>
    <row r="32" spans="1:10" s="4" customFormat="1" ht="114.75" x14ac:dyDescent="0.2">
      <c r="A32" s="15">
        <v>29</v>
      </c>
      <c r="B32" s="10" t="s">
        <v>110</v>
      </c>
      <c r="C32" s="11" t="s">
        <v>1</v>
      </c>
      <c r="D32" s="24">
        <v>1</v>
      </c>
      <c r="E32" s="74"/>
      <c r="F32" s="74">
        <f t="shared" si="3"/>
        <v>0</v>
      </c>
      <c r="G32" s="8" t="s">
        <v>111</v>
      </c>
      <c r="H32" s="28" t="s">
        <v>18</v>
      </c>
      <c r="I32" s="25"/>
    </row>
    <row r="33" spans="1:9" s="4" customFormat="1" ht="39.6" customHeight="1" x14ac:dyDescent="0.2">
      <c r="A33" s="15">
        <v>30</v>
      </c>
      <c r="B33" s="10" t="s">
        <v>112</v>
      </c>
      <c r="C33" s="11" t="s">
        <v>1</v>
      </c>
      <c r="D33" s="24">
        <v>1</v>
      </c>
      <c r="E33" s="74"/>
      <c r="F33" s="74">
        <f t="shared" si="3"/>
        <v>0</v>
      </c>
      <c r="G33" s="8" t="s">
        <v>113</v>
      </c>
      <c r="H33" s="28" t="s">
        <v>18</v>
      </c>
      <c r="I33" s="25"/>
    </row>
    <row r="34" spans="1:9" s="5" customFormat="1" ht="26.1" customHeight="1" x14ac:dyDescent="0.2">
      <c r="A34" s="9">
        <v>31</v>
      </c>
      <c r="B34" s="17" t="s">
        <v>114</v>
      </c>
      <c r="C34" s="9" t="s">
        <v>1</v>
      </c>
      <c r="D34" s="9">
        <v>1</v>
      </c>
      <c r="E34" s="74"/>
      <c r="F34" s="74">
        <f t="shared" si="3"/>
        <v>0</v>
      </c>
      <c r="G34" s="8" t="s">
        <v>115</v>
      </c>
      <c r="H34" s="28" t="s">
        <v>18</v>
      </c>
      <c r="I34" s="8"/>
    </row>
    <row r="35" spans="1:9" s="5" customFormat="1" ht="191.25" x14ac:dyDescent="0.2">
      <c r="A35" s="15">
        <v>32</v>
      </c>
      <c r="B35" s="17" t="s">
        <v>116</v>
      </c>
      <c r="C35" s="9" t="s">
        <v>1</v>
      </c>
      <c r="D35" s="9">
        <v>1</v>
      </c>
      <c r="E35" s="74"/>
      <c r="F35" s="74">
        <f t="shared" si="3"/>
        <v>0</v>
      </c>
      <c r="G35" s="8" t="s">
        <v>117</v>
      </c>
      <c r="H35" s="28" t="s">
        <v>18</v>
      </c>
      <c r="I35" s="8"/>
    </row>
    <row r="36" spans="1:9" s="4" customFormat="1" ht="102" x14ac:dyDescent="0.2">
      <c r="A36" s="15">
        <v>33</v>
      </c>
      <c r="B36" s="23" t="s">
        <v>120</v>
      </c>
      <c r="C36" s="28" t="s">
        <v>1</v>
      </c>
      <c r="D36" s="24">
        <v>1</v>
      </c>
      <c r="E36" s="21"/>
      <c r="F36" s="74">
        <f t="shared" si="3"/>
        <v>0</v>
      </c>
      <c r="G36" s="32" t="s">
        <v>121</v>
      </c>
      <c r="H36" s="28" t="s">
        <v>18</v>
      </c>
      <c r="I36" s="25"/>
    </row>
    <row r="37" spans="1:9" s="55" customFormat="1" ht="39" customHeight="1" x14ac:dyDescent="0.2">
      <c r="A37" s="15">
        <v>34</v>
      </c>
      <c r="B37" s="52" t="s">
        <v>118</v>
      </c>
      <c r="C37" s="107" t="s">
        <v>1</v>
      </c>
      <c r="D37" s="56">
        <v>1</v>
      </c>
      <c r="E37" s="84"/>
      <c r="F37" s="74">
        <f t="shared" si="3"/>
        <v>0</v>
      </c>
      <c r="G37" s="54" t="s">
        <v>119</v>
      </c>
      <c r="H37" s="28" t="s">
        <v>18</v>
      </c>
      <c r="I37" s="53"/>
    </row>
    <row r="38" spans="1:9" s="4" customFormat="1" ht="76.5" x14ac:dyDescent="0.2">
      <c r="A38" s="9">
        <v>35</v>
      </c>
      <c r="B38" s="23" t="s">
        <v>122</v>
      </c>
      <c r="C38" s="28" t="s">
        <v>1</v>
      </c>
      <c r="D38" s="81">
        <v>3</v>
      </c>
      <c r="E38" s="21"/>
      <c r="F38" s="74">
        <f t="shared" si="3"/>
        <v>0</v>
      </c>
      <c r="G38" s="32" t="s">
        <v>123</v>
      </c>
      <c r="H38" s="28" t="s">
        <v>18</v>
      </c>
      <c r="I38" s="197"/>
    </row>
    <row r="39" spans="1:9" s="4" customFormat="1" ht="176.1" customHeight="1" x14ac:dyDescent="0.2">
      <c r="A39" s="15">
        <v>36</v>
      </c>
      <c r="B39" s="23" t="s">
        <v>124</v>
      </c>
      <c r="C39" s="11" t="s">
        <v>1</v>
      </c>
      <c r="D39" s="24">
        <v>1</v>
      </c>
      <c r="E39" s="21"/>
      <c r="F39" s="20">
        <f t="shared" si="3"/>
        <v>0</v>
      </c>
      <c r="G39" s="32" t="s">
        <v>523</v>
      </c>
      <c r="H39" s="28" t="s">
        <v>18</v>
      </c>
      <c r="I39" s="8"/>
    </row>
    <row r="40" spans="1:9" s="4" customFormat="1" ht="13.7" customHeight="1" x14ac:dyDescent="0.2">
      <c r="A40" s="15">
        <v>37</v>
      </c>
      <c r="B40" s="23" t="s">
        <v>362</v>
      </c>
      <c r="C40" s="28" t="s">
        <v>1</v>
      </c>
      <c r="D40" s="81">
        <v>1</v>
      </c>
      <c r="E40" s="21"/>
      <c r="F40" s="74">
        <f t="shared" si="3"/>
        <v>0</v>
      </c>
      <c r="G40" s="8" t="s">
        <v>363</v>
      </c>
      <c r="H40" s="28" t="s">
        <v>18</v>
      </c>
      <c r="I40" s="198"/>
    </row>
    <row r="41" spans="1:9" s="4" customFormat="1" ht="153" x14ac:dyDescent="0.2">
      <c r="A41" s="15">
        <v>38</v>
      </c>
      <c r="B41" s="23" t="s">
        <v>124</v>
      </c>
      <c r="C41" s="28" t="s">
        <v>1</v>
      </c>
      <c r="D41" s="81">
        <v>1</v>
      </c>
      <c r="E41" s="21"/>
      <c r="F41" s="74">
        <f t="shared" si="3"/>
        <v>0</v>
      </c>
      <c r="G41" s="32" t="s">
        <v>326</v>
      </c>
      <c r="H41" s="28" t="s">
        <v>18</v>
      </c>
      <c r="I41" s="205"/>
    </row>
    <row r="42" spans="1:9" s="4" customFormat="1" ht="89.25" x14ac:dyDescent="0.2">
      <c r="A42" s="9">
        <v>39</v>
      </c>
      <c r="B42" s="23" t="s">
        <v>125</v>
      </c>
      <c r="C42" s="11" t="s">
        <v>1</v>
      </c>
      <c r="D42" s="24">
        <v>1</v>
      </c>
      <c r="E42" s="21"/>
      <c r="F42" s="20">
        <f t="shared" si="3"/>
        <v>0</v>
      </c>
      <c r="G42" s="32" t="s">
        <v>126</v>
      </c>
      <c r="H42" s="28" t="s">
        <v>18</v>
      </c>
      <c r="I42" s="25"/>
    </row>
    <row r="43" spans="1:9" s="4" customFormat="1" ht="51" customHeight="1" x14ac:dyDescent="0.2">
      <c r="A43" s="15">
        <v>40</v>
      </c>
      <c r="B43" s="23" t="s">
        <v>349</v>
      </c>
      <c r="C43" s="28" t="s">
        <v>1</v>
      </c>
      <c r="D43" s="81">
        <v>1</v>
      </c>
      <c r="E43" s="21"/>
      <c r="F43" s="74">
        <f t="shared" si="3"/>
        <v>0</v>
      </c>
      <c r="G43" s="32" t="s">
        <v>319</v>
      </c>
      <c r="H43" s="108" t="s">
        <v>18</v>
      </c>
      <c r="I43" s="198"/>
    </row>
    <row r="44" spans="1:9" s="4" customFormat="1" ht="38.25" x14ac:dyDescent="0.2">
      <c r="A44" s="15">
        <v>41</v>
      </c>
      <c r="B44" s="23" t="s">
        <v>489</v>
      </c>
      <c r="C44" s="28" t="s">
        <v>1</v>
      </c>
      <c r="D44" s="81">
        <v>2</v>
      </c>
      <c r="E44" s="21"/>
      <c r="F44" s="74">
        <f t="shared" si="3"/>
        <v>0</v>
      </c>
      <c r="G44" s="32" t="s">
        <v>490</v>
      </c>
      <c r="H44" s="108" t="s">
        <v>18</v>
      </c>
      <c r="I44" s="198"/>
    </row>
    <row r="45" spans="1:9" s="4" customFormat="1" ht="63.95" customHeight="1" x14ac:dyDescent="0.2">
      <c r="A45" s="15">
        <v>42</v>
      </c>
      <c r="B45" s="23" t="s">
        <v>218</v>
      </c>
      <c r="C45" s="28" t="s">
        <v>1</v>
      </c>
      <c r="D45" s="24">
        <v>1</v>
      </c>
      <c r="E45" s="120"/>
      <c r="F45" s="74">
        <f t="shared" si="0"/>
        <v>0</v>
      </c>
      <c r="G45" s="32" t="s">
        <v>524</v>
      </c>
      <c r="H45" s="108" t="s">
        <v>18</v>
      </c>
      <c r="I45" s="25"/>
    </row>
    <row r="46" spans="1:9" s="5" customFormat="1" ht="140.25" x14ac:dyDescent="0.2">
      <c r="A46" s="9">
        <v>43</v>
      </c>
      <c r="B46" s="17" t="s">
        <v>176</v>
      </c>
      <c r="C46" s="28" t="s">
        <v>1</v>
      </c>
      <c r="D46" s="9">
        <v>2</v>
      </c>
      <c r="E46" s="117"/>
      <c r="F46" s="74">
        <f t="shared" si="0"/>
        <v>0</v>
      </c>
      <c r="G46" s="8" t="s">
        <v>177</v>
      </c>
      <c r="H46" s="28" t="s">
        <v>18</v>
      </c>
      <c r="I46" s="17"/>
    </row>
    <row r="47" spans="1:9" s="5" customFormat="1" ht="89.25" x14ac:dyDescent="0.2">
      <c r="A47" s="15">
        <v>44</v>
      </c>
      <c r="B47" s="17" t="s">
        <v>176</v>
      </c>
      <c r="C47" s="28" t="s">
        <v>1</v>
      </c>
      <c r="D47" s="9">
        <v>2</v>
      </c>
      <c r="E47" s="117"/>
      <c r="F47" s="74">
        <f t="shared" si="0"/>
        <v>0</v>
      </c>
      <c r="G47" s="8" t="s">
        <v>178</v>
      </c>
      <c r="H47" s="28" t="s">
        <v>18</v>
      </c>
      <c r="I47" s="17"/>
    </row>
    <row r="48" spans="1:9" s="5" customFormat="1" ht="63.75" x14ac:dyDescent="0.2">
      <c r="A48" s="15">
        <v>45</v>
      </c>
      <c r="B48" s="17" t="s">
        <v>176</v>
      </c>
      <c r="C48" s="28" t="s">
        <v>1</v>
      </c>
      <c r="D48" s="9">
        <v>2</v>
      </c>
      <c r="E48" s="117"/>
      <c r="F48" s="74">
        <f t="shared" si="0"/>
        <v>0</v>
      </c>
      <c r="G48" s="8" t="s">
        <v>179</v>
      </c>
      <c r="H48" s="28" t="s">
        <v>18</v>
      </c>
      <c r="I48" s="17"/>
    </row>
    <row r="49" spans="1:9" s="5" customFormat="1" ht="63.75" x14ac:dyDescent="0.2">
      <c r="A49" s="15">
        <v>46</v>
      </c>
      <c r="B49" s="17" t="s">
        <v>180</v>
      </c>
      <c r="C49" s="28" t="s">
        <v>1</v>
      </c>
      <c r="D49" s="9">
        <v>2</v>
      </c>
      <c r="E49" s="117"/>
      <c r="F49" s="74">
        <f t="shared" si="0"/>
        <v>0</v>
      </c>
      <c r="G49" s="8" t="s">
        <v>181</v>
      </c>
      <c r="H49" s="28" t="s">
        <v>18</v>
      </c>
      <c r="I49" s="17"/>
    </row>
    <row r="50" spans="1:9" s="5" customFormat="1" ht="151.5" customHeight="1" x14ac:dyDescent="0.2">
      <c r="A50" s="9">
        <v>47</v>
      </c>
      <c r="B50" s="17" t="s">
        <v>176</v>
      </c>
      <c r="C50" s="28" t="s">
        <v>1</v>
      </c>
      <c r="D50" s="9">
        <v>2</v>
      </c>
      <c r="E50" s="117"/>
      <c r="F50" s="74">
        <f t="shared" si="0"/>
        <v>0</v>
      </c>
      <c r="G50" s="8" t="s">
        <v>182</v>
      </c>
      <c r="H50" s="28" t="s">
        <v>18</v>
      </c>
      <c r="I50" s="17"/>
    </row>
    <row r="51" spans="1:9" s="5" customFormat="1" ht="178.5" x14ac:dyDescent="0.2">
      <c r="A51" s="15">
        <v>48</v>
      </c>
      <c r="B51" s="17" t="s">
        <v>176</v>
      </c>
      <c r="C51" s="28" t="s">
        <v>1</v>
      </c>
      <c r="D51" s="9">
        <v>2</v>
      </c>
      <c r="E51" s="117"/>
      <c r="F51" s="74">
        <f t="shared" si="0"/>
        <v>0</v>
      </c>
      <c r="G51" s="8" t="s">
        <v>183</v>
      </c>
      <c r="H51" s="28" t="s">
        <v>18</v>
      </c>
      <c r="I51" s="17"/>
    </row>
    <row r="52" spans="1:9" s="5" customFormat="1" ht="38.25" x14ac:dyDescent="0.2">
      <c r="A52" s="15">
        <v>49</v>
      </c>
      <c r="B52" s="17" t="s">
        <v>184</v>
      </c>
      <c r="C52" s="28" t="s">
        <v>1</v>
      </c>
      <c r="D52" s="9">
        <v>1</v>
      </c>
      <c r="E52" s="117"/>
      <c r="F52" s="74">
        <f t="shared" si="0"/>
        <v>0</v>
      </c>
      <c r="G52" s="8" t="s">
        <v>185</v>
      </c>
      <c r="H52" s="28" t="s">
        <v>18</v>
      </c>
      <c r="I52" s="17"/>
    </row>
    <row r="53" spans="1:9" s="5" customFormat="1" ht="51" x14ac:dyDescent="0.2">
      <c r="A53" s="15">
        <v>50</v>
      </c>
      <c r="B53" s="17" t="s">
        <v>184</v>
      </c>
      <c r="C53" s="28" t="s">
        <v>1</v>
      </c>
      <c r="D53" s="9">
        <v>1</v>
      </c>
      <c r="E53" s="117"/>
      <c r="F53" s="74">
        <f t="shared" si="0"/>
        <v>0</v>
      </c>
      <c r="G53" s="8" t="s">
        <v>186</v>
      </c>
      <c r="H53" s="28" t="s">
        <v>18</v>
      </c>
      <c r="I53" s="17"/>
    </row>
    <row r="54" spans="1:9" s="5" customFormat="1" ht="165.75" x14ac:dyDescent="0.2">
      <c r="A54" s="9">
        <v>51</v>
      </c>
      <c r="B54" s="17" t="s">
        <v>187</v>
      </c>
      <c r="C54" s="28" t="s">
        <v>1</v>
      </c>
      <c r="D54" s="9">
        <v>1</v>
      </c>
      <c r="E54" s="117"/>
      <c r="F54" s="74">
        <f t="shared" si="0"/>
        <v>0</v>
      </c>
      <c r="G54" s="8" t="s">
        <v>525</v>
      </c>
      <c r="H54" s="28" t="s">
        <v>18</v>
      </c>
      <c r="I54" s="17"/>
    </row>
    <row r="55" spans="1:9" s="5" customFormat="1" ht="127.5" x14ac:dyDescent="0.2">
      <c r="A55" s="15">
        <v>52</v>
      </c>
      <c r="B55" s="17" t="s">
        <v>188</v>
      </c>
      <c r="C55" s="28" t="s">
        <v>1</v>
      </c>
      <c r="D55" s="9">
        <v>2</v>
      </c>
      <c r="E55" s="117"/>
      <c r="F55" s="74">
        <f t="shared" si="0"/>
        <v>0</v>
      </c>
      <c r="G55" s="8" t="s">
        <v>189</v>
      </c>
      <c r="H55" s="28" t="s">
        <v>18</v>
      </c>
      <c r="I55" s="17"/>
    </row>
    <row r="56" spans="1:9" s="5" customFormat="1" ht="38.25" x14ac:dyDescent="0.2">
      <c r="A56" s="15">
        <v>53</v>
      </c>
      <c r="B56" s="17" t="s">
        <v>190</v>
      </c>
      <c r="C56" s="28" t="s">
        <v>1</v>
      </c>
      <c r="D56" s="9">
        <v>2</v>
      </c>
      <c r="E56" s="117"/>
      <c r="F56" s="74">
        <f t="shared" si="0"/>
        <v>0</v>
      </c>
      <c r="G56" s="8" t="s">
        <v>191</v>
      </c>
      <c r="H56" s="28" t="s">
        <v>18</v>
      </c>
      <c r="I56" s="17"/>
    </row>
    <row r="57" spans="1:9" s="5" customFormat="1" ht="76.5" x14ac:dyDescent="0.2">
      <c r="A57" s="15">
        <v>54</v>
      </c>
      <c r="B57" s="17" t="s">
        <v>192</v>
      </c>
      <c r="C57" s="28" t="s">
        <v>1</v>
      </c>
      <c r="D57" s="9">
        <v>1</v>
      </c>
      <c r="E57" s="117"/>
      <c r="F57" s="74">
        <f t="shared" si="0"/>
        <v>0</v>
      </c>
      <c r="G57" s="8" t="s">
        <v>193</v>
      </c>
      <c r="H57" s="28" t="s">
        <v>18</v>
      </c>
      <c r="I57" s="17"/>
    </row>
    <row r="58" spans="1:9" s="5" customFormat="1" ht="165.75" x14ac:dyDescent="0.2">
      <c r="A58" s="9">
        <v>55</v>
      </c>
      <c r="B58" s="17" t="s">
        <v>194</v>
      </c>
      <c r="C58" s="28" t="s">
        <v>1</v>
      </c>
      <c r="D58" s="9">
        <v>1</v>
      </c>
      <c r="E58" s="117"/>
      <c r="F58" s="74">
        <f t="shared" si="0"/>
        <v>0</v>
      </c>
      <c r="G58" s="8" t="s">
        <v>195</v>
      </c>
      <c r="H58" s="28" t="s">
        <v>18</v>
      </c>
      <c r="I58" s="17"/>
    </row>
    <row r="59" spans="1:9" s="5" customFormat="1" ht="63.75" x14ac:dyDescent="0.2">
      <c r="A59" s="15">
        <v>56</v>
      </c>
      <c r="B59" s="17" t="s">
        <v>194</v>
      </c>
      <c r="C59" s="28" t="s">
        <v>1</v>
      </c>
      <c r="D59" s="9">
        <v>1</v>
      </c>
      <c r="E59" s="117"/>
      <c r="F59" s="74">
        <f t="shared" si="0"/>
        <v>0</v>
      </c>
      <c r="G59" s="8" t="s">
        <v>196</v>
      </c>
      <c r="H59" s="28" t="s">
        <v>18</v>
      </c>
      <c r="I59" s="17"/>
    </row>
    <row r="60" spans="1:9" s="5" customFormat="1" ht="242.25" x14ac:dyDescent="0.2">
      <c r="A60" s="15">
        <v>57</v>
      </c>
      <c r="B60" s="17" t="s">
        <v>197</v>
      </c>
      <c r="C60" s="28" t="s">
        <v>1</v>
      </c>
      <c r="D60" s="9">
        <v>1</v>
      </c>
      <c r="E60" s="117"/>
      <c r="F60" s="74">
        <f t="shared" si="0"/>
        <v>0</v>
      </c>
      <c r="G60" s="8" t="s">
        <v>198</v>
      </c>
      <c r="H60" s="28" t="s">
        <v>18</v>
      </c>
      <c r="I60" s="17"/>
    </row>
    <row r="61" spans="1:9" s="5" customFormat="1" ht="25.5" x14ac:dyDescent="0.2">
      <c r="A61" s="15">
        <v>58</v>
      </c>
      <c r="B61" s="17" t="s">
        <v>199</v>
      </c>
      <c r="C61" s="28" t="s">
        <v>1</v>
      </c>
      <c r="D61" s="9">
        <v>1</v>
      </c>
      <c r="E61" s="117"/>
      <c r="F61" s="74">
        <f t="shared" si="0"/>
        <v>0</v>
      </c>
      <c r="G61" s="8" t="s">
        <v>200</v>
      </c>
      <c r="H61" s="28" t="s">
        <v>18</v>
      </c>
      <c r="I61" s="17"/>
    </row>
    <row r="62" spans="1:9" s="5" customFormat="1" ht="127.5" x14ac:dyDescent="0.2">
      <c r="A62" s="9">
        <v>59</v>
      </c>
      <c r="B62" s="17" t="s">
        <v>201</v>
      </c>
      <c r="C62" s="28" t="s">
        <v>1</v>
      </c>
      <c r="D62" s="9">
        <v>1</v>
      </c>
      <c r="E62" s="117"/>
      <c r="F62" s="74">
        <f t="shared" si="0"/>
        <v>0</v>
      </c>
      <c r="G62" s="8" t="s">
        <v>202</v>
      </c>
      <c r="H62" s="28" t="s">
        <v>18</v>
      </c>
      <c r="I62" s="17"/>
    </row>
    <row r="63" spans="1:9" s="5" customFormat="1" ht="140.25" x14ac:dyDescent="0.2">
      <c r="A63" s="15">
        <v>60</v>
      </c>
      <c r="B63" s="17" t="s">
        <v>203</v>
      </c>
      <c r="C63" s="28" t="s">
        <v>1</v>
      </c>
      <c r="D63" s="9">
        <v>1</v>
      </c>
      <c r="E63" s="117"/>
      <c r="F63" s="74">
        <f t="shared" si="0"/>
        <v>0</v>
      </c>
      <c r="G63" s="8" t="s">
        <v>204</v>
      </c>
      <c r="H63" s="28" t="s">
        <v>18</v>
      </c>
      <c r="I63" s="17"/>
    </row>
    <row r="64" spans="1:9" s="5" customFormat="1" ht="153" x14ac:dyDescent="0.2">
      <c r="A64" s="15">
        <v>61</v>
      </c>
      <c r="B64" s="17" t="s">
        <v>205</v>
      </c>
      <c r="C64" s="28" t="s">
        <v>1</v>
      </c>
      <c r="D64" s="9">
        <v>1</v>
      </c>
      <c r="E64" s="117"/>
      <c r="F64" s="74">
        <f t="shared" si="0"/>
        <v>0</v>
      </c>
      <c r="G64" s="8" t="s">
        <v>206</v>
      </c>
      <c r="H64" s="28" t="s">
        <v>18</v>
      </c>
      <c r="I64" s="17"/>
    </row>
    <row r="65" spans="1:9" s="5" customFormat="1" ht="89.25" x14ac:dyDescent="0.2">
      <c r="A65" s="15">
        <v>62</v>
      </c>
      <c r="B65" s="8" t="s">
        <v>221</v>
      </c>
      <c r="C65" s="28" t="s">
        <v>1</v>
      </c>
      <c r="D65" s="9">
        <v>1</v>
      </c>
      <c r="E65" s="117"/>
      <c r="F65" s="74">
        <f t="shared" si="0"/>
        <v>0</v>
      </c>
      <c r="G65" s="8" t="s">
        <v>327</v>
      </c>
      <c r="H65" s="28" t="s">
        <v>18</v>
      </c>
      <c r="I65" s="8"/>
    </row>
    <row r="66" spans="1:9" s="5" customFormat="1" ht="191.25" x14ac:dyDescent="0.2">
      <c r="A66" s="9">
        <v>63</v>
      </c>
      <c r="B66" s="17" t="s">
        <v>207</v>
      </c>
      <c r="C66" s="28" t="s">
        <v>1</v>
      </c>
      <c r="D66" s="9">
        <v>1</v>
      </c>
      <c r="E66" s="117"/>
      <c r="F66" s="74">
        <f t="shared" si="0"/>
        <v>0</v>
      </c>
      <c r="G66" s="8" t="s">
        <v>328</v>
      </c>
      <c r="H66" s="28" t="s">
        <v>18</v>
      </c>
      <c r="I66" s="17"/>
    </row>
    <row r="67" spans="1:9" s="4" customFormat="1" ht="273" customHeight="1" x14ac:dyDescent="0.2">
      <c r="A67" s="15">
        <v>64</v>
      </c>
      <c r="B67" s="17" t="s">
        <v>208</v>
      </c>
      <c r="C67" s="28" t="s">
        <v>1</v>
      </c>
      <c r="D67" s="24">
        <v>1</v>
      </c>
      <c r="E67" s="120"/>
      <c r="F67" s="74">
        <f t="shared" si="0"/>
        <v>0</v>
      </c>
      <c r="G67" s="8" t="s">
        <v>209</v>
      </c>
      <c r="H67" s="28" t="s">
        <v>18</v>
      </c>
      <c r="I67" s="8"/>
    </row>
    <row r="68" spans="1:9" s="4" customFormat="1" ht="51.6" customHeight="1" x14ac:dyDescent="0.2">
      <c r="A68" s="15">
        <v>65</v>
      </c>
      <c r="B68" s="17" t="s">
        <v>324</v>
      </c>
      <c r="C68" s="9" t="s">
        <v>1</v>
      </c>
      <c r="D68" s="9">
        <v>1</v>
      </c>
      <c r="E68" s="74"/>
      <c r="F68" s="74">
        <f t="shared" si="0"/>
        <v>0</v>
      </c>
      <c r="G68" s="8" t="s">
        <v>325</v>
      </c>
      <c r="H68" s="28" t="s">
        <v>18</v>
      </c>
      <c r="I68" s="8"/>
    </row>
    <row r="69" spans="1:9" s="4" customFormat="1" ht="51" x14ac:dyDescent="0.2">
      <c r="A69" s="15">
        <v>66</v>
      </c>
      <c r="B69" s="17" t="s">
        <v>324</v>
      </c>
      <c r="C69" s="9" t="s">
        <v>1</v>
      </c>
      <c r="D69" s="9">
        <v>1</v>
      </c>
      <c r="E69" s="74"/>
      <c r="F69" s="74">
        <f t="shared" si="0"/>
        <v>0</v>
      </c>
      <c r="G69" s="8" t="s">
        <v>531</v>
      </c>
      <c r="H69" s="28" t="s">
        <v>18</v>
      </c>
      <c r="I69" s="8"/>
    </row>
    <row r="70" spans="1:9" s="5" customFormat="1" ht="89.25" x14ac:dyDescent="0.2">
      <c r="A70" s="9">
        <v>67</v>
      </c>
      <c r="B70" s="17" t="s">
        <v>364</v>
      </c>
      <c r="C70" s="9" t="s">
        <v>6</v>
      </c>
      <c r="D70" s="9">
        <v>1</v>
      </c>
      <c r="E70" s="74"/>
      <c r="F70" s="74">
        <f>D70*E70</f>
        <v>0</v>
      </c>
      <c r="G70" s="8" t="s">
        <v>384</v>
      </c>
      <c r="H70" s="28" t="s">
        <v>17</v>
      </c>
      <c r="I70" s="8"/>
    </row>
    <row r="71" spans="1:9" s="5" customFormat="1" ht="25.5" x14ac:dyDescent="0.2">
      <c r="A71" s="15">
        <v>68</v>
      </c>
      <c r="B71" s="17" t="s">
        <v>210</v>
      </c>
      <c r="C71" s="9" t="s">
        <v>1</v>
      </c>
      <c r="D71" s="9">
        <v>4</v>
      </c>
      <c r="E71" s="74"/>
      <c r="F71" s="74">
        <f t="shared" si="0"/>
        <v>0</v>
      </c>
      <c r="G71" s="8" t="s">
        <v>287</v>
      </c>
      <c r="H71" s="28" t="s">
        <v>17</v>
      </c>
      <c r="I71" s="8"/>
    </row>
    <row r="72" spans="1:9" s="5" customFormat="1" x14ac:dyDescent="0.2">
      <c r="A72" s="15">
        <v>69</v>
      </c>
      <c r="B72" s="17" t="s">
        <v>211</v>
      </c>
      <c r="C72" s="9" t="s">
        <v>1</v>
      </c>
      <c r="D72" s="9">
        <v>20</v>
      </c>
      <c r="E72" s="74"/>
      <c r="F72" s="74">
        <f t="shared" si="0"/>
        <v>0</v>
      </c>
      <c r="G72" s="8" t="s">
        <v>288</v>
      </c>
      <c r="H72" s="28" t="s">
        <v>17</v>
      </c>
      <c r="I72" s="8"/>
    </row>
    <row r="73" spans="1:9" s="5" customFormat="1" x14ac:dyDescent="0.2">
      <c r="A73" s="15">
        <v>70</v>
      </c>
      <c r="B73" s="17" t="s">
        <v>211</v>
      </c>
      <c r="C73" s="9" t="s">
        <v>1</v>
      </c>
      <c r="D73" s="9">
        <v>20</v>
      </c>
      <c r="E73" s="74"/>
      <c r="F73" s="74">
        <f t="shared" si="0"/>
        <v>0</v>
      </c>
      <c r="G73" s="8" t="s">
        <v>289</v>
      </c>
      <c r="H73" s="28" t="s">
        <v>17</v>
      </c>
      <c r="I73" s="8"/>
    </row>
    <row r="74" spans="1:9" s="5" customFormat="1" x14ac:dyDescent="0.2">
      <c r="A74" s="9">
        <v>71</v>
      </c>
      <c r="B74" s="17" t="s">
        <v>211</v>
      </c>
      <c r="C74" s="9" t="s">
        <v>1</v>
      </c>
      <c r="D74" s="9">
        <v>20</v>
      </c>
      <c r="E74" s="74"/>
      <c r="F74" s="74">
        <f t="shared" si="0"/>
        <v>0</v>
      </c>
      <c r="G74" s="8" t="s">
        <v>290</v>
      </c>
      <c r="H74" s="28" t="s">
        <v>17</v>
      </c>
      <c r="I74" s="8"/>
    </row>
    <row r="75" spans="1:9" s="5" customFormat="1" x14ac:dyDescent="0.2">
      <c r="A75" s="15">
        <v>72</v>
      </c>
      <c r="B75" s="17" t="s">
        <v>211</v>
      </c>
      <c r="C75" s="9" t="s">
        <v>1</v>
      </c>
      <c r="D75" s="9">
        <v>20</v>
      </c>
      <c r="E75" s="74"/>
      <c r="F75" s="74">
        <f t="shared" si="0"/>
        <v>0</v>
      </c>
      <c r="G75" s="8" t="s">
        <v>291</v>
      </c>
      <c r="H75" s="28" t="s">
        <v>17</v>
      </c>
      <c r="I75" s="8"/>
    </row>
    <row r="76" spans="1:9" s="5" customFormat="1" ht="12.75" customHeight="1" x14ac:dyDescent="0.2">
      <c r="A76" s="15">
        <v>73</v>
      </c>
      <c r="B76" s="17" t="s">
        <v>131</v>
      </c>
      <c r="C76" s="9" t="s">
        <v>1</v>
      </c>
      <c r="D76" s="9">
        <v>1</v>
      </c>
      <c r="E76" s="74"/>
      <c r="F76" s="74">
        <f>D76*E76</f>
        <v>0</v>
      </c>
      <c r="G76" s="8" t="s">
        <v>132</v>
      </c>
      <c r="H76" s="28" t="s">
        <v>17</v>
      </c>
      <c r="I76" s="8"/>
    </row>
    <row r="77" spans="1:9" s="5" customFormat="1" ht="12.75" customHeight="1" x14ac:dyDescent="0.2">
      <c r="A77" s="15">
        <v>74</v>
      </c>
      <c r="B77" s="17" t="s">
        <v>133</v>
      </c>
      <c r="C77" s="9" t="s">
        <v>1</v>
      </c>
      <c r="D77" s="9">
        <v>20</v>
      </c>
      <c r="E77" s="74"/>
      <c r="F77" s="74">
        <f>D77*E77</f>
        <v>0</v>
      </c>
      <c r="G77" s="8" t="s">
        <v>134</v>
      </c>
      <c r="H77" s="28" t="s">
        <v>17</v>
      </c>
      <c r="I77" s="8"/>
    </row>
    <row r="78" spans="1:9" s="4" customFormat="1" ht="63.75" x14ac:dyDescent="0.2">
      <c r="A78" s="9">
        <v>75</v>
      </c>
      <c r="B78" s="10" t="s">
        <v>212</v>
      </c>
      <c r="C78" s="11" t="s">
        <v>1</v>
      </c>
      <c r="D78" s="24">
        <v>1</v>
      </c>
      <c r="E78" s="74"/>
      <c r="F78" s="74">
        <f t="shared" ref="F78:F80" si="4">D78*E78</f>
        <v>0</v>
      </c>
      <c r="G78" s="8" t="s">
        <v>213</v>
      </c>
      <c r="H78" s="28" t="s">
        <v>17</v>
      </c>
      <c r="I78" s="25"/>
    </row>
    <row r="79" spans="1:9" s="4" customFormat="1" ht="51" x14ac:dyDescent="0.2">
      <c r="A79" s="15">
        <v>76</v>
      </c>
      <c r="B79" s="10" t="s">
        <v>306</v>
      </c>
      <c r="C79" s="11" t="s">
        <v>1</v>
      </c>
      <c r="D79" s="24">
        <v>2</v>
      </c>
      <c r="E79" s="74"/>
      <c r="F79" s="74">
        <f t="shared" si="4"/>
        <v>0</v>
      </c>
      <c r="G79" s="8" t="s">
        <v>214</v>
      </c>
      <c r="H79" s="28" t="s">
        <v>17</v>
      </c>
      <c r="I79" s="25"/>
    </row>
    <row r="80" spans="1:9" s="4" customFormat="1" ht="25.5" x14ac:dyDescent="0.2">
      <c r="A80" s="15">
        <v>77</v>
      </c>
      <c r="B80" s="17" t="s">
        <v>215</v>
      </c>
      <c r="C80" s="28" t="s">
        <v>1</v>
      </c>
      <c r="D80" s="24">
        <v>2</v>
      </c>
      <c r="E80" s="74"/>
      <c r="F80" s="74">
        <f t="shared" si="4"/>
        <v>0</v>
      </c>
      <c r="G80" s="8" t="s">
        <v>216</v>
      </c>
      <c r="H80" s="28" t="s">
        <v>17</v>
      </c>
      <c r="I80" s="17"/>
    </row>
    <row r="81" spans="1:9" s="4" customFormat="1" x14ac:dyDescent="0.2">
      <c r="A81" s="15">
        <v>78</v>
      </c>
      <c r="B81" s="13" t="s">
        <v>10</v>
      </c>
      <c r="C81" s="9" t="s">
        <v>6</v>
      </c>
      <c r="D81" s="9">
        <v>1</v>
      </c>
      <c r="E81" s="20"/>
      <c r="F81" s="20">
        <f t="shared" si="0"/>
        <v>0</v>
      </c>
      <c r="G81" s="8" t="s">
        <v>10</v>
      </c>
      <c r="H81" s="28" t="s">
        <v>17</v>
      </c>
      <c r="I81" s="8"/>
    </row>
    <row r="82" spans="1:9" s="4" customFormat="1" x14ac:dyDescent="0.2">
      <c r="A82" s="9">
        <v>79</v>
      </c>
      <c r="B82" s="13" t="s">
        <v>153</v>
      </c>
      <c r="C82" s="9" t="s">
        <v>6</v>
      </c>
      <c r="D82" s="9">
        <v>1</v>
      </c>
      <c r="E82" s="20"/>
      <c r="F82" s="14">
        <f>D82*E82</f>
        <v>0</v>
      </c>
      <c r="G82" s="8" t="s">
        <v>13</v>
      </c>
      <c r="H82" s="28" t="s">
        <v>17</v>
      </c>
      <c r="I82" s="206"/>
    </row>
    <row r="83" spans="1:9" s="4" customFormat="1" x14ac:dyDescent="0.2">
      <c r="A83" s="200">
        <v>80</v>
      </c>
      <c r="B83" s="26" t="s">
        <v>14</v>
      </c>
      <c r="C83" s="49" t="s">
        <v>6</v>
      </c>
      <c r="D83" s="57">
        <v>1</v>
      </c>
      <c r="E83" s="58"/>
      <c r="F83" s="27">
        <f>D83*E83</f>
        <v>0</v>
      </c>
      <c r="G83" s="59" t="s">
        <v>15</v>
      </c>
      <c r="H83" s="49" t="s">
        <v>17</v>
      </c>
      <c r="I83" s="207"/>
    </row>
    <row r="84" spans="1:9" s="89" customFormat="1" x14ac:dyDescent="0.2">
      <c r="A84" s="121"/>
      <c r="C84" s="121"/>
      <c r="D84" s="121"/>
      <c r="G84" s="122"/>
      <c r="H84" s="123"/>
      <c r="I84" s="122"/>
    </row>
    <row r="85" spans="1:9" s="89" customFormat="1" x14ac:dyDescent="0.2">
      <c r="A85" s="121"/>
      <c r="C85" s="121"/>
      <c r="D85" s="121"/>
      <c r="G85" s="122"/>
      <c r="H85" s="123"/>
      <c r="I85" s="122"/>
    </row>
  </sheetData>
  <mergeCells count="1">
    <mergeCell ref="A1:H1"/>
  </mergeCells>
  <printOptions horizontalCentered="1"/>
  <pageMargins left="0.31496062992125984" right="0.31496062992125984" top="0.55118110236220474" bottom="0.55118110236220474" header="0.31496062992125984" footer="0.31496062992125984"/>
  <pageSetup paperSize="9" scale="56" fitToHeight="0" orientation="landscape" verticalDpi="360" r:id="rId1"/>
  <headerFooter alignWithMargins="0">
    <oddHeader>&amp;LDOX_DSP_AVT_VV</oddHeader>
    <oddFooter>&amp;C&amp;P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
  <sheetViews>
    <sheetView workbookViewId="0">
      <selection activeCell="G2" sqref="G2"/>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40.42578125" style="137" customWidth="1"/>
    <col min="8" max="8" width="39.85546875" style="137" customWidth="1"/>
    <col min="9" max="16384" width="8.85546875" style="137"/>
  </cols>
  <sheetData>
    <row r="1" spans="1:8" ht="18.75" thickBot="1" x14ac:dyDescent="0.3">
      <c r="A1" s="221" t="s">
        <v>576</v>
      </c>
      <c r="B1" s="222"/>
      <c r="C1" s="222"/>
      <c r="D1" s="222"/>
      <c r="E1" s="222"/>
      <c r="F1" s="222"/>
      <c r="G1" s="222"/>
      <c r="H1" s="136">
        <f>SUM(F4:F4)</f>
        <v>0</v>
      </c>
    </row>
    <row r="2" spans="1:8" s="191" customFormat="1" ht="15.75" thickBot="1" x14ac:dyDescent="0.25">
      <c r="A2" s="138" t="s">
        <v>0</v>
      </c>
      <c r="B2" s="138" t="s">
        <v>8</v>
      </c>
      <c r="C2" s="139" t="s">
        <v>2</v>
      </c>
      <c r="D2" s="138" t="s">
        <v>3</v>
      </c>
      <c r="E2" s="139" t="s">
        <v>4</v>
      </c>
      <c r="F2" s="139" t="s">
        <v>5</v>
      </c>
      <c r="G2" s="140"/>
      <c r="H2" s="140"/>
    </row>
    <row r="3" spans="1:8" x14ac:dyDescent="0.25">
      <c r="A3" s="141"/>
      <c r="B3" s="142"/>
      <c r="C3" s="141"/>
      <c r="D3" s="141"/>
      <c r="E3" s="142"/>
      <c r="F3" s="142"/>
      <c r="G3" s="143"/>
      <c r="H3" s="145"/>
    </row>
    <row r="4" spans="1:8" x14ac:dyDescent="0.25">
      <c r="A4" s="215">
        <v>1</v>
      </c>
      <c r="B4" s="216" t="s">
        <v>577</v>
      </c>
      <c r="C4" s="217" t="s">
        <v>578</v>
      </c>
      <c r="D4" s="218">
        <v>100</v>
      </c>
      <c r="E4" s="219"/>
      <c r="F4" s="219">
        <f t="shared" ref="F4" si="0">D4*E4</f>
        <v>0</v>
      </c>
      <c r="G4" s="220"/>
      <c r="H4" s="220"/>
    </row>
  </sheetData>
  <mergeCells count="1">
    <mergeCell ref="A1:G1"/>
  </mergeCells>
  <pageMargins left="0.7" right="0.7" top="0.78740157499999996" bottom="0.78740157499999996" header="0.3" footer="0.3"/>
  <pageSetup paperSize="9"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view="pageBreakPreview" zoomScaleNormal="100" zoomScaleSheetLayoutView="100" workbookViewId="0">
      <selection activeCell="I2" sqref="I2"/>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9" ht="50.25" customHeight="1" thickBot="1" x14ac:dyDescent="0.3">
      <c r="A1" s="221" t="s">
        <v>385</v>
      </c>
      <c r="B1" s="222"/>
      <c r="C1" s="222"/>
      <c r="D1" s="222"/>
      <c r="E1" s="222"/>
      <c r="F1" s="222"/>
      <c r="G1" s="222"/>
      <c r="H1" s="223"/>
      <c r="I1" s="136">
        <f>SUM(F4:F24)</f>
        <v>0</v>
      </c>
    </row>
    <row r="2" spans="1:9" s="149" customFormat="1" ht="24" customHeight="1" thickBot="1" x14ac:dyDescent="0.3">
      <c r="A2" s="138" t="s">
        <v>0</v>
      </c>
      <c r="B2" s="138" t="s">
        <v>8</v>
      </c>
      <c r="C2" s="139" t="s">
        <v>2</v>
      </c>
      <c r="D2" s="138" t="s">
        <v>3</v>
      </c>
      <c r="E2" s="139" t="s">
        <v>4</v>
      </c>
      <c r="F2" s="139" t="s">
        <v>5</v>
      </c>
      <c r="G2" s="140" t="s">
        <v>7</v>
      </c>
      <c r="H2" s="140" t="s">
        <v>16</v>
      </c>
      <c r="I2" s="140"/>
    </row>
    <row r="3" spans="1:9" ht="12.6" customHeight="1" x14ac:dyDescent="0.25">
      <c r="A3" s="141"/>
      <c r="B3" s="142"/>
      <c r="C3" s="141"/>
      <c r="D3" s="141"/>
      <c r="E3" s="142"/>
      <c r="F3" s="142"/>
      <c r="G3" s="143"/>
      <c r="H3" s="144"/>
      <c r="I3" s="145"/>
    </row>
    <row r="4" spans="1:9" ht="102" x14ac:dyDescent="0.25">
      <c r="A4" s="154">
        <v>1</v>
      </c>
      <c r="B4" s="155" t="s">
        <v>386</v>
      </c>
      <c r="C4" s="156" t="s">
        <v>387</v>
      </c>
      <c r="D4" s="156">
        <f>50+35</f>
        <v>85</v>
      </c>
      <c r="E4" s="157"/>
      <c r="F4" s="158">
        <f>D4*E4</f>
        <v>0</v>
      </c>
      <c r="G4" s="159" t="s">
        <v>470</v>
      </c>
      <c r="H4" s="160"/>
      <c r="I4" s="177"/>
    </row>
    <row r="5" spans="1:9" ht="38.25" x14ac:dyDescent="0.25">
      <c r="A5" s="161">
        <v>2</v>
      </c>
      <c r="B5" s="78" t="s">
        <v>388</v>
      </c>
      <c r="C5" s="162" t="s">
        <v>6</v>
      </c>
      <c r="D5" s="146">
        <v>1</v>
      </c>
      <c r="E5" s="80"/>
      <c r="F5" s="163">
        <f t="shared" ref="F5:F24" si="0">D5*E5</f>
        <v>0</v>
      </c>
      <c r="G5" s="12" t="s">
        <v>466</v>
      </c>
      <c r="H5" s="150"/>
      <c r="I5" s="168"/>
    </row>
    <row r="6" spans="1:9" ht="25.5" x14ac:dyDescent="0.25">
      <c r="A6" s="161">
        <v>3</v>
      </c>
      <c r="B6" s="78" t="s">
        <v>389</v>
      </c>
      <c r="C6" s="162" t="s">
        <v>387</v>
      </c>
      <c r="D6" s="146">
        <v>25</v>
      </c>
      <c r="E6" s="80"/>
      <c r="F6" s="163">
        <f t="shared" si="0"/>
        <v>0</v>
      </c>
      <c r="G6" s="12" t="s">
        <v>467</v>
      </c>
      <c r="H6" s="150"/>
      <c r="I6" s="168"/>
    </row>
    <row r="7" spans="1:9" ht="25.5" x14ac:dyDescent="0.25">
      <c r="A7" s="161">
        <v>4</v>
      </c>
      <c r="B7" s="78" t="s">
        <v>390</v>
      </c>
      <c r="C7" s="162" t="s">
        <v>6</v>
      </c>
      <c r="D7" s="146">
        <v>2</v>
      </c>
      <c r="E7" s="80"/>
      <c r="F7" s="163">
        <f t="shared" si="0"/>
        <v>0</v>
      </c>
      <c r="G7" s="12" t="s">
        <v>468</v>
      </c>
      <c r="H7" s="150"/>
      <c r="I7" s="168"/>
    </row>
    <row r="8" spans="1:9" ht="25.5" x14ac:dyDescent="0.25">
      <c r="A8" s="161">
        <v>5</v>
      </c>
      <c r="B8" s="78" t="s">
        <v>391</v>
      </c>
      <c r="C8" s="162" t="s">
        <v>392</v>
      </c>
      <c r="D8" s="146">
        <v>10</v>
      </c>
      <c r="E8" s="80"/>
      <c r="F8" s="163">
        <f t="shared" si="0"/>
        <v>0</v>
      </c>
      <c r="G8" s="12" t="s">
        <v>469</v>
      </c>
      <c r="H8" s="150"/>
      <c r="I8" s="168"/>
    </row>
    <row r="9" spans="1:9" ht="25.5" x14ac:dyDescent="0.25">
      <c r="A9" s="161">
        <v>6</v>
      </c>
      <c r="B9" s="78" t="s">
        <v>393</v>
      </c>
      <c r="C9" s="162" t="s">
        <v>6</v>
      </c>
      <c r="D9" s="146">
        <v>2</v>
      </c>
      <c r="E9" s="80"/>
      <c r="F9" s="163">
        <f t="shared" si="0"/>
        <v>0</v>
      </c>
      <c r="G9" s="23" t="s">
        <v>471</v>
      </c>
      <c r="H9" s="150"/>
      <c r="I9" s="168"/>
    </row>
    <row r="10" spans="1:9" ht="25.5" x14ac:dyDescent="0.25">
      <c r="A10" s="161">
        <v>7</v>
      </c>
      <c r="B10" s="78" t="s">
        <v>394</v>
      </c>
      <c r="C10" s="162" t="s">
        <v>6</v>
      </c>
      <c r="D10" s="146">
        <v>1</v>
      </c>
      <c r="E10" s="80"/>
      <c r="F10" s="163">
        <f t="shared" si="0"/>
        <v>0</v>
      </c>
      <c r="G10" s="23" t="s">
        <v>472</v>
      </c>
      <c r="H10" s="150"/>
      <c r="I10" s="168"/>
    </row>
    <row r="11" spans="1:9" x14ac:dyDescent="0.25">
      <c r="A11" s="161">
        <v>8</v>
      </c>
      <c r="B11" s="78" t="s">
        <v>395</v>
      </c>
      <c r="C11" s="162" t="s">
        <v>6</v>
      </c>
      <c r="D11" s="146">
        <v>3</v>
      </c>
      <c r="E11" s="80"/>
      <c r="F11" s="163">
        <f t="shared" si="0"/>
        <v>0</v>
      </c>
      <c r="G11" s="23" t="s">
        <v>473</v>
      </c>
      <c r="H11" s="150"/>
      <c r="I11" s="168"/>
    </row>
    <row r="12" spans="1:9" ht="25.5" x14ac:dyDescent="0.25">
      <c r="A12" s="161">
        <v>9</v>
      </c>
      <c r="B12" s="78" t="s">
        <v>396</v>
      </c>
      <c r="C12" s="162" t="s">
        <v>6</v>
      </c>
      <c r="D12" s="146">
        <v>2</v>
      </c>
      <c r="E12" s="80"/>
      <c r="F12" s="163">
        <f t="shared" si="0"/>
        <v>0</v>
      </c>
      <c r="G12" s="12" t="s">
        <v>474</v>
      </c>
      <c r="H12" s="150"/>
      <c r="I12" s="168"/>
    </row>
    <row r="13" spans="1:9" x14ac:dyDescent="0.25">
      <c r="A13" s="161">
        <v>10</v>
      </c>
      <c r="B13" s="78" t="s">
        <v>397</v>
      </c>
      <c r="C13" s="162" t="s">
        <v>6</v>
      </c>
      <c r="D13" s="146">
        <v>15</v>
      </c>
      <c r="E13" s="80"/>
      <c r="F13" s="163">
        <f t="shared" si="0"/>
        <v>0</v>
      </c>
      <c r="G13" s="12" t="s">
        <v>475</v>
      </c>
      <c r="H13" s="150"/>
      <c r="I13" s="168"/>
    </row>
    <row r="14" spans="1:9" x14ac:dyDescent="0.25">
      <c r="A14" s="161">
        <v>11</v>
      </c>
      <c r="B14" s="78" t="s">
        <v>398</v>
      </c>
      <c r="C14" s="162" t="s">
        <v>6</v>
      </c>
      <c r="D14" s="146">
        <v>1</v>
      </c>
      <c r="E14" s="80"/>
      <c r="F14" s="163">
        <f t="shared" si="0"/>
        <v>0</v>
      </c>
      <c r="G14" s="12" t="s">
        <v>476</v>
      </c>
      <c r="H14" s="150"/>
      <c r="I14" s="168"/>
    </row>
    <row r="15" spans="1:9" ht="25.5" x14ac:dyDescent="0.25">
      <c r="A15" s="161">
        <v>12</v>
      </c>
      <c r="B15" s="78" t="s">
        <v>399</v>
      </c>
      <c r="C15" s="162" t="s">
        <v>6</v>
      </c>
      <c r="D15" s="146">
        <v>1</v>
      </c>
      <c r="E15" s="80"/>
      <c r="F15" s="163">
        <f t="shared" si="0"/>
        <v>0</v>
      </c>
      <c r="G15" s="12" t="s">
        <v>477</v>
      </c>
      <c r="H15" s="150"/>
      <c r="I15" s="168"/>
    </row>
    <row r="16" spans="1:9" x14ac:dyDescent="0.25">
      <c r="A16" s="161">
        <v>13</v>
      </c>
      <c r="B16" s="78" t="s">
        <v>400</v>
      </c>
      <c r="C16" s="162" t="s">
        <v>6</v>
      </c>
      <c r="D16" s="146">
        <v>1</v>
      </c>
      <c r="E16" s="80"/>
      <c r="F16" s="163">
        <f t="shared" si="0"/>
        <v>0</v>
      </c>
      <c r="G16" s="12" t="s">
        <v>478</v>
      </c>
      <c r="H16" s="150"/>
      <c r="I16" s="168"/>
    </row>
    <row r="17" spans="1:9" ht="25.5" x14ac:dyDescent="0.25">
      <c r="A17" s="161">
        <v>14</v>
      </c>
      <c r="B17" s="78" t="s">
        <v>401</v>
      </c>
      <c r="C17" s="162" t="s">
        <v>6</v>
      </c>
      <c r="D17" s="146">
        <v>2</v>
      </c>
      <c r="E17" s="80"/>
      <c r="F17" s="163">
        <f t="shared" si="0"/>
        <v>0</v>
      </c>
      <c r="G17" s="12" t="s">
        <v>479</v>
      </c>
      <c r="H17" s="150"/>
      <c r="I17" s="168"/>
    </row>
    <row r="18" spans="1:9" x14ac:dyDescent="0.25">
      <c r="A18" s="161">
        <v>15</v>
      </c>
      <c r="B18" s="78" t="s">
        <v>402</v>
      </c>
      <c r="C18" s="162" t="s">
        <v>6</v>
      </c>
      <c r="D18" s="146">
        <v>1</v>
      </c>
      <c r="E18" s="80"/>
      <c r="F18" s="163">
        <f t="shared" si="0"/>
        <v>0</v>
      </c>
      <c r="G18" s="12" t="s">
        <v>480</v>
      </c>
      <c r="H18" s="150"/>
      <c r="I18" s="168"/>
    </row>
    <row r="19" spans="1:9" x14ac:dyDescent="0.25">
      <c r="A19" s="161">
        <v>16</v>
      </c>
      <c r="B19" s="78" t="s">
        <v>403</v>
      </c>
      <c r="C19" s="162" t="s">
        <v>6</v>
      </c>
      <c r="D19" s="146">
        <v>1</v>
      </c>
      <c r="E19" s="80"/>
      <c r="F19" s="163">
        <f t="shared" si="0"/>
        <v>0</v>
      </c>
      <c r="G19" s="12" t="s">
        <v>481</v>
      </c>
      <c r="H19" s="150"/>
      <c r="I19" s="168"/>
    </row>
    <row r="20" spans="1:9" ht="25.5" x14ac:dyDescent="0.25">
      <c r="A20" s="161">
        <v>17</v>
      </c>
      <c r="B20" s="78" t="s">
        <v>404</v>
      </c>
      <c r="C20" s="162" t="s">
        <v>6</v>
      </c>
      <c r="D20" s="146">
        <v>1</v>
      </c>
      <c r="E20" s="80"/>
      <c r="F20" s="163">
        <f t="shared" si="0"/>
        <v>0</v>
      </c>
      <c r="G20" s="12" t="s">
        <v>482</v>
      </c>
      <c r="H20" s="150"/>
      <c r="I20" s="168"/>
    </row>
    <row r="21" spans="1:9" x14ac:dyDescent="0.25">
      <c r="A21" s="161">
        <v>18</v>
      </c>
      <c r="B21" s="78" t="s">
        <v>405</v>
      </c>
      <c r="C21" s="164" t="s">
        <v>6</v>
      </c>
      <c r="D21" s="147">
        <v>1</v>
      </c>
      <c r="E21" s="165"/>
      <c r="F21" s="166">
        <f t="shared" si="0"/>
        <v>0</v>
      </c>
      <c r="G21" s="152" t="s">
        <v>406</v>
      </c>
      <c r="H21" s="153"/>
      <c r="I21" s="168"/>
    </row>
    <row r="22" spans="1:9" x14ac:dyDescent="0.25">
      <c r="A22" s="161">
        <v>19</v>
      </c>
      <c r="B22" s="78" t="s">
        <v>407</v>
      </c>
      <c r="C22" s="164" t="s">
        <v>6</v>
      </c>
      <c r="D22" s="147">
        <v>1</v>
      </c>
      <c r="E22" s="165"/>
      <c r="F22" s="166">
        <f t="shared" si="0"/>
        <v>0</v>
      </c>
      <c r="G22" s="113" t="s">
        <v>483</v>
      </c>
      <c r="H22" s="153"/>
      <c r="I22" s="168"/>
    </row>
    <row r="23" spans="1:9" ht="25.5" x14ac:dyDescent="0.25">
      <c r="A23" s="161">
        <v>20</v>
      </c>
      <c r="B23" s="78" t="s">
        <v>408</v>
      </c>
      <c r="C23" s="162" t="s">
        <v>6</v>
      </c>
      <c r="D23" s="167">
        <v>1</v>
      </c>
      <c r="E23" s="163"/>
      <c r="F23" s="166">
        <f t="shared" si="0"/>
        <v>0</v>
      </c>
      <c r="G23" s="168" t="s">
        <v>484</v>
      </c>
      <c r="H23" s="150"/>
      <c r="I23" s="178"/>
    </row>
    <row r="24" spans="1:9" ht="25.5" x14ac:dyDescent="0.25">
      <c r="A24" s="170">
        <v>21</v>
      </c>
      <c r="B24" s="171" t="s">
        <v>409</v>
      </c>
      <c r="C24" s="172" t="s">
        <v>6</v>
      </c>
      <c r="D24" s="173">
        <v>1</v>
      </c>
      <c r="E24" s="174"/>
      <c r="F24" s="174">
        <f t="shared" si="0"/>
        <v>0</v>
      </c>
      <c r="G24" s="175" t="s">
        <v>534</v>
      </c>
      <c r="H24" s="176"/>
      <c r="I24" s="179"/>
    </row>
    <row r="25" spans="1:9" x14ac:dyDescent="0.25">
      <c r="A25" s="169"/>
      <c r="B25" s="169"/>
      <c r="C25" s="169"/>
      <c r="D25" s="169"/>
      <c r="E25" s="169"/>
      <c r="F25" s="169"/>
      <c r="G25" s="169"/>
      <c r="H25" s="169"/>
      <c r="I25" s="169"/>
    </row>
    <row r="26" spans="1:9" x14ac:dyDescent="0.25">
      <c r="A26" s="169"/>
      <c r="B26" s="169"/>
      <c r="C26" s="169"/>
      <c r="D26" s="169"/>
      <c r="E26" s="169"/>
      <c r="F26" s="169"/>
      <c r="G26" s="169"/>
      <c r="H26" s="169"/>
      <c r="I26" s="169"/>
    </row>
    <row r="27" spans="1:9" x14ac:dyDescent="0.25">
      <c r="A27" s="169"/>
      <c r="B27" s="169"/>
      <c r="C27" s="169"/>
      <c r="D27" s="169"/>
      <c r="E27" s="169"/>
      <c r="F27" s="169"/>
      <c r="G27" s="169"/>
      <c r="H27" s="169"/>
      <c r="I27" s="169"/>
    </row>
    <row r="28" spans="1:9" x14ac:dyDescent="0.25">
      <c r="A28" s="169"/>
      <c r="B28" s="169"/>
      <c r="C28" s="169"/>
      <c r="D28" s="169"/>
      <c r="E28" s="169"/>
      <c r="F28" s="169"/>
      <c r="G28" s="169"/>
      <c r="H28" s="169"/>
      <c r="I28" s="169"/>
    </row>
    <row r="29" spans="1:9" x14ac:dyDescent="0.25">
      <c r="A29" s="169"/>
      <c r="B29" s="169"/>
      <c r="C29" s="169"/>
      <c r="D29" s="169"/>
      <c r="E29" s="169"/>
      <c r="F29" s="169"/>
      <c r="G29" s="169"/>
      <c r="H29" s="169"/>
      <c r="I29" s="169"/>
    </row>
    <row r="30" spans="1:9" x14ac:dyDescent="0.25">
      <c r="A30" s="169"/>
      <c r="B30" s="169"/>
      <c r="C30" s="169"/>
      <c r="D30" s="169"/>
      <c r="E30" s="169"/>
      <c r="F30" s="169"/>
      <c r="G30" s="169"/>
      <c r="H30" s="169"/>
      <c r="I30" s="169"/>
    </row>
  </sheetData>
  <mergeCells count="1">
    <mergeCell ref="A1:H1"/>
  </mergeCells>
  <printOptions horizontalCentered="1"/>
  <pageMargins left="0.31496062992125984" right="0.31496062992125984" top="0.55118110236220474" bottom="0.55118110236220474" header="0.31496062992125984" footer="0.31496062992125984"/>
  <pageSetup paperSize="9" scale="56" fitToHeight="0" orientation="landscape" r:id="rId1"/>
  <headerFooter>
    <oddFooter>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view="pageBreakPreview" zoomScaleNormal="85" zoomScaleSheetLayoutView="100" workbookViewId="0">
      <selection activeCell="I2" sqref="I2"/>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10" ht="50.1" customHeight="1" thickBot="1" x14ac:dyDescent="0.3">
      <c r="A1" s="221" t="s">
        <v>410</v>
      </c>
      <c r="B1" s="222"/>
      <c r="C1" s="222"/>
      <c r="D1" s="222"/>
      <c r="E1" s="222"/>
      <c r="F1" s="222"/>
      <c r="G1" s="222"/>
      <c r="H1" s="223"/>
      <c r="I1" s="136">
        <f>SUM(F4:F14)</f>
        <v>0</v>
      </c>
    </row>
    <row r="2" spans="1:10" s="149" customFormat="1" ht="24" customHeight="1" thickBot="1" x14ac:dyDescent="0.3">
      <c r="A2" s="138" t="s">
        <v>0</v>
      </c>
      <c r="B2" s="138" t="s">
        <v>8</v>
      </c>
      <c r="C2" s="139" t="s">
        <v>2</v>
      </c>
      <c r="D2" s="138" t="s">
        <v>3</v>
      </c>
      <c r="E2" s="139" t="s">
        <v>4</v>
      </c>
      <c r="F2" s="139" t="s">
        <v>5</v>
      </c>
      <c r="G2" s="140" t="s">
        <v>7</v>
      </c>
      <c r="H2" s="140" t="s">
        <v>16</v>
      </c>
      <c r="I2" s="140"/>
    </row>
    <row r="3" spans="1:10" ht="12.6" customHeight="1" x14ac:dyDescent="0.25">
      <c r="A3" s="141"/>
      <c r="B3" s="142"/>
      <c r="C3" s="141"/>
      <c r="D3" s="141"/>
      <c r="E3" s="142"/>
      <c r="F3" s="142"/>
      <c r="G3" s="143"/>
      <c r="H3" s="144"/>
      <c r="I3" s="145"/>
    </row>
    <row r="4" spans="1:10" ht="38.25" x14ac:dyDescent="0.25">
      <c r="A4" s="154">
        <v>1</v>
      </c>
      <c r="B4" s="187" t="s">
        <v>411</v>
      </c>
      <c r="C4" s="183" t="s">
        <v>6</v>
      </c>
      <c r="D4" s="180">
        <v>1</v>
      </c>
      <c r="E4" s="181"/>
      <c r="F4" s="158">
        <f t="shared" ref="F4:F14" si="0">D4*E4</f>
        <v>0</v>
      </c>
      <c r="G4" s="194" t="s">
        <v>491</v>
      </c>
      <c r="H4" s="182"/>
      <c r="I4" s="177"/>
    </row>
    <row r="5" spans="1:10" x14ac:dyDescent="0.25">
      <c r="A5" s="161">
        <v>2</v>
      </c>
      <c r="B5" s="78" t="s">
        <v>412</v>
      </c>
      <c r="C5" s="162" t="s">
        <v>9</v>
      </c>
      <c r="D5" s="146">
        <v>30</v>
      </c>
      <c r="E5" s="80"/>
      <c r="F5" s="163">
        <f t="shared" si="0"/>
        <v>0</v>
      </c>
      <c r="G5" s="151" t="s">
        <v>413</v>
      </c>
      <c r="H5" s="150"/>
      <c r="I5" s="168"/>
    </row>
    <row r="6" spans="1:10" x14ac:dyDescent="0.25">
      <c r="A6" s="161">
        <v>3</v>
      </c>
      <c r="B6" s="78" t="s">
        <v>414</v>
      </c>
      <c r="C6" s="162" t="s">
        <v>9</v>
      </c>
      <c r="D6" s="146">
        <v>150</v>
      </c>
      <c r="E6" s="80"/>
      <c r="F6" s="163">
        <f t="shared" si="0"/>
        <v>0</v>
      </c>
      <c r="G6" s="151" t="s">
        <v>415</v>
      </c>
      <c r="H6" s="150"/>
      <c r="I6" s="168"/>
    </row>
    <row r="7" spans="1:10" x14ac:dyDescent="0.25">
      <c r="A7" s="161">
        <v>4</v>
      </c>
      <c r="B7" s="78" t="s">
        <v>416</v>
      </c>
      <c r="C7" s="162" t="s">
        <v>9</v>
      </c>
      <c r="D7" s="146">
        <v>180</v>
      </c>
      <c r="E7" s="80"/>
      <c r="F7" s="163">
        <f t="shared" si="0"/>
        <v>0</v>
      </c>
      <c r="G7" s="151" t="s">
        <v>417</v>
      </c>
      <c r="H7" s="150"/>
      <c r="I7" s="168"/>
    </row>
    <row r="8" spans="1:10" x14ac:dyDescent="0.25">
      <c r="A8" s="161">
        <v>5</v>
      </c>
      <c r="B8" s="78" t="s">
        <v>418</v>
      </c>
      <c r="C8" s="162" t="s">
        <v>9</v>
      </c>
      <c r="D8" s="146">
        <v>30</v>
      </c>
      <c r="E8" s="80"/>
      <c r="F8" s="163">
        <f t="shared" si="0"/>
        <v>0</v>
      </c>
      <c r="G8" s="151" t="s">
        <v>419</v>
      </c>
      <c r="H8" s="150"/>
      <c r="I8" s="178"/>
    </row>
    <row r="9" spans="1:10" x14ac:dyDescent="0.25">
      <c r="A9" s="161">
        <v>6</v>
      </c>
      <c r="B9" s="78" t="s">
        <v>420</v>
      </c>
      <c r="C9" s="162" t="s">
        <v>6</v>
      </c>
      <c r="D9" s="146">
        <f>8+7</f>
        <v>15</v>
      </c>
      <c r="E9" s="80"/>
      <c r="F9" s="163">
        <f t="shared" si="0"/>
        <v>0</v>
      </c>
      <c r="G9" s="151" t="s">
        <v>421</v>
      </c>
      <c r="H9" s="150"/>
      <c r="I9" s="178"/>
    </row>
    <row r="10" spans="1:10" ht="25.5" x14ac:dyDescent="0.25">
      <c r="A10" s="161">
        <v>7</v>
      </c>
      <c r="B10" s="184" t="s">
        <v>422</v>
      </c>
      <c r="C10" s="162" t="s">
        <v>6</v>
      </c>
      <c r="D10" s="167">
        <v>15</v>
      </c>
      <c r="E10" s="163"/>
      <c r="F10" s="163">
        <f t="shared" si="0"/>
        <v>0</v>
      </c>
      <c r="G10" s="168" t="s">
        <v>492</v>
      </c>
      <c r="H10" s="150"/>
      <c r="I10" s="168"/>
    </row>
    <row r="11" spans="1:10" ht="25.5" x14ac:dyDescent="0.25">
      <c r="A11" s="161">
        <v>8</v>
      </c>
      <c r="B11" s="184" t="s">
        <v>423</v>
      </c>
      <c r="C11" s="162" t="s">
        <v>6</v>
      </c>
      <c r="D11" s="167">
        <v>18</v>
      </c>
      <c r="E11" s="163"/>
      <c r="F11" s="163">
        <f t="shared" si="0"/>
        <v>0</v>
      </c>
      <c r="G11" s="168" t="s">
        <v>493</v>
      </c>
      <c r="H11" s="150"/>
      <c r="I11" s="168"/>
    </row>
    <row r="12" spans="1:10" ht="25.5" x14ac:dyDescent="0.25">
      <c r="A12" s="161">
        <v>9</v>
      </c>
      <c r="B12" s="184" t="s">
        <v>424</v>
      </c>
      <c r="C12" s="162" t="s">
        <v>6</v>
      </c>
      <c r="D12" s="167">
        <v>1</v>
      </c>
      <c r="E12" s="163"/>
      <c r="F12" s="163">
        <f t="shared" si="0"/>
        <v>0</v>
      </c>
      <c r="G12" s="168" t="s">
        <v>494</v>
      </c>
      <c r="H12" s="150"/>
      <c r="I12" s="168"/>
    </row>
    <row r="13" spans="1:10" ht="38.25" x14ac:dyDescent="0.25">
      <c r="A13" s="161">
        <v>10</v>
      </c>
      <c r="B13" s="185" t="s">
        <v>425</v>
      </c>
      <c r="C13" s="162" t="s">
        <v>6</v>
      </c>
      <c r="D13" s="167">
        <v>1</v>
      </c>
      <c r="E13" s="163"/>
      <c r="F13" s="163">
        <f t="shared" si="0"/>
        <v>0</v>
      </c>
      <c r="G13" s="168" t="s">
        <v>495</v>
      </c>
      <c r="H13" s="150"/>
      <c r="I13" s="168"/>
      <c r="J13" s="148"/>
    </row>
    <row r="14" spans="1:10" x14ac:dyDescent="0.25">
      <c r="A14" s="170">
        <v>11</v>
      </c>
      <c r="B14" s="186" t="s">
        <v>497</v>
      </c>
      <c r="C14" s="172" t="s">
        <v>6</v>
      </c>
      <c r="D14" s="173">
        <v>1</v>
      </c>
      <c r="E14" s="174"/>
      <c r="F14" s="174">
        <f t="shared" si="0"/>
        <v>0</v>
      </c>
      <c r="G14" s="175" t="s">
        <v>496</v>
      </c>
      <c r="H14" s="176"/>
      <c r="I14" s="175"/>
    </row>
  </sheetData>
  <mergeCells count="1">
    <mergeCell ref="A1:H1"/>
  </mergeCells>
  <printOptions horizontalCentered="1"/>
  <pageMargins left="0.31496062992125984" right="0.31496062992125984" top="0.55118110236220474" bottom="0.55118110236220474" header="0.31496062992125984" footer="0.31496062992125984"/>
  <pageSetup paperSize="9" scale="56" fitToHeight="0" orientation="landscape" r:id="rId1"/>
  <headerFooter>
    <oddFooter>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zoomScaleNormal="100" zoomScaleSheetLayoutView="100" workbookViewId="0">
      <selection activeCell="I2" sqref="I2"/>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9" ht="50.25" customHeight="1" thickBot="1" x14ac:dyDescent="0.3">
      <c r="A1" s="221" t="s">
        <v>426</v>
      </c>
      <c r="B1" s="222"/>
      <c r="C1" s="222"/>
      <c r="D1" s="222"/>
      <c r="E1" s="222"/>
      <c r="F1" s="222"/>
      <c r="G1" s="222"/>
      <c r="H1" s="223"/>
      <c r="I1" s="136">
        <f>SUM(F4:F11)</f>
        <v>0</v>
      </c>
    </row>
    <row r="2" spans="1:9" s="191" customFormat="1" ht="24" customHeight="1" thickBot="1" x14ac:dyDescent="0.25">
      <c r="A2" s="138" t="s">
        <v>0</v>
      </c>
      <c r="B2" s="138" t="s">
        <v>8</v>
      </c>
      <c r="C2" s="139" t="s">
        <v>2</v>
      </c>
      <c r="D2" s="138" t="s">
        <v>3</v>
      </c>
      <c r="E2" s="139" t="s">
        <v>4</v>
      </c>
      <c r="F2" s="139" t="s">
        <v>5</v>
      </c>
      <c r="G2" s="140" t="s">
        <v>7</v>
      </c>
      <c r="H2" s="140" t="s">
        <v>16</v>
      </c>
      <c r="I2" s="140"/>
    </row>
    <row r="3" spans="1:9" ht="12.6" customHeight="1" x14ac:dyDescent="0.25">
      <c r="A3" s="141"/>
      <c r="B3" s="142"/>
      <c r="C3" s="141"/>
      <c r="D3" s="141"/>
      <c r="E3" s="142"/>
      <c r="F3" s="142"/>
      <c r="G3" s="143"/>
      <c r="H3" s="144"/>
      <c r="I3" s="145"/>
    </row>
    <row r="4" spans="1:9" x14ac:dyDescent="0.25">
      <c r="A4" s="154">
        <v>1</v>
      </c>
      <c r="B4" s="188" t="s">
        <v>427</v>
      </c>
      <c r="C4" s="183" t="s">
        <v>1</v>
      </c>
      <c r="D4" s="189">
        <v>8</v>
      </c>
      <c r="E4" s="158"/>
      <c r="F4" s="158">
        <f t="shared" ref="F4:F11" si="0">D4*E4</f>
        <v>0</v>
      </c>
      <c r="G4" s="177" t="s">
        <v>428</v>
      </c>
      <c r="H4" s="182"/>
      <c r="I4" s="177"/>
    </row>
    <row r="5" spans="1:9" x14ac:dyDescent="0.25">
      <c r="A5" s="161">
        <v>2</v>
      </c>
      <c r="B5" s="185" t="s">
        <v>429</v>
      </c>
      <c r="C5" s="162" t="s">
        <v>9</v>
      </c>
      <c r="D5" s="167">
        <v>350</v>
      </c>
      <c r="E5" s="163"/>
      <c r="F5" s="163">
        <f t="shared" si="0"/>
        <v>0</v>
      </c>
      <c r="G5" s="185" t="s">
        <v>430</v>
      </c>
      <c r="H5" s="150"/>
      <c r="I5" s="168"/>
    </row>
    <row r="6" spans="1:9" x14ac:dyDescent="0.25">
      <c r="A6" s="161">
        <v>3</v>
      </c>
      <c r="B6" s="185" t="s">
        <v>431</v>
      </c>
      <c r="C6" s="162" t="s">
        <v>6</v>
      </c>
      <c r="D6" s="167">
        <v>1</v>
      </c>
      <c r="E6" s="163"/>
      <c r="F6" s="163">
        <f t="shared" si="0"/>
        <v>0</v>
      </c>
      <c r="G6" s="168" t="s">
        <v>432</v>
      </c>
      <c r="H6" s="150"/>
      <c r="I6" s="168"/>
    </row>
    <row r="7" spans="1:9" ht="38.25" x14ac:dyDescent="0.25">
      <c r="A7" s="161">
        <v>4</v>
      </c>
      <c r="B7" s="185" t="s">
        <v>433</v>
      </c>
      <c r="C7" s="162" t="s">
        <v>6</v>
      </c>
      <c r="D7" s="146">
        <v>2</v>
      </c>
      <c r="E7" s="80"/>
      <c r="F7" s="192">
        <f t="shared" si="0"/>
        <v>0</v>
      </c>
      <c r="G7" s="168" t="s">
        <v>498</v>
      </c>
      <c r="H7" s="193"/>
      <c r="I7" s="168"/>
    </row>
    <row r="8" spans="1:9" x14ac:dyDescent="0.25">
      <c r="A8" s="161">
        <v>5</v>
      </c>
      <c r="B8" s="185" t="s">
        <v>434</v>
      </c>
      <c r="C8" s="162" t="s">
        <v>9</v>
      </c>
      <c r="D8" s="167">
        <v>300</v>
      </c>
      <c r="E8" s="163"/>
      <c r="F8" s="163">
        <f>D8*E8</f>
        <v>0</v>
      </c>
      <c r="G8" s="185" t="s">
        <v>435</v>
      </c>
      <c r="H8" s="150"/>
      <c r="I8" s="168"/>
    </row>
    <row r="9" spans="1:9" ht="25.5" x14ac:dyDescent="0.25">
      <c r="A9" s="161">
        <v>6</v>
      </c>
      <c r="B9" s="185" t="s">
        <v>436</v>
      </c>
      <c r="C9" s="162" t="s">
        <v>392</v>
      </c>
      <c r="D9" s="167">
        <v>400</v>
      </c>
      <c r="E9" s="163"/>
      <c r="F9" s="163">
        <f t="shared" si="0"/>
        <v>0</v>
      </c>
      <c r="G9" s="168" t="s">
        <v>437</v>
      </c>
      <c r="H9" s="150"/>
      <c r="I9" s="168"/>
    </row>
    <row r="10" spans="1:9" ht="25.5" x14ac:dyDescent="0.25">
      <c r="A10" s="161">
        <v>7</v>
      </c>
      <c r="B10" s="78" t="s">
        <v>438</v>
      </c>
      <c r="C10" s="162" t="s">
        <v>6</v>
      </c>
      <c r="D10" s="146">
        <v>1</v>
      </c>
      <c r="E10" s="80"/>
      <c r="F10" s="163">
        <f t="shared" si="0"/>
        <v>0</v>
      </c>
      <c r="G10" s="151" t="s">
        <v>439</v>
      </c>
      <c r="H10" s="150"/>
      <c r="I10" s="168"/>
    </row>
    <row r="11" spans="1:9" x14ac:dyDescent="0.25">
      <c r="A11" s="170">
        <v>8</v>
      </c>
      <c r="B11" s="186" t="s">
        <v>497</v>
      </c>
      <c r="C11" s="172" t="s">
        <v>6</v>
      </c>
      <c r="D11" s="173">
        <v>1</v>
      </c>
      <c r="E11" s="174"/>
      <c r="F11" s="174">
        <f t="shared" si="0"/>
        <v>0</v>
      </c>
      <c r="G11" s="175"/>
      <c r="H11" s="176"/>
      <c r="I11" s="175"/>
    </row>
  </sheetData>
  <mergeCells count="1">
    <mergeCell ref="A1:H1"/>
  </mergeCells>
  <printOptions horizontalCentered="1"/>
  <pageMargins left="0.31496062992125984" right="0.31496062992125984" top="0.55118110236220474" bottom="0.55118110236220474" header="0.31496062992125984" footer="0.31496062992125984"/>
  <pageSetup paperSize="9" scale="56" fitToHeight="0" orientation="landscape" r:id="rId1"/>
  <headerFooter>
    <oddFooter>Stránka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workbookViewId="0">
      <selection activeCell="I2" sqref="I2"/>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9" ht="50.25" customHeight="1" thickBot="1" x14ac:dyDescent="0.3">
      <c r="A1" s="221" t="s">
        <v>487</v>
      </c>
      <c r="B1" s="222"/>
      <c r="C1" s="222"/>
      <c r="D1" s="222"/>
      <c r="E1" s="222"/>
      <c r="F1" s="222"/>
      <c r="G1" s="222"/>
      <c r="H1" s="223"/>
      <c r="I1" s="136">
        <f>SUM(F4:F23)</f>
        <v>0</v>
      </c>
    </row>
    <row r="2" spans="1:9" s="149" customFormat="1" ht="24" customHeight="1" thickBot="1" x14ac:dyDescent="0.3">
      <c r="A2" s="138" t="s">
        <v>0</v>
      </c>
      <c r="B2" s="138" t="s">
        <v>8</v>
      </c>
      <c r="C2" s="139" t="s">
        <v>2</v>
      </c>
      <c r="D2" s="138" t="s">
        <v>3</v>
      </c>
      <c r="E2" s="139" t="s">
        <v>4</v>
      </c>
      <c r="F2" s="139" t="s">
        <v>5</v>
      </c>
      <c r="G2" s="140" t="s">
        <v>7</v>
      </c>
      <c r="H2" s="140" t="s">
        <v>16</v>
      </c>
      <c r="I2" s="140"/>
    </row>
    <row r="3" spans="1:9" ht="12.6" customHeight="1" x14ac:dyDescent="0.25">
      <c r="A3" s="141"/>
      <c r="B3" s="142"/>
      <c r="C3" s="141"/>
      <c r="D3" s="141"/>
      <c r="E3" s="142"/>
      <c r="F3" s="142"/>
      <c r="G3" s="143"/>
      <c r="H3" s="144"/>
      <c r="I3" s="145"/>
    </row>
    <row r="4" spans="1:9" ht="76.5" x14ac:dyDescent="0.25">
      <c r="A4" s="154">
        <v>1</v>
      </c>
      <c r="B4" s="188" t="s">
        <v>440</v>
      </c>
      <c r="C4" s="183" t="s">
        <v>1</v>
      </c>
      <c r="D4" s="189">
        <f>25+15</f>
        <v>40</v>
      </c>
      <c r="E4" s="158"/>
      <c r="F4" s="158">
        <f t="shared" ref="F4:F22" si="0">D4*E4</f>
        <v>0</v>
      </c>
      <c r="G4" s="177" t="s">
        <v>500</v>
      </c>
      <c r="H4" s="182"/>
      <c r="I4" s="190"/>
    </row>
    <row r="5" spans="1:9" ht="63.75" x14ac:dyDescent="0.25">
      <c r="A5" s="161">
        <v>2</v>
      </c>
      <c r="B5" s="185" t="s">
        <v>441</v>
      </c>
      <c r="C5" s="162" t="s">
        <v>1</v>
      </c>
      <c r="D5" s="167">
        <v>15</v>
      </c>
      <c r="E5" s="163"/>
      <c r="F5" s="163">
        <f t="shared" si="0"/>
        <v>0</v>
      </c>
      <c r="G5" s="168" t="s">
        <v>501</v>
      </c>
      <c r="H5" s="150"/>
      <c r="I5" s="178"/>
    </row>
    <row r="6" spans="1:9" ht="51" x14ac:dyDescent="0.25">
      <c r="A6" s="161">
        <v>3</v>
      </c>
      <c r="B6" s="185" t="s">
        <v>442</v>
      </c>
      <c r="C6" s="162" t="s">
        <v>1</v>
      </c>
      <c r="D6" s="167">
        <v>15</v>
      </c>
      <c r="E6" s="163"/>
      <c r="F6" s="163">
        <f t="shared" si="0"/>
        <v>0</v>
      </c>
      <c r="G6" s="168" t="s">
        <v>502</v>
      </c>
      <c r="H6" s="150"/>
      <c r="I6" s="178"/>
    </row>
    <row r="7" spans="1:9" ht="51" x14ac:dyDescent="0.25">
      <c r="A7" s="161">
        <v>4</v>
      </c>
      <c r="B7" s="185" t="s">
        <v>443</v>
      </c>
      <c r="C7" s="162" t="s">
        <v>1</v>
      </c>
      <c r="D7" s="167">
        <v>9</v>
      </c>
      <c r="E7" s="163"/>
      <c r="F7" s="163">
        <f t="shared" si="0"/>
        <v>0</v>
      </c>
      <c r="G7" s="168" t="s">
        <v>503</v>
      </c>
      <c r="H7" s="150"/>
      <c r="I7" s="178"/>
    </row>
    <row r="8" spans="1:9" ht="51" x14ac:dyDescent="0.25">
      <c r="A8" s="161">
        <v>5</v>
      </c>
      <c r="B8" s="185" t="s">
        <v>444</v>
      </c>
      <c r="C8" s="162" t="s">
        <v>1</v>
      </c>
      <c r="D8" s="167">
        <v>15</v>
      </c>
      <c r="E8" s="163"/>
      <c r="F8" s="163">
        <f t="shared" si="0"/>
        <v>0</v>
      </c>
      <c r="G8" s="168" t="s">
        <v>504</v>
      </c>
      <c r="H8" s="150"/>
      <c r="I8" s="178"/>
    </row>
    <row r="9" spans="1:9" ht="25.5" x14ac:dyDescent="0.25">
      <c r="A9" s="161">
        <v>6</v>
      </c>
      <c r="B9" s="185" t="s">
        <v>445</v>
      </c>
      <c r="C9" s="162" t="s">
        <v>446</v>
      </c>
      <c r="D9" s="167">
        <v>15</v>
      </c>
      <c r="E9" s="163"/>
      <c r="F9" s="163">
        <f t="shared" si="0"/>
        <v>0</v>
      </c>
      <c r="G9" s="168" t="s">
        <v>505</v>
      </c>
      <c r="H9" s="150"/>
      <c r="I9" s="178"/>
    </row>
    <row r="10" spans="1:9" x14ac:dyDescent="0.25">
      <c r="A10" s="161">
        <v>7</v>
      </c>
      <c r="B10" s="185" t="s">
        <v>447</v>
      </c>
      <c r="C10" s="162" t="s">
        <v>6</v>
      </c>
      <c r="D10" s="167">
        <v>5</v>
      </c>
      <c r="E10" s="163"/>
      <c r="F10" s="163">
        <f t="shared" si="0"/>
        <v>0</v>
      </c>
      <c r="G10" s="168" t="s">
        <v>506</v>
      </c>
      <c r="H10" s="150"/>
      <c r="I10" s="178"/>
    </row>
    <row r="11" spans="1:9" ht="25.5" x14ac:dyDescent="0.25">
      <c r="A11" s="161">
        <v>8</v>
      </c>
      <c r="B11" s="185" t="s">
        <v>499</v>
      </c>
      <c r="C11" s="162" t="s">
        <v>446</v>
      </c>
      <c r="D11" s="167">
        <v>20</v>
      </c>
      <c r="E11" s="163"/>
      <c r="F11" s="163">
        <f t="shared" si="0"/>
        <v>0</v>
      </c>
      <c r="G11" s="168" t="s">
        <v>448</v>
      </c>
      <c r="H11" s="150"/>
      <c r="I11" s="178"/>
    </row>
    <row r="12" spans="1:9" ht="51" x14ac:dyDescent="0.25">
      <c r="A12" s="161">
        <v>9</v>
      </c>
      <c r="B12" s="185" t="s">
        <v>449</v>
      </c>
      <c r="C12" s="162" t="s">
        <v>387</v>
      </c>
      <c r="D12" s="167">
        <f>9*3</f>
        <v>27</v>
      </c>
      <c r="E12" s="163"/>
      <c r="F12" s="163">
        <f t="shared" si="0"/>
        <v>0</v>
      </c>
      <c r="G12" s="168" t="s">
        <v>507</v>
      </c>
      <c r="H12" s="150"/>
      <c r="I12" s="178"/>
    </row>
    <row r="13" spans="1:9" ht="51" x14ac:dyDescent="0.25">
      <c r="A13" s="161">
        <v>10</v>
      </c>
      <c r="B13" s="185" t="s">
        <v>450</v>
      </c>
      <c r="C13" s="162" t="s">
        <v>387</v>
      </c>
      <c r="D13" s="167">
        <v>45</v>
      </c>
      <c r="E13" s="163"/>
      <c r="F13" s="163">
        <f t="shared" si="0"/>
        <v>0</v>
      </c>
      <c r="G13" s="168" t="s">
        <v>508</v>
      </c>
      <c r="H13" s="150"/>
      <c r="I13" s="178"/>
    </row>
    <row r="14" spans="1:9" ht="25.5" x14ac:dyDescent="0.25">
      <c r="A14" s="161">
        <v>11</v>
      </c>
      <c r="B14" s="185" t="s">
        <v>451</v>
      </c>
      <c r="C14" s="162" t="s">
        <v>6</v>
      </c>
      <c r="D14" s="167">
        <v>5</v>
      </c>
      <c r="E14" s="163"/>
      <c r="F14" s="163">
        <f t="shared" si="0"/>
        <v>0</v>
      </c>
      <c r="G14" s="168" t="s">
        <v>509</v>
      </c>
      <c r="H14" s="150"/>
      <c r="I14" s="178"/>
    </row>
    <row r="15" spans="1:9" ht="25.5" x14ac:dyDescent="0.25">
      <c r="A15" s="161">
        <v>12</v>
      </c>
      <c r="B15" s="185" t="s">
        <v>452</v>
      </c>
      <c r="C15" s="162" t="s">
        <v>6</v>
      </c>
      <c r="D15" s="167">
        <v>2</v>
      </c>
      <c r="E15" s="163"/>
      <c r="F15" s="163">
        <f t="shared" si="0"/>
        <v>0</v>
      </c>
      <c r="G15" s="168" t="s">
        <v>510</v>
      </c>
      <c r="H15" s="150"/>
      <c r="I15" s="178"/>
    </row>
    <row r="16" spans="1:9" ht="38.25" x14ac:dyDescent="0.25">
      <c r="A16" s="161">
        <v>13</v>
      </c>
      <c r="B16" s="78" t="s">
        <v>453</v>
      </c>
      <c r="C16" s="162" t="s">
        <v>6</v>
      </c>
      <c r="D16" s="146">
        <v>6</v>
      </c>
      <c r="E16" s="80"/>
      <c r="F16" s="163">
        <f>D16*E16</f>
        <v>0</v>
      </c>
      <c r="G16" s="12" t="s">
        <v>511</v>
      </c>
      <c r="H16" s="150"/>
      <c r="I16" s="168"/>
    </row>
    <row r="17" spans="1:9" ht="51" x14ac:dyDescent="0.25">
      <c r="A17" s="161">
        <v>14</v>
      </c>
      <c r="B17" s="78" t="s">
        <v>454</v>
      </c>
      <c r="C17" s="162" t="s">
        <v>6</v>
      </c>
      <c r="D17" s="146">
        <v>6</v>
      </c>
      <c r="E17" s="80"/>
      <c r="F17" s="163">
        <f>D17*E17</f>
        <v>0</v>
      </c>
      <c r="G17" s="12" t="s">
        <v>512</v>
      </c>
      <c r="H17" s="150"/>
      <c r="I17" s="168"/>
    </row>
    <row r="18" spans="1:9" ht="25.5" x14ac:dyDescent="0.25">
      <c r="A18" s="161">
        <v>15</v>
      </c>
      <c r="B18" s="23" t="s">
        <v>573</v>
      </c>
      <c r="C18" s="162" t="s">
        <v>6</v>
      </c>
      <c r="D18" s="146">
        <v>6</v>
      </c>
      <c r="E18" s="80"/>
      <c r="F18" s="163">
        <f>D18*E18</f>
        <v>0</v>
      </c>
      <c r="G18" s="12" t="s">
        <v>572</v>
      </c>
      <c r="H18" s="150"/>
      <c r="I18" s="168"/>
    </row>
    <row r="19" spans="1:9" ht="51" x14ac:dyDescent="0.25">
      <c r="A19" s="161">
        <v>16</v>
      </c>
      <c r="B19" s="185" t="s">
        <v>455</v>
      </c>
      <c r="C19" s="162" t="s">
        <v>6</v>
      </c>
      <c r="D19" s="167">
        <v>1</v>
      </c>
      <c r="E19" s="163"/>
      <c r="F19" s="163">
        <f>D19*E19</f>
        <v>0</v>
      </c>
      <c r="G19" s="168" t="s">
        <v>513</v>
      </c>
      <c r="H19" s="150"/>
      <c r="I19" s="178"/>
    </row>
    <row r="20" spans="1:9" x14ac:dyDescent="0.25">
      <c r="A20" s="161">
        <v>17</v>
      </c>
      <c r="B20" s="185" t="s">
        <v>456</v>
      </c>
      <c r="C20" s="162" t="s">
        <v>392</v>
      </c>
      <c r="D20" s="167">
        <v>20</v>
      </c>
      <c r="E20" s="163"/>
      <c r="F20" s="163">
        <f t="shared" si="0"/>
        <v>0</v>
      </c>
      <c r="G20" s="168" t="s">
        <v>457</v>
      </c>
      <c r="H20" s="150"/>
      <c r="I20" s="178"/>
    </row>
    <row r="21" spans="1:9" x14ac:dyDescent="0.25">
      <c r="A21" s="161">
        <v>18</v>
      </c>
      <c r="B21" s="185" t="s">
        <v>458</v>
      </c>
      <c r="C21" s="162" t="s">
        <v>6</v>
      </c>
      <c r="D21" s="167">
        <v>1</v>
      </c>
      <c r="E21" s="163"/>
      <c r="F21" s="163">
        <f t="shared" si="0"/>
        <v>0</v>
      </c>
      <c r="G21" s="168" t="s">
        <v>459</v>
      </c>
      <c r="H21" s="150"/>
      <c r="I21" s="178"/>
    </row>
    <row r="22" spans="1:9" ht="25.5" x14ac:dyDescent="0.25">
      <c r="A22" s="161">
        <v>19</v>
      </c>
      <c r="B22" s="185" t="s">
        <v>460</v>
      </c>
      <c r="C22" s="162" t="s">
        <v>6</v>
      </c>
      <c r="D22" s="167">
        <v>4</v>
      </c>
      <c r="E22" s="163"/>
      <c r="F22" s="163">
        <f t="shared" si="0"/>
        <v>0</v>
      </c>
      <c r="G22" s="168" t="s">
        <v>514</v>
      </c>
      <c r="H22" s="150"/>
      <c r="I22" s="178"/>
    </row>
    <row r="23" spans="1:9" x14ac:dyDescent="0.25">
      <c r="A23" s="170">
        <v>20</v>
      </c>
      <c r="B23" s="186" t="s">
        <v>233</v>
      </c>
      <c r="C23" s="172" t="s">
        <v>6</v>
      </c>
      <c r="D23" s="173">
        <v>1</v>
      </c>
      <c r="E23" s="174"/>
      <c r="F23" s="174">
        <f t="shared" ref="F23" si="1">D23*E23</f>
        <v>0</v>
      </c>
      <c r="G23" s="175"/>
      <c r="H23" s="176"/>
      <c r="I23" s="179"/>
    </row>
  </sheetData>
  <mergeCells count="1">
    <mergeCell ref="A1:H1"/>
  </mergeCells>
  <printOptions horizontalCentered="1"/>
  <pageMargins left="0.31496062992125984" right="0.31496062992125984" top="0.55118110236220474" bottom="0.55118110236220474" header="0.31496062992125984" footer="0.31496062992125984"/>
  <pageSetup paperSize="9" scale="57" fitToHeight="0" orientation="landscape" r:id="rId1"/>
  <headerFooter>
    <oddFooter>Stránka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Normal="85" zoomScaleSheetLayoutView="100" workbookViewId="0">
      <selection activeCell="I2" sqref="I2"/>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9" ht="50.25" customHeight="1" thickBot="1" x14ac:dyDescent="0.3">
      <c r="A1" s="221" t="s">
        <v>488</v>
      </c>
      <c r="B1" s="222"/>
      <c r="C1" s="222"/>
      <c r="D1" s="222"/>
      <c r="E1" s="222"/>
      <c r="F1" s="222"/>
      <c r="G1" s="222"/>
      <c r="H1" s="223"/>
      <c r="I1" s="136">
        <f>SUM(F4:F10)</f>
        <v>0</v>
      </c>
    </row>
    <row r="2" spans="1:9" s="149" customFormat="1" ht="24" customHeight="1" thickBot="1" x14ac:dyDescent="0.3">
      <c r="A2" s="138" t="s">
        <v>0</v>
      </c>
      <c r="B2" s="138" t="s">
        <v>8</v>
      </c>
      <c r="C2" s="139" t="s">
        <v>2</v>
      </c>
      <c r="D2" s="138" t="s">
        <v>3</v>
      </c>
      <c r="E2" s="139" t="s">
        <v>4</v>
      </c>
      <c r="F2" s="139" t="s">
        <v>5</v>
      </c>
      <c r="G2" s="140" t="s">
        <v>7</v>
      </c>
      <c r="H2" s="140" t="s">
        <v>16</v>
      </c>
      <c r="I2" s="140"/>
    </row>
    <row r="3" spans="1:9" ht="12.6" customHeight="1" x14ac:dyDescent="0.25">
      <c r="A3" s="141"/>
      <c r="B3" s="142"/>
      <c r="C3" s="141"/>
      <c r="D3" s="141"/>
      <c r="E3" s="142"/>
      <c r="F3" s="142"/>
      <c r="G3" s="143"/>
      <c r="H3" s="144"/>
      <c r="I3" s="145"/>
    </row>
    <row r="4" spans="1:9" ht="63.75" x14ac:dyDescent="0.25">
      <c r="A4" s="154">
        <v>1</v>
      </c>
      <c r="B4" s="188" t="s">
        <v>461</v>
      </c>
      <c r="C4" s="183" t="s">
        <v>387</v>
      </c>
      <c r="D4" s="189">
        <v>28</v>
      </c>
      <c r="E4" s="158"/>
      <c r="F4" s="158">
        <f t="shared" ref="F4:F10" si="0">D4*E4</f>
        <v>0</v>
      </c>
      <c r="G4" s="177" t="s">
        <v>515</v>
      </c>
      <c r="H4" s="182"/>
      <c r="I4" s="190"/>
    </row>
    <row r="5" spans="1:9" ht="63.95" customHeight="1" x14ac:dyDescent="0.25">
      <c r="A5" s="161">
        <v>2</v>
      </c>
      <c r="B5" s="185" t="s">
        <v>462</v>
      </c>
      <c r="C5" s="162" t="s">
        <v>387</v>
      </c>
      <c r="D5" s="167">
        <v>10</v>
      </c>
      <c r="E5" s="163"/>
      <c r="F5" s="163">
        <f t="shared" si="0"/>
        <v>0</v>
      </c>
      <c r="G5" s="168" t="s">
        <v>516</v>
      </c>
      <c r="H5" s="150"/>
      <c r="I5" s="178"/>
    </row>
    <row r="6" spans="1:9" ht="51" x14ac:dyDescent="0.25">
      <c r="A6" s="161">
        <v>3</v>
      </c>
      <c r="B6" s="185" t="s">
        <v>463</v>
      </c>
      <c r="C6" s="162" t="s">
        <v>387</v>
      </c>
      <c r="D6" s="167">
        <v>22</v>
      </c>
      <c r="E6" s="163"/>
      <c r="F6" s="163">
        <f t="shared" si="0"/>
        <v>0</v>
      </c>
      <c r="G6" s="168" t="s">
        <v>517</v>
      </c>
      <c r="H6" s="150"/>
      <c r="I6" s="178"/>
    </row>
    <row r="7" spans="1:9" x14ac:dyDescent="0.25">
      <c r="A7" s="161">
        <v>4</v>
      </c>
      <c r="B7" s="185" t="s">
        <v>456</v>
      </c>
      <c r="C7" s="162" t="s">
        <v>392</v>
      </c>
      <c r="D7" s="167">
        <v>26</v>
      </c>
      <c r="E7" s="163"/>
      <c r="F7" s="163">
        <f t="shared" si="0"/>
        <v>0</v>
      </c>
      <c r="G7" s="168" t="s">
        <v>464</v>
      </c>
      <c r="H7" s="150"/>
      <c r="I7" s="178"/>
    </row>
    <row r="8" spans="1:9" x14ac:dyDescent="0.25">
      <c r="A8" s="161">
        <v>5</v>
      </c>
      <c r="B8" s="185" t="s">
        <v>458</v>
      </c>
      <c r="C8" s="162" t="s">
        <v>6</v>
      </c>
      <c r="D8" s="167">
        <v>1</v>
      </c>
      <c r="E8" s="163"/>
      <c r="F8" s="163">
        <f t="shared" si="0"/>
        <v>0</v>
      </c>
      <c r="G8" s="168" t="s">
        <v>465</v>
      </c>
      <c r="H8" s="150"/>
      <c r="I8" s="178"/>
    </row>
    <row r="9" spans="1:9" ht="25.5" x14ac:dyDescent="0.25">
      <c r="A9" s="161">
        <v>6</v>
      </c>
      <c r="B9" s="185" t="s">
        <v>460</v>
      </c>
      <c r="C9" s="162" t="s">
        <v>6</v>
      </c>
      <c r="D9" s="167">
        <v>3</v>
      </c>
      <c r="E9" s="163"/>
      <c r="F9" s="163">
        <f t="shared" si="0"/>
        <v>0</v>
      </c>
      <c r="G9" s="168" t="s">
        <v>514</v>
      </c>
      <c r="H9" s="150"/>
      <c r="I9" s="178"/>
    </row>
    <row r="10" spans="1:9" x14ac:dyDescent="0.25">
      <c r="A10" s="170">
        <v>7</v>
      </c>
      <c r="B10" s="186" t="s">
        <v>233</v>
      </c>
      <c r="C10" s="172" t="s">
        <v>6</v>
      </c>
      <c r="D10" s="173">
        <v>1</v>
      </c>
      <c r="E10" s="174"/>
      <c r="F10" s="174">
        <f t="shared" si="0"/>
        <v>0</v>
      </c>
      <c r="G10" s="175"/>
      <c r="H10" s="176"/>
      <c r="I10" s="179"/>
    </row>
  </sheetData>
  <mergeCells count="1">
    <mergeCell ref="A1:H1"/>
  </mergeCells>
  <printOptions horizontalCentered="1"/>
  <pageMargins left="0.31496062992125984" right="0.31496062992125984" top="0.55118110236220474" bottom="0.55118110236220474" header="0.31496062992125984" footer="0.31496062992125984"/>
  <pageSetup paperSize="9" scale="56" fitToHeight="0" orientation="landscape" r:id="rId1"/>
  <headerFooter>
    <oddFooter>Stránka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view="pageBreakPreview" zoomScaleSheetLayoutView="100" workbookViewId="0">
      <selection activeCell="I2" sqref="I2"/>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69" customWidth="1"/>
    <col min="9" max="9" width="52.5703125" style="6" customWidth="1"/>
    <col min="10" max="16384" width="9.140625" style="2"/>
  </cols>
  <sheetData>
    <row r="1" spans="1:9" s="7" customFormat="1" ht="50.25" customHeight="1" thickBot="1" x14ac:dyDescent="0.25">
      <c r="A1" s="224" t="s">
        <v>335</v>
      </c>
      <c r="B1" s="225"/>
      <c r="C1" s="225"/>
      <c r="D1" s="225"/>
      <c r="E1" s="225"/>
      <c r="F1" s="225"/>
      <c r="G1" s="225"/>
      <c r="H1" s="225"/>
      <c r="I1" s="72">
        <f>SUM(F4:F24)</f>
        <v>0</v>
      </c>
    </row>
    <row r="2" spans="1:9" s="7" customFormat="1" ht="24" customHeight="1" thickBot="1" x14ac:dyDescent="0.25">
      <c r="A2" s="76" t="s">
        <v>0</v>
      </c>
      <c r="B2" s="76" t="s">
        <v>8</v>
      </c>
      <c r="C2" s="71" t="s">
        <v>2</v>
      </c>
      <c r="D2" s="76" t="s">
        <v>3</v>
      </c>
      <c r="E2" s="71" t="s">
        <v>4</v>
      </c>
      <c r="F2" s="71" t="s">
        <v>5</v>
      </c>
      <c r="G2" s="77" t="s">
        <v>7</v>
      </c>
      <c r="H2" s="77" t="s">
        <v>16</v>
      </c>
      <c r="I2" s="77"/>
    </row>
    <row r="3" spans="1:9" s="1" customFormat="1" x14ac:dyDescent="0.2">
      <c r="A3" s="30"/>
      <c r="B3" s="31"/>
      <c r="C3" s="30"/>
      <c r="D3" s="30"/>
      <c r="E3" s="31"/>
      <c r="F3" s="31"/>
      <c r="G3" s="19"/>
      <c r="H3" s="66"/>
      <c r="I3" s="43"/>
    </row>
    <row r="4" spans="1:9" s="4" customFormat="1" ht="63.75" x14ac:dyDescent="0.2">
      <c r="A4" s="87">
        <v>1</v>
      </c>
      <c r="B4" s="102" t="s">
        <v>268</v>
      </c>
      <c r="C4" s="50" t="s">
        <v>1</v>
      </c>
      <c r="D4" s="104">
        <v>4</v>
      </c>
      <c r="E4" s="105"/>
      <c r="F4" s="18">
        <f t="shared" ref="F4:F18" si="0">D4*E4</f>
        <v>0</v>
      </c>
      <c r="G4" s="106" t="s">
        <v>75</v>
      </c>
      <c r="H4" s="50" t="s">
        <v>18</v>
      </c>
      <c r="I4" s="35"/>
    </row>
    <row r="5" spans="1:9" s="4" customFormat="1" x14ac:dyDescent="0.2">
      <c r="A5" s="9">
        <v>2</v>
      </c>
      <c r="B5" s="23" t="s">
        <v>294</v>
      </c>
      <c r="C5" s="11" t="s">
        <v>6</v>
      </c>
      <c r="D5" s="24">
        <v>2</v>
      </c>
      <c r="E5" s="21"/>
      <c r="F5" s="74">
        <f t="shared" ref="F5" si="1">D5*E5</f>
        <v>0</v>
      </c>
      <c r="G5" s="12" t="s">
        <v>330</v>
      </c>
      <c r="H5" s="28" t="s">
        <v>17</v>
      </c>
      <c r="I5" s="8"/>
    </row>
    <row r="6" spans="1:9" s="4" customFormat="1" ht="63.75" x14ac:dyDescent="0.2">
      <c r="A6" s="9">
        <v>3</v>
      </c>
      <c r="B6" s="23" t="s">
        <v>293</v>
      </c>
      <c r="C6" s="11" t="s">
        <v>1</v>
      </c>
      <c r="D6" s="24">
        <v>2</v>
      </c>
      <c r="E6" s="21"/>
      <c r="F6" s="74">
        <f t="shared" si="0"/>
        <v>0</v>
      </c>
      <c r="G6" s="32" t="s">
        <v>74</v>
      </c>
      <c r="H6" s="28" t="s">
        <v>18</v>
      </c>
      <c r="I6" s="8"/>
    </row>
    <row r="7" spans="1:9" s="4" customFormat="1" ht="51" x14ac:dyDescent="0.2">
      <c r="A7" s="9">
        <v>4</v>
      </c>
      <c r="B7" s="23" t="s">
        <v>295</v>
      </c>
      <c r="C7" s="11" t="s">
        <v>1</v>
      </c>
      <c r="D7" s="24">
        <v>2</v>
      </c>
      <c r="E7" s="21"/>
      <c r="F7" s="74">
        <f t="shared" si="0"/>
        <v>0</v>
      </c>
      <c r="G7" s="12" t="s">
        <v>65</v>
      </c>
      <c r="H7" s="28" t="s">
        <v>18</v>
      </c>
      <c r="I7" s="8"/>
    </row>
    <row r="8" spans="1:9" s="4" customFormat="1" ht="38.25" x14ac:dyDescent="0.2">
      <c r="A8" s="9">
        <v>5</v>
      </c>
      <c r="B8" s="23" t="s">
        <v>21</v>
      </c>
      <c r="C8" s="11" t="s">
        <v>1</v>
      </c>
      <c r="D8" s="24">
        <v>2</v>
      </c>
      <c r="E8" s="21"/>
      <c r="F8" s="74">
        <f t="shared" si="0"/>
        <v>0</v>
      </c>
      <c r="G8" s="12" t="s">
        <v>270</v>
      </c>
      <c r="H8" s="28" t="s">
        <v>18</v>
      </c>
      <c r="I8" s="8"/>
    </row>
    <row r="9" spans="1:9" s="4" customFormat="1" ht="63.75" x14ac:dyDescent="0.2">
      <c r="A9" s="9">
        <v>6</v>
      </c>
      <c r="B9" s="23" t="s">
        <v>276</v>
      </c>
      <c r="C9" s="11" t="s">
        <v>1</v>
      </c>
      <c r="D9" s="81">
        <v>1</v>
      </c>
      <c r="E9" s="21"/>
      <c r="F9" s="74">
        <f t="shared" si="0"/>
        <v>0</v>
      </c>
      <c r="G9" s="32" t="s">
        <v>333</v>
      </c>
      <c r="H9" s="28" t="s">
        <v>18</v>
      </c>
      <c r="I9" s="8"/>
    </row>
    <row r="10" spans="1:9" s="4" customFormat="1" ht="51" x14ac:dyDescent="0.2">
      <c r="A10" s="9">
        <v>7</v>
      </c>
      <c r="B10" s="23" t="s">
        <v>76</v>
      </c>
      <c r="C10" s="11" t="s">
        <v>1</v>
      </c>
      <c r="D10" s="24">
        <v>1</v>
      </c>
      <c r="E10" s="21"/>
      <c r="F10" s="74">
        <f t="shared" si="0"/>
        <v>0</v>
      </c>
      <c r="G10" s="12" t="s">
        <v>277</v>
      </c>
      <c r="H10" s="28" t="s">
        <v>17</v>
      </c>
      <c r="I10" s="8"/>
    </row>
    <row r="11" spans="1:9" s="4" customFormat="1" ht="51" x14ac:dyDescent="0.2">
      <c r="A11" s="9">
        <v>8</v>
      </c>
      <c r="B11" s="23" t="s">
        <v>76</v>
      </c>
      <c r="C11" s="11" t="s">
        <v>1</v>
      </c>
      <c r="D11" s="24">
        <v>1</v>
      </c>
      <c r="E11" s="21"/>
      <c r="F11" s="74">
        <f t="shared" si="0"/>
        <v>0</v>
      </c>
      <c r="G11" s="12" t="s">
        <v>269</v>
      </c>
      <c r="H11" s="28" t="s">
        <v>17</v>
      </c>
      <c r="I11" s="8"/>
    </row>
    <row r="12" spans="1:9" s="4" customFormat="1" ht="51" x14ac:dyDescent="0.2">
      <c r="A12" s="9">
        <v>9</v>
      </c>
      <c r="B12" s="23" t="s">
        <v>296</v>
      </c>
      <c r="C12" s="11" t="s">
        <v>1</v>
      </c>
      <c r="D12" s="24">
        <v>2</v>
      </c>
      <c r="E12" s="21"/>
      <c r="F12" s="74">
        <f t="shared" si="0"/>
        <v>0</v>
      </c>
      <c r="G12" s="12" t="s">
        <v>297</v>
      </c>
      <c r="H12" s="28" t="s">
        <v>18</v>
      </c>
      <c r="I12" s="8"/>
    </row>
    <row r="13" spans="1:9" s="4" customFormat="1" ht="39" customHeight="1" x14ac:dyDescent="0.2">
      <c r="A13" s="9">
        <v>10</v>
      </c>
      <c r="B13" s="23" t="s">
        <v>77</v>
      </c>
      <c r="C13" s="11" t="s">
        <v>1</v>
      </c>
      <c r="D13" s="24">
        <v>2</v>
      </c>
      <c r="E13" s="21"/>
      <c r="F13" s="74">
        <f t="shared" si="0"/>
        <v>0</v>
      </c>
      <c r="G13" s="12" t="s">
        <v>274</v>
      </c>
      <c r="H13" s="28" t="s">
        <v>17</v>
      </c>
      <c r="I13" s="8"/>
    </row>
    <row r="14" spans="1:9" s="4" customFormat="1" ht="38.25" x14ac:dyDescent="0.2">
      <c r="A14" s="9">
        <v>11</v>
      </c>
      <c r="B14" s="23" t="s">
        <v>272</v>
      </c>
      <c r="C14" s="11" t="s">
        <v>1</v>
      </c>
      <c r="D14" s="24">
        <v>6</v>
      </c>
      <c r="E14" s="21"/>
      <c r="F14" s="74">
        <f t="shared" si="0"/>
        <v>0</v>
      </c>
      <c r="G14" s="12" t="s">
        <v>273</v>
      </c>
      <c r="H14" s="28" t="s">
        <v>17</v>
      </c>
      <c r="I14" s="8"/>
    </row>
    <row r="15" spans="1:9" s="4" customFormat="1" ht="38.25" x14ac:dyDescent="0.2">
      <c r="A15" s="9">
        <v>12</v>
      </c>
      <c r="B15" s="23" t="s">
        <v>22</v>
      </c>
      <c r="C15" s="11" t="s">
        <v>1</v>
      </c>
      <c r="D15" s="24">
        <v>6</v>
      </c>
      <c r="E15" s="21"/>
      <c r="F15" s="74">
        <f t="shared" si="0"/>
        <v>0</v>
      </c>
      <c r="G15" s="12" t="s">
        <v>275</v>
      </c>
      <c r="H15" s="28" t="s">
        <v>17</v>
      </c>
      <c r="I15" s="8"/>
    </row>
    <row r="16" spans="1:9" s="4" customFormat="1" ht="25.5" x14ac:dyDescent="0.2">
      <c r="A16" s="9">
        <v>13</v>
      </c>
      <c r="B16" s="23" t="s">
        <v>78</v>
      </c>
      <c r="C16" s="11" t="s">
        <v>1</v>
      </c>
      <c r="D16" s="24">
        <v>2</v>
      </c>
      <c r="E16" s="21"/>
      <c r="F16" s="74">
        <f t="shared" si="0"/>
        <v>0</v>
      </c>
      <c r="G16" s="12" t="s">
        <v>271</v>
      </c>
      <c r="H16" s="28" t="s">
        <v>17</v>
      </c>
      <c r="I16" s="8"/>
    </row>
    <row r="17" spans="1:9" s="4" customFormat="1" ht="25.5" x14ac:dyDescent="0.2">
      <c r="A17" s="9">
        <v>14</v>
      </c>
      <c r="B17" s="23" t="s">
        <v>334</v>
      </c>
      <c r="C17" s="11" t="s">
        <v>1</v>
      </c>
      <c r="D17" s="24">
        <v>1</v>
      </c>
      <c r="E17" s="21"/>
      <c r="F17" s="74">
        <f t="shared" ref="F17" si="2">D17*E17</f>
        <v>0</v>
      </c>
      <c r="G17" s="12" t="s">
        <v>336</v>
      </c>
      <c r="H17" s="28" t="s">
        <v>17</v>
      </c>
      <c r="I17" s="8"/>
    </row>
    <row r="18" spans="1:9" s="4" customFormat="1" ht="25.5" x14ac:dyDescent="0.2">
      <c r="A18" s="9">
        <v>15</v>
      </c>
      <c r="B18" s="23" t="s">
        <v>302</v>
      </c>
      <c r="C18" s="11" t="s">
        <v>9</v>
      </c>
      <c r="D18" s="24">
        <v>100</v>
      </c>
      <c r="E18" s="21"/>
      <c r="F18" s="74">
        <f t="shared" si="0"/>
        <v>0</v>
      </c>
      <c r="G18" s="12" t="s">
        <v>301</v>
      </c>
      <c r="H18" s="68" t="s">
        <v>17</v>
      </c>
      <c r="I18" s="8"/>
    </row>
    <row r="19" spans="1:9" s="4" customFormat="1" ht="25.5" x14ac:dyDescent="0.2">
      <c r="A19" s="9">
        <v>16</v>
      </c>
      <c r="B19" s="23" t="s">
        <v>365</v>
      </c>
      <c r="C19" s="11" t="s">
        <v>1</v>
      </c>
      <c r="D19" s="24">
        <v>4</v>
      </c>
      <c r="E19" s="21"/>
      <c r="F19" s="74">
        <f t="shared" ref="F19" si="3">D19*E19</f>
        <v>0</v>
      </c>
      <c r="G19" s="12" t="s">
        <v>366</v>
      </c>
      <c r="H19" s="68" t="s">
        <v>17</v>
      </c>
      <c r="I19" s="8"/>
    </row>
    <row r="20" spans="1:9" s="5" customFormat="1" x14ac:dyDescent="0.2">
      <c r="A20" s="9">
        <v>17</v>
      </c>
      <c r="B20" s="13" t="s">
        <v>10</v>
      </c>
      <c r="C20" s="9" t="s">
        <v>6</v>
      </c>
      <c r="D20" s="9">
        <v>1</v>
      </c>
      <c r="E20" s="20"/>
      <c r="F20" s="20">
        <f t="shared" ref="F20" si="4">D20*E20</f>
        <v>0</v>
      </c>
      <c r="G20" s="8" t="s">
        <v>300</v>
      </c>
      <c r="H20" s="75" t="s">
        <v>17</v>
      </c>
      <c r="I20" s="8"/>
    </row>
    <row r="21" spans="1:9" s="4" customFormat="1" x14ac:dyDescent="0.2">
      <c r="A21" s="9">
        <v>18</v>
      </c>
      <c r="B21" s="13" t="s">
        <v>19</v>
      </c>
      <c r="C21" s="9" t="s">
        <v>6</v>
      </c>
      <c r="D21" s="9">
        <v>1</v>
      </c>
      <c r="E21" s="20"/>
      <c r="F21" s="14">
        <f t="shared" ref="F21:F24" si="5">D21*E21</f>
        <v>0</v>
      </c>
      <c r="G21" s="8" t="s">
        <v>298</v>
      </c>
      <c r="H21" s="75" t="s">
        <v>17</v>
      </c>
      <c r="I21" s="8"/>
    </row>
    <row r="22" spans="1:9" s="5" customFormat="1" x14ac:dyDescent="0.2">
      <c r="A22" s="9">
        <v>19</v>
      </c>
      <c r="B22" s="17" t="s">
        <v>20</v>
      </c>
      <c r="C22" s="9" t="s">
        <v>6</v>
      </c>
      <c r="D22" s="9">
        <v>1</v>
      </c>
      <c r="E22" s="74"/>
      <c r="F22" s="74">
        <f t="shared" si="5"/>
        <v>0</v>
      </c>
      <c r="G22" s="8" t="s">
        <v>20</v>
      </c>
      <c r="H22" s="75" t="s">
        <v>17</v>
      </c>
      <c r="I22" s="8"/>
    </row>
    <row r="23" spans="1:9" s="5" customFormat="1" x14ac:dyDescent="0.2">
      <c r="A23" s="9">
        <v>20</v>
      </c>
      <c r="B23" s="17" t="s">
        <v>11</v>
      </c>
      <c r="C23" s="9" t="s">
        <v>6</v>
      </c>
      <c r="D23" s="9">
        <v>1</v>
      </c>
      <c r="E23" s="74"/>
      <c r="F23" s="74">
        <f t="shared" si="5"/>
        <v>0</v>
      </c>
      <c r="G23" s="8" t="s">
        <v>11</v>
      </c>
      <c r="H23" s="75" t="s">
        <v>17</v>
      </c>
      <c r="I23" s="8"/>
    </row>
    <row r="24" spans="1:9" s="4" customFormat="1" x14ac:dyDescent="0.2">
      <c r="A24" s="9">
        <v>21</v>
      </c>
      <c r="B24" s="26" t="s">
        <v>14</v>
      </c>
      <c r="C24" s="49" t="s">
        <v>6</v>
      </c>
      <c r="D24" s="57">
        <v>1</v>
      </c>
      <c r="E24" s="58"/>
      <c r="F24" s="27">
        <f t="shared" si="5"/>
        <v>0</v>
      </c>
      <c r="G24" s="59" t="s">
        <v>15</v>
      </c>
      <c r="H24" s="49" t="s">
        <v>17</v>
      </c>
      <c r="I24" s="59"/>
    </row>
    <row r="26" spans="1:9" x14ac:dyDescent="0.2">
      <c r="B26" s="73"/>
    </row>
  </sheetData>
  <mergeCells count="1">
    <mergeCell ref="A1:H1"/>
  </mergeCells>
  <phoneticPr fontId="6" type="noConversion"/>
  <printOptions horizontalCentered="1"/>
  <pageMargins left="0.31496062992125984" right="0.31496062992125984" top="0.55118110236220474" bottom="0.55118110236220474" header="0.31496062992125984" footer="0.31496062992125984"/>
  <pageSetup paperSize="9" scale="56" fitToHeight="0" orientation="landscape" r:id="rId1"/>
  <headerFooter alignWithMargins="0">
    <oddFooter>&amp;C&amp;P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view="pageBreakPreview" zoomScaleSheetLayoutView="100" workbookViewId="0">
      <selection activeCell="I2" sqref="I2"/>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6" customWidth="1"/>
    <col min="9" max="9" width="52.5703125" style="6" customWidth="1"/>
    <col min="10" max="16384" width="9.140625" style="2"/>
  </cols>
  <sheetData>
    <row r="1" spans="1:9" s="5" customFormat="1" ht="50.25" customHeight="1" thickBot="1" x14ac:dyDescent="0.25">
      <c r="A1" s="224" t="s">
        <v>299</v>
      </c>
      <c r="B1" s="226"/>
      <c r="C1" s="226"/>
      <c r="D1" s="226"/>
      <c r="E1" s="226"/>
      <c r="F1" s="226"/>
      <c r="G1" s="226"/>
      <c r="H1" s="226"/>
      <c r="I1" s="72">
        <f>SUM(F4:F16)</f>
        <v>0</v>
      </c>
    </row>
    <row r="2" spans="1:9" s="98" customFormat="1" ht="24" customHeight="1" thickBot="1" x14ac:dyDescent="0.25">
      <c r="A2" s="95" t="s">
        <v>0</v>
      </c>
      <c r="B2" s="95" t="s">
        <v>8</v>
      </c>
      <c r="C2" s="96" t="s">
        <v>2</v>
      </c>
      <c r="D2" s="95" t="s">
        <v>3</v>
      </c>
      <c r="E2" s="96" t="s">
        <v>4</v>
      </c>
      <c r="F2" s="96" t="s">
        <v>5</v>
      </c>
      <c r="G2" s="97" t="s">
        <v>7</v>
      </c>
      <c r="H2" s="97" t="s">
        <v>16</v>
      </c>
      <c r="I2" s="129"/>
    </row>
    <row r="3" spans="1:9" s="1" customFormat="1" x14ac:dyDescent="0.2">
      <c r="A3" s="126"/>
      <c r="B3" s="127"/>
      <c r="C3" s="126"/>
      <c r="D3" s="126"/>
      <c r="E3" s="127"/>
      <c r="F3" s="127"/>
      <c r="G3" s="128"/>
      <c r="H3" s="128"/>
      <c r="I3" s="128"/>
    </row>
    <row r="4" spans="1:9" s="4" customFormat="1" ht="114.75" x14ac:dyDescent="0.2">
      <c r="A4" s="87">
        <v>1</v>
      </c>
      <c r="B4" s="35" t="s">
        <v>79</v>
      </c>
      <c r="C4" s="50" t="s">
        <v>1</v>
      </c>
      <c r="D4" s="50">
        <v>1</v>
      </c>
      <c r="E4" s="18"/>
      <c r="F4" s="18">
        <f>D4*E4</f>
        <v>0</v>
      </c>
      <c r="G4" s="99" t="s">
        <v>89</v>
      </c>
      <c r="H4" s="100" t="s">
        <v>18</v>
      </c>
      <c r="I4" s="35"/>
    </row>
    <row r="5" spans="1:9" s="4" customFormat="1" ht="25.5" x14ac:dyDescent="0.2">
      <c r="A5" s="9">
        <v>2</v>
      </c>
      <c r="B5" s="8" t="s">
        <v>80</v>
      </c>
      <c r="C5" s="28" t="s">
        <v>26</v>
      </c>
      <c r="D5" s="28">
        <v>1</v>
      </c>
      <c r="E5" s="74"/>
      <c r="F5" s="74">
        <f t="shared" ref="F5:F9" si="0">D5*E5</f>
        <v>0</v>
      </c>
      <c r="G5" s="13" t="s">
        <v>81</v>
      </c>
      <c r="H5" s="92" t="s">
        <v>17</v>
      </c>
      <c r="I5" s="8"/>
    </row>
    <row r="6" spans="1:9" s="4" customFormat="1" ht="38.25" x14ac:dyDescent="0.2">
      <c r="A6" s="9">
        <v>3</v>
      </c>
      <c r="B6" s="8" t="s">
        <v>82</v>
      </c>
      <c r="C6" s="28" t="s">
        <v>6</v>
      </c>
      <c r="D6" s="28">
        <v>1</v>
      </c>
      <c r="E6" s="74"/>
      <c r="F6" s="74">
        <f t="shared" si="0"/>
        <v>0</v>
      </c>
      <c r="G6" s="13" t="s">
        <v>280</v>
      </c>
      <c r="H6" s="92" t="s">
        <v>18</v>
      </c>
      <c r="I6" s="8"/>
    </row>
    <row r="7" spans="1:9" s="4" customFormat="1" ht="25.5" x14ac:dyDescent="0.2">
      <c r="A7" s="9">
        <v>4</v>
      </c>
      <c r="B7" s="8" t="s">
        <v>83</v>
      </c>
      <c r="C7" s="28" t="s">
        <v>6</v>
      </c>
      <c r="D7" s="28">
        <v>1</v>
      </c>
      <c r="E7" s="74"/>
      <c r="F7" s="74">
        <f t="shared" ref="F7" si="1">D7*E7</f>
        <v>0</v>
      </c>
      <c r="G7" s="13" t="s">
        <v>281</v>
      </c>
      <c r="H7" s="92" t="s">
        <v>17</v>
      </c>
      <c r="I7" s="8"/>
    </row>
    <row r="8" spans="1:9" s="4" customFormat="1" ht="92.45" customHeight="1" x14ac:dyDescent="0.2">
      <c r="A8" s="9">
        <v>5</v>
      </c>
      <c r="B8" s="8" t="s">
        <v>84</v>
      </c>
      <c r="C8" s="28" t="s">
        <v>1</v>
      </c>
      <c r="D8" s="28">
        <v>1</v>
      </c>
      <c r="E8" s="74"/>
      <c r="F8" s="74">
        <f t="shared" si="0"/>
        <v>0</v>
      </c>
      <c r="G8" s="13" t="s">
        <v>267</v>
      </c>
      <c r="H8" s="92" t="s">
        <v>18</v>
      </c>
      <c r="I8" s="8"/>
    </row>
    <row r="9" spans="1:9" s="4" customFormat="1" ht="38.25" x14ac:dyDescent="0.2">
      <c r="A9" s="9">
        <v>6</v>
      </c>
      <c r="B9" s="23" t="s">
        <v>331</v>
      </c>
      <c r="C9" s="28" t="s">
        <v>1</v>
      </c>
      <c r="D9" s="28">
        <v>1</v>
      </c>
      <c r="E9" s="74"/>
      <c r="F9" s="74">
        <f t="shared" si="0"/>
        <v>0</v>
      </c>
      <c r="G9" s="32" t="s">
        <v>259</v>
      </c>
      <c r="H9" s="92" t="s">
        <v>18</v>
      </c>
      <c r="I9" s="8"/>
    </row>
    <row r="10" spans="1:9" s="4" customFormat="1" ht="38.25" x14ac:dyDescent="0.2">
      <c r="A10" s="9">
        <v>7</v>
      </c>
      <c r="B10" s="23" t="s">
        <v>332</v>
      </c>
      <c r="C10" s="28" t="s">
        <v>1</v>
      </c>
      <c r="D10" s="28">
        <v>1</v>
      </c>
      <c r="E10" s="74"/>
      <c r="F10" s="74">
        <f>D10*E10</f>
        <v>0</v>
      </c>
      <c r="G10" s="32" t="s">
        <v>260</v>
      </c>
      <c r="H10" s="92" t="s">
        <v>18</v>
      </c>
      <c r="I10" s="8"/>
    </row>
    <row r="11" spans="1:9" s="5" customFormat="1" ht="51" x14ac:dyDescent="0.2">
      <c r="A11" s="9">
        <v>8</v>
      </c>
      <c r="B11" s="13" t="s">
        <v>85</v>
      </c>
      <c r="C11" s="9" t="s">
        <v>1</v>
      </c>
      <c r="D11" s="9">
        <v>3</v>
      </c>
      <c r="E11" s="20"/>
      <c r="F11" s="20">
        <f t="shared" ref="F11:F15" si="2">D11*E11</f>
        <v>0</v>
      </c>
      <c r="G11" s="8" t="s">
        <v>263</v>
      </c>
      <c r="H11" s="28" t="s">
        <v>18</v>
      </c>
      <c r="I11" s="8"/>
    </row>
    <row r="12" spans="1:9" s="5" customFormat="1" ht="25.5" x14ac:dyDescent="0.2">
      <c r="A12" s="9">
        <v>9</v>
      </c>
      <c r="B12" s="13" t="s">
        <v>86</v>
      </c>
      <c r="C12" s="9" t="s">
        <v>1</v>
      </c>
      <c r="D12" s="9">
        <v>2</v>
      </c>
      <c r="E12" s="20"/>
      <c r="F12" s="20">
        <f t="shared" si="2"/>
        <v>0</v>
      </c>
      <c r="G12" s="32" t="s">
        <v>264</v>
      </c>
      <c r="H12" s="28" t="s">
        <v>18</v>
      </c>
      <c r="I12" s="8"/>
    </row>
    <row r="13" spans="1:9" s="5" customFormat="1" ht="38.25" x14ac:dyDescent="0.2">
      <c r="A13" s="9">
        <v>10</v>
      </c>
      <c r="B13" s="13" t="s">
        <v>87</v>
      </c>
      <c r="C13" s="9" t="s">
        <v>1</v>
      </c>
      <c r="D13" s="28">
        <v>12</v>
      </c>
      <c r="E13" s="20"/>
      <c r="F13" s="20">
        <f t="shared" si="2"/>
        <v>0</v>
      </c>
      <c r="G13" s="32" t="s">
        <v>265</v>
      </c>
      <c r="H13" s="28" t="s">
        <v>18</v>
      </c>
      <c r="I13" s="8"/>
    </row>
    <row r="14" spans="1:9" s="5" customFormat="1" x14ac:dyDescent="0.2">
      <c r="A14" s="9">
        <v>11</v>
      </c>
      <c r="B14" s="93" t="s">
        <v>88</v>
      </c>
      <c r="C14" s="9" t="s">
        <v>1</v>
      </c>
      <c r="D14" s="9">
        <v>12</v>
      </c>
      <c r="E14" s="20"/>
      <c r="F14" s="20">
        <f t="shared" si="2"/>
        <v>0</v>
      </c>
      <c r="G14" s="93" t="s">
        <v>266</v>
      </c>
      <c r="H14" s="28" t="s">
        <v>17</v>
      </c>
      <c r="I14" s="93"/>
    </row>
    <row r="15" spans="1:9" s="5" customFormat="1" x14ac:dyDescent="0.2">
      <c r="A15" s="9">
        <v>12</v>
      </c>
      <c r="B15" s="93" t="s">
        <v>309</v>
      </c>
      <c r="C15" s="22" t="s">
        <v>6</v>
      </c>
      <c r="D15" s="22">
        <v>1</v>
      </c>
      <c r="E15" s="94"/>
      <c r="F15" s="20">
        <f t="shared" si="2"/>
        <v>0</v>
      </c>
      <c r="G15" s="37" t="s">
        <v>310</v>
      </c>
      <c r="H15" s="101" t="s">
        <v>17</v>
      </c>
      <c r="I15" s="29"/>
    </row>
    <row r="16" spans="1:9" s="4" customFormat="1" x14ac:dyDescent="0.2">
      <c r="A16" s="88">
        <v>13</v>
      </c>
      <c r="B16" s="59" t="s">
        <v>278</v>
      </c>
      <c r="C16" s="49" t="s">
        <v>6</v>
      </c>
      <c r="D16" s="49">
        <v>1</v>
      </c>
      <c r="E16" s="27"/>
      <c r="F16" s="27">
        <f>D16*E16</f>
        <v>0</v>
      </c>
      <c r="G16" s="131" t="s">
        <v>279</v>
      </c>
      <c r="H16" s="132" t="s">
        <v>17</v>
      </c>
      <c r="I16" s="59"/>
    </row>
  </sheetData>
  <mergeCells count="1">
    <mergeCell ref="A1:H1"/>
  </mergeCells>
  <printOptions horizontalCentered="1"/>
  <pageMargins left="0.31496062992125984" right="0.31496062992125984" top="0.55118110236220474" bottom="0.55118110236220474" header="0.31496062992125984" footer="0.31496062992125984"/>
  <pageSetup paperSize="9" scale="56" fitToHeight="0" orientation="landscape" r:id="rId1"/>
  <headerFooter alignWithMargins="0">
    <oddHeader>&amp;LDOX_DSP_AVT_VV</oddHeader>
    <oddFooter>&amp;C&amp;P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7"/>
  <sheetViews>
    <sheetView view="pageBreakPreview" zoomScaleSheetLayoutView="100" workbookViewId="0">
      <selection activeCell="I2" sqref="I2"/>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70" customWidth="1"/>
    <col min="9" max="9" width="52.5703125" style="6" customWidth="1"/>
    <col min="10" max="16384" width="9.140625" style="2"/>
  </cols>
  <sheetData>
    <row r="1" spans="1:9" s="7" customFormat="1" ht="50.25" customHeight="1" thickBot="1" x14ac:dyDescent="0.25">
      <c r="A1" s="224" t="s">
        <v>354</v>
      </c>
      <c r="B1" s="226"/>
      <c r="C1" s="226"/>
      <c r="D1" s="226"/>
      <c r="E1" s="226"/>
      <c r="F1" s="226"/>
      <c r="G1" s="226"/>
      <c r="H1" s="223"/>
      <c r="I1" s="72">
        <f>SUM(F4:F65)</f>
        <v>0</v>
      </c>
    </row>
    <row r="2" spans="1:9" s="7" customFormat="1" ht="24" customHeight="1" thickBot="1" x14ac:dyDescent="0.25">
      <c r="A2" s="76" t="s">
        <v>0</v>
      </c>
      <c r="B2" s="76" t="s">
        <v>8</v>
      </c>
      <c r="C2" s="71" t="s">
        <v>2</v>
      </c>
      <c r="D2" s="76" t="s">
        <v>3</v>
      </c>
      <c r="E2" s="71" t="s">
        <v>4</v>
      </c>
      <c r="F2" s="71" t="s">
        <v>5</v>
      </c>
      <c r="G2" s="77" t="s">
        <v>7</v>
      </c>
      <c r="H2" s="77" t="s">
        <v>16</v>
      </c>
      <c r="I2" s="77"/>
    </row>
    <row r="3" spans="1:9" s="1" customFormat="1" x14ac:dyDescent="0.2">
      <c r="A3" s="30"/>
      <c r="B3" s="31"/>
      <c r="C3" s="30"/>
      <c r="D3" s="30"/>
      <c r="E3" s="31"/>
      <c r="F3" s="31"/>
      <c r="G3" s="19"/>
      <c r="H3" s="66"/>
      <c r="I3" s="43"/>
    </row>
    <row r="4" spans="1:9" s="5" customFormat="1" ht="63.95" customHeight="1" x14ac:dyDescent="0.2">
      <c r="A4" s="16">
        <v>1</v>
      </c>
      <c r="B4" s="44" t="s">
        <v>24</v>
      </c>
      <c r="C4" s="45" t="s">
        <v>26</v>
      </c>
      <c r="D4" s="45">
        <v>1</v>
      </c>
      <c r="E4" s="46"/>
      <c r="F4" s="18">
        <f>D4*E4</f>
        <v>0</v>
      </c>
      <c r="G4" s="47" t="s">
        <v>25</v>
      </c>
      <c r="H4" s="67" t="s">
        <v>18</v>
      </c>
      <c r="I4" s="35"/>
    </row>
    <row r="5" spans="1:9" s="4" customFormat="1" ht="90" customHeight="1" x14ac:dyDescent="0.2">
      <c r="A5" s="15">
        <v>2</v>
      </c>
      <c r="B5" s="23" t="s">
        <v>24</v>
      </c>
      <c r="C5" s="11" t="s">
        <v>1</v>
      </c>
      <c r="D5" s="24">
        <v>2</v>
      </c>
      <c r="E5" s="21"/>
      <c r="F5" s="74">
        <f>D5*E5</f>
        <v>0</v>
      </c>
      <c r="G5" s="12" t="s">
        <v>553</v>
      </c>
      <c r="H5" s="68" t="s">
        <v>18</v>
      </c>
      <c r="I5" s="8"/>
    </row>
    <row r="6" spans="1:9" s="4" customFormat="1" ht="140.1" customHeight="1" x14ac:dyDescent="0.2">
      <c r="A6" s="15">
        <v>3</v>
      </c>
      <c r="B6" s="23" t="s">
        <v>24</v>
      </c>
      <c r="C6" s="11" t="s">
        <v>26</v>
      </c>
      <c r="D6" s="24">
        <v>1</v>
      </c>
      <c r="E6" s="21"/>
      <c r="F6" s="74">
        <f t="shared" ref="F6:F65" si="0">D6*E6</f>
        <v>0</v>
      </c>
      <c r="G6" s="32" t="s">
        <v>73</v>
      </c>
      <c r="H6" s="68" t="s">
        <v>18</v>
      </c>
      <c r="I6" s="8"/>
    </row>
    <row r="7" spans="1:9" s="4" customFormat="1" ht="127.35" customHeight="1" x14ac:dyDescent="0.2">
      <c r="A7" s="15">
        <v>4</v>
      </c>
      <c r="B7" s="23" t="s">
        <v>24</v>
      </c>
      <c r="C7" s="11" t="s">
        <v>329</v>
      </c>
      <c r="D7" s="24">
        <v>1</v>
      </c>
      <c r="E7" s="21"/>
      <c r="F7" s="74">
        <f t="shared" si="0"/>
        <v>0</v>
      </c>
      <c r="G7" s="12" t="s">
        <v>536</v>
      </c>
      <c r="H7" s="68" t="s">
        <v>18</v>
      </c>
      <c r="I7" s="8"/>
    </row>
    <row r="8" spans="1:9" s="4" customFormat="1" ht="140.25" x14ac:dyDescent="0.2">
      <c r="A8" s="15">
        <v>5</v>
      </c>
      <c r="B8" s="23" t="s">
        <v>24</v>
      </c>
      <c r="C8" s="11" t="s">
        <v>329</v>
      </c>
      <c r="D8" s="24">
        <v>1</v>
      </c>
      <c r="E8" s="21"/>
      <c r="F8" s="74">
        <f t="shared" ref="F8" si="1">D8*E8</f>
        <v>0</v>
      </c>
      <c r="G8" s="12" t="s">
        <v>337</v>
      </c>
      <c r="H8" s="68" t="s">
        <v>18</v>
      </c>
      <c r="I8" s="8"/>
    </row>
    <row r="9" spans="1:9" s="5" customFormat="1" ht="63.75" x14ac:dyDescent="0.2">
      <c r="A9" s="15">
        <v>6</v>
      </c>
      <c r="B9" s="23" t="s">
        <v>24</v>
      </c>
      <c r="C9" s="9" t="s">
        <v>26</v>
      </c>
      <c r="D9" s="9">
        <v>2</v>
      </c>
      <c r="E9" s="74"/>
      <c r="F9" s="74">
        <f>D9*E9</f>
        <v>0</v>
      </c>
      <c r="G9" s="8" t="s">
        <v>35</v>
      </c>
      <c r="H9" s="68" t="s">
        <v>18</v>
      </c>
      <c r="I9" s="8"/>
    </row>
    <row r="10" spans="1:9" s="5" customFormat="1" ht="102" x14ac:dyDescent="0.2">
      <c r="A10" s="15">
        <v>7</v>
      </c>
      <c r="B10" s="23" t="s">
        <v>24</v>
      </c>
      <c r="C10" s="9" t="s">
        <v>26</v>
      </c>
      <c r="D10" s="9">
        <v>8</v>
      </c>
      <c r="E10" s="74"/>
      <c r="F10" s="74">
        <f t="shared" ref="F10" si="2">D10*E10</f>
        <v>0</v>
      </c>
      <c r="G10" s="8" t="s">
        <v>359</v>
      </c>
      <c r="H10" s="108" t="s">
        <v>18</v>
      </c>
      <c r="I10" s="8"/>
    </row>
    <row r="11" spans="1:9" s="4" customFormat="1" ht="89.25" x14ac:dyDescent="0.2">
      <c r="A11" s="15">
        <v>8</v>
      </c>
      <c r="B11" s="23" t="s">
        <v>24</v>
      </c>
      <c r="C11" s="28" t="s">
        <v>1</v>
      </c>
      <c r="D11" s="24">
        <v>4</v>
      </c>
      <c r="E11" s="21"/>
      <c r="F11" s="74">
        <f t="shared" si="0"/>
        <v>0</v>
      </c>
      <c r="G11" s="32" t="s">
        <v>554</v>
      </c>
      <c r="H11" s="108" t="s">
        <v>18</v>
      </c>
      <c r="I11" s="8"/>
    </row>
    <row r="12" spans="1:9" s="5" customFormat="1" ht="65.099999999999994" customHeight="1" x14ac:dyDescent="0.2">
      <c r="A12" s="15">
        <v>9</v>
      </c>
      <c r="B12" s="23" t="s">
        <v>24</v>
      </c>
      <c r="C12" s="9" t="s">
        <v>1</v>
      </c>
      <c r="D12" s="9">
        <v>4</v>
      </c>
      <c r="E12" s="74"/>
      <c r="F12" s="74">
        <f t="shared" si="0"/>
        <v>0</v>
      </c>
      <c r="G12" s="8" t="s">
        <v>555</v>
      </c>
      <c r="H12" s="68" t="s">
        <v>18</v>
      </c>
      <c r="I12" s="8"/>
    </row>
    <row r="13" spans="1:9" s="5" customFormat="1" ht="63.75" x14ac:dyDescent="0.2">
      <c r="A13" s="15">
        <v>10</v>
      </c>
      <c r="B13" s="23" t="s">
        <v>24</v>
      </c>
      <c r="C13" s="9" t="s">
        <v>1</v>
      </c>
      <c r="D13" s="9">
        <v>4</v>
      </c>
      <c r="E13" s="74"/>
      <c r="F13" s="74">
        <f t="shared" si="0"/>
        <v>0</v>
      </c>
      <c r="G13" s="8" t="s">
        <v>23</v>
      </c>
      <c r="H13" s="68" t="s">
        <v>18</v>
      </c>
      <c r="I13" s="8"/>
    </row>
    <row r="14" spans="1:9" s="5" customFormat="1" ht="38.25" x14ac:dyDescent="0.2">
      <c r="A14" s="15">
        <v>11</v>
      </c>
      <c r="B14" s="17" t="s">
        <v>49</v>
      </c>
      <c r="C14" s="9" t="s">
        <v>1</v>
      </c>
      <c r="D14" s="9">
        <v>4</v>
      </c>
      <c r="E14" s="74"/>
      <c r="F14" s="74">
        <f t="shared" ref="F14:F22" si="3">D14*E14</f>
        <v>0</v>
      </c>
      <c r="G14" s="8" t="s">
        <v>48</v>
      </c>
      <c r="H14" s="28" t="s">
        <v>17</v>
      </c>
      <c r="I14" s="8"/>
    </row>
    <row r="15" spans="1:9" s="4" customFormat="1" ht="25.5" x14ac:dyDescent="0.2">
      <c r="A15" s="15">
        <v>12</v>
      </c>
      <c r="B15" s="23" t="s">
        <v>49</v>
      </c>
      <c r="C15" s="11" t="s">
        <v>1</v>
      </c>
      <c r="D15" s="24">
        <v>4</v>
      </c>
      <c r="E15" s="21"/>
      <c r="F15" s="74">
        <f t="shared" si="3"/>
        <v>0</v>
      </c>
      <c r="G15" s="12" t="s">
        <v>50</v>
      </c>
      <c r="H15" s="68" t="s">
        <v>17</v>
      </c>
      <c r="I15" s="8"/>
    </row>
    <row r="16" spans="1:9" s="4" customFormat="1" ht="51" x14ac:dyDescent="0.2">
      <c r="A16" s="15">
        <v>13</v>
      </c>
      <c r="B16" s="23" t="s">
        <v>52</v>
      </c>
      <c r="C16" s="11" t="s">
        <v>1</v>
      </c>
      <c r="D16" s="24">
        <v>6</v>
      </c>
      <c r="E16" s="21"/>
      <c r="F16" s="74">
        <f t="shared" si="3"/>
        <v>0</v>
      </c>
      <c r="G16" s="12" t="s">
        <v>55</v>
      </c>
      <c r="H16" s="68" t="s">
        <v>17</v>
      </c>
      <c r="I16" s="8"/>
    </row>
    <row r="17" spans="1:10" s="4" customFormat="1" ht="63.75" x14ac:dyDescent="0.2">
      <c r="A17" s="15">
        <v>14</v>
      </c>
      <c r="B17" s="23" t="s">
        <v>51</v>
      </c>
      <c r="C17" s="11" t="s">
        <v>1</v>
      </c>
      <c r="D17" s="24">
        <v>1</v>
      </c>
      <c r="E17" s="21"/>
      <c r="F17" s="74">
        <f t="shared" si="3"/>
        <v>0</v>
      </c>
      <c r="G17" s="12" t="s">
        <v>54</v>
      </c>
      <c r="H17" s="68" t="s">
        <v>17</v>
      </c>
      <c r="I17" s="8"/>
    </row>
    <row r="18" spans="1:10" s="4" customFormat="1" ht="63.6" customHeight="1" x14ac:dyDescent="0.2">
      <c r="A18" s="15">
        <v>15</v>
      </c>
      <c r="B18" s="23" t="s">
        <v>51</v>
      </c>
      <c r="C18" s="11" t="s">
        <v>1</v>
      </c>
      <c r="D18" s="24">
        <v>4</v>
      </c>
      <c r="E18" s="21"/>
      <c r="F18" s="74">
        <f t="shared" si="3"/>
        <v>0</v>
      </c>
      <c r="G18" s="12" t="s">
        <v>53</v>
      </c>
      <c r="H18" s="68" t="s">
        <v>17</v>
      </c>
      <c r="I18" s="8"/>
    </row>
    <row r="19" spans="1:10" s="4" customFormat="1" ht="89.25" x14ac:dyDescent="0.2">
      <c r="A19" s="15">
        <v>16</v>
      </c>
      <c r="B19" s="23" t="s">
        <v>51</v>
      </c>
      <c r="C19" s="11" t="s">
        <v>1</v>
      </c>
      <c r="D19" s="24">
        <v>1</v>
      </c>
      <c r="E19" s="21"/>
      <c r="F19" s="74">
        <f t="shared" si="3"/>
        <v>0</v>
      </c>
      <c r="G19" s="12" t="s">
        <v>56</v>
      </c>
      <c r="H19" s="68" t="s">
        <v>17</v>
      </c>
      <c r="I19" s="8"/>
    </row>
    <row r="20" spans="1:10" s="4" customFormat="1" ht="63.75" x14ac:dyDescent="0.2">
      <c r="A20" s="15">
        <v>17</v>
      </c>
      <c r="B20" s="23" t="s">
        <v>51</v>
      </c>
      <c r="C20" s="11" t="s">
        <v>1</v>
      </c>
      <c r="D20" s="24">
        <v>2</v>
      </c>
      <c r="E20" s="21"/>
      <c r="F20" s="74">
        <f t="shared" si="3"/>
        <v>0</v>
      </c>
      <c r="G20" s="12" t="s">
        <v>57</v>
      </c>
      <c r="H20" s="68" t="s">
        <v>17</v>
      </c>
      <c r="I20" s="8"/>
    </row>
    <row r="21" spans="1:10" s="4" customFormat="1" ht="51" x14ac:dyDescent="0.2">
      <c r="A21" s="15">
        <v>18</v>
      </c>
      <c r="B21" s="23" t="s">
        <v>51</v>
      </c>
      <c r="C21" s="11" t="s">
        <v>1</v>
      </c>
      <c r="D21" s="24">
        <v>4</v>
      </c>
      <c r="E21" s="21"/>
      <c r="F21" s="74">
        <f t="shared" si="3"/>
        <v>0</v>
      </c>
      <c r="G21" s="12" t="s">
        <v>58</v>
      </c>
      <c r="H21" s="68" t="s">
        <v>17</v>
      </c>
      <c r="I21" s="8"/>
    </row>
    <row r="22" spans="1:10" s="4" customFormat="1" ht="89.25" x14ac:dyDescent="0.2">
      <c r="A22" s="15">
        <v>19</v>
      </c>
      <c r="B22" s="23" t="s">
        <v>51</v>
      </c>
      <c r="C22" s="11" t="s">
        <v>26</v>
      </c>
      <c r="D22" s="24">
        <v>1</v>
      </c>
      <c r="E22" s="21"/>
      <c r="F22" s="74">
        <f t="shared" si="3"/>
        <v>0</v>
      </c>
      <c r="G22" s="12" t="s">
        <v>59</v>
      </c>
      <c r="H22" s="68" t="s">
        <v>17</v>
      </c>
      <c r="I22" s="8"/>
    </row>
    <row r="23" spans="1:10" s="4" customFormat="1" ht="63.75" x14ac:dyDescent="0.2">
      <c r="A23" s="15">
        <v>20</v>
      </c>
      <c r="B23" s="38" t="s">
        <v>31</v>
      </c>
      <c r="C23" s="39" t="s">
        <v>1</v>
      </c>
      <c r="D23" s="40">
        <v>4</v>
      </c>
      <c r="E23" s="83"/>
      <c r="F23" s="74">
        <f t="shared" si="0"/>
        <v>0</v>
      </c>
      <c r="G23" s="41" t="s">
        <v>338</v>
      </c>
      <c r="H23" s="60" t="s">
        <v>18</v>
      </c>
      <c r="I23" s="42"/>
    </row>
    <row r="24" spans="1:10" s="4" customFormat="1" ht="25.5" x14ac:dyDescent="0.2">
      <c r="A24" s="15">
        <v>21</v>
      </c>
      <c r="B24" s="38" t="s">
        <v>31</v>
      </c>
      <c r="C24" s="39" t="s">
        <v>1</v>
      </c>
      <c r="D24" s="40">
        <v>2</v>
      </c>
      <c r="E24" s="83"/>
      <c r="F24" s="74">
        <f t="shared" si="0"/>
        <v>0</v>
      </c>
      <c r="G24" s="41" t="s">
        <v>47</v>
      </c>
      <c r="H24" s="60" t="s">
        <v>18</v>
      </c>
      <c r="I24" s="42"/>
    </row>
    <row r="25" spans="1:10" s="4" customFormat="1" ht="63.75" x14ac:dyDescent="0.2">
      <c r="A25" s="15">
        <v>22</v>
      </c>
      <c r="B25" s="38" t="s">
        <v>31</v>
      </c>
      <c r="C25" s="39" t="s">
        <v>1</v>
      </c>
      <c r="D25" s="40">
        <v>2</v>
      </c>
      <c r="E25" s="83"/>
      <c r="F25" s="74">
        <f t="shared" ref="F25:F50" si="4">D25*E25</f>
        <v>0</v>
      </c>
      <c r="G25" s="41" t="s">
        <v>339</v>
      </c>
      <c r="H25" s="60" t="s">
        <v>18</v>
      </c>
      <c r="I25" s="42"/>
    </row>
    <row r="26" spans="1:10" s="4" customFormat="1" ht="63.75" x14ac:dyDescent="0.2">
      <c r="A26" s="15">
        <v>23</v>
      </c>
      <c r="B26" s="78" t="s">
        <v>32</v>
      </c>
      <c r="C26" s="34" t="s">
        <v>1</v>
      </c>
      <c r="D26" s="79">
        <v>2</v>
      </c>
      <c r="E26" s="86"/>
      <c r="F26" s="74">
        <f>D26*E26</f>
        <v>0</v>
      </c>
      <c r="G26" s="37" t="s">
        <v>353</v>
      </c>
      <c r="H26" s="28" t="s">
        <v>18</v>
      </c>
      <c r="I26" s="48"/>
    </row>
    <row r="27" spans="1:10" s="5" customFormat="1" ht="25.5" x14ac:dyDescent="0.2">
      <c r="A27" s="15">
        <v>24</v>
      </c>
      <c r="B27" s="17" t="s">
        <v>535</v>
      </c>
      <c r="C27" s="11" t="s">
        <v>1</v>
      </c>
      <c r="D27" s="9">
        <v>1</v>
      </c>
      <c r="E27" s="209"/>
      <c r="F27" s="74">
        <f t="shared" ref="F27:F28" si="5">D27*E27</f>
        <v>0</v>
      </c>
      <c r="G27" s="8" t="s">
        <v>549</v>
      </c>
      <c r="H27" s="68" t="s">
        <v>18</v>
      </c>
      <c r="I27" s="8"/>
      <c r="J27" s="208"/>
    </row>
    <row r="28" spans="1:10" s="5" customFormat="1" ht="102" x14ac:dyDescent="0.2">
      <c r="A28" s="15">
        <v>25</v>
      </c>
      <c r="B28" s="17" t="s">
        <v>548</v>
      </c>
      <c r="C28" s="11" t="s">
        <v>1</v>
      </c>
      <c r="D28" s="9">
        <v>1</v>
      </c>
      <c r="E28" s="209"/>
      <c r="F28" s="74">
        <f t="shared" si="5"/>
        <v>0</v>
      </c>
      <c r="G28" s="8" t="s">
        <v>550</v>
      </c>
      <c r="H28" s="68"/>
      <c r="I28" s="8"/>
      <c r="J28" s="208"/>
    </row>
    <row r="29" spans="1:10" s="5" customFormat="1" ht="38.25" x14ac:dyDescent="0.2">
      <c r="A29" s="15">
        <v>26</v>
      </c>
      <c r="B29" s="17" t="s">
        <v>34</v>
      </c>
      <c r="C29" s="11" t="s">
        <v>1</v>
      </c>
      <c r="D29" s="9">
        <v>1</v>
      </c>
      <c r="E29" s="74"/>
      <c r="F29" s="74">
        <f t="shared" ref="F29:F48" si="6">D29*E29</f>
        <v>0</v>
      </c>
      <c r="G29" s="8" t="s">
        <v>62</v>
      </c>
      <c r="H29" s="68" t="s">
        <v>17</v>
      </c>
      <c r="I29" s="8"/>
    </row>
    <row r="30" spans="1:10" s="5" customFormat="1" ht="25.5" x14ac:dyDescent="0.2">
      <c r="A30" s="15">
        <v>27</v>
      </c>
      <c r="B30" s="17" t="s">
        <v>34</v>
      </c>
      <c r="C30" s="11" t="s">
        <v>1</v>
      </c>
      <c r="D30" s="9">
        <v>2</v>
      </c>
      <c r="E30" s="74"/>
      <c r="F30" s="74">
        <f t="shared" si="6"/>
        <v>0</v>
      </c>
      <c r="G30" s="8" t="s">
        <v>45</v>
      </c>
      <c r="H30" s="68" t="s">
        <v>17</v>
      </c>
      <c r="I30" s="8"/>
    </row>
    <row r="31" spans="1:10" s="5" customFormat="1" x14ac:dyDescent="0.2">
      <c r="A31" s="15">
        <v>28</v>
      </c>
      <c r="B31" s="17" t="s">
        <v>34</v>
      </c>
      <c r="C31" s="11" t="s">
        <v>1</v>
      </c>
      <c r="D31" s="9">
        <v>1</v>
      </c>
      <c r="E31" s="74"/>
      <c r="F31" s="74">
        <f t="shared" si="6"/>
        <v>0</v>
      </c>
      <c r="G31" s="8" t="s">
        <v>63</v>
      </c>
      <c r="H31" s="68" t="s">
        <v>17</v>
      </c>
      <c r="I31" s="8"/>
    </row>
    <row r="32" spans="1:10" s="5" customFormat="1" ht="51" x14ac:dyDescent="0.2">
      <c r="A32" s="15">
        <v>29</v>
      </c>
      <c r="B32" s="17" t="s">
        <v>34</v>
      </c>
      <c r="C32" s="11" t="s">
        <v>1</v>
      </c>
      <c r="D32" s="9">
        <v>4</v>
      </c>
      <c r="E32" s="74"/>
      <c r="F32" s="74">
        <f t="shared" si="6"/>
        <v>0</v>
      </c>
      <c r="G32" s="8" t="s">
        <v>64</v>
      </c>
      <c r="H32" s="68" t="s">
        <v>17</v>
      </c>
      <c r="I32" s="8"/>
    </row>
    <row r="33" spans="1:9" s="5" customFormat="1" ht="114.75" x14ac:dyDescent="0.2">
      <c r="A33" s="15">
        <v>30</v>
      </c>
      <c r="B33" s="17" t="s">
        <v>34</v>
      </c>
      <c r="C33" s="11" t="s">
        <v>1</v>
      </c>
      <c r="D33" s="9">
        <v>2</v>
      </c>
      <c r="E33" s="74"/>
      <c r="F33" s="74">
        <f t="shared" si="6"/>
        <v>0</v>
      </c>
      <c r="G33" s="8" t="s">
        <v>60</v>
      </c>
      <c r="H33" s="68" t="s">
        <v>17</v>
      </c>
      <c r="I33" s="8"/>
    </row>
    <row r="34" spans="1:9" s="4" customFormat="1" ht="89.25" x14ac:dyDescent="0.2">
      <c r="A34" s="15">
        <v>31</v>
      </c>
      <c r="B34" s="10" t="s">
        <v>34</v>
      </c>
      <c r="C34" s="11" t="s">
        <v>1</v>
      </c>
      <c r="D34" s="24">
        <v>4</v>
      </c>
      <c r="E34" s="74"/>
      <c r="F34" s="74">
        <f t="shared" si="6"/>
        <v>0</v>
      </c>
      <c r="G34" s="8" t="s">
        <v>46</v>
      </c>
      <c r="H34" s="68" t="s">
        <v>17</v>
      </c>
      <c r="I34" s="8"/>
    </row>
    <row r="35" spans="1:9" s="4" customFormat="1" ht="38.25" x14ac:dyDescent="0.2">
      <c r="A35" s="15">
        <v>32</v>
      </c>
      <c r="B35" s="38" t="s">
        <v>544</v>
      </c>
      <c r="C35" s="11" t="s">
        <v>1</v>
      </c>
      <c r="D35" s="40">
        <v>1</v>
      </c>
      <c r="E35" s="83"/>
      <c r="F35" s="74">
        <f t="shared" si="6"/>
        <v>0</v>
      </c>
      <c r="G35" s="41" t="s">
        <v>543</v>
      </c>
      <c r="H35" s="68" t="s">
        <v>17</v>
      </c>
      <c r="I35" s="41"/>
    </row>
    <row r="36" spans="1:9" s="4" customFormat="1" ht="25.5" x14ac:dyDescent="0.2">
      <c r="A36" s="15">
        <v>33</v>
      </c>
      <c r="B36" s="38" t="s">
        <v>569</v>
      </c>
      <c r="C36" s="11" t="s">
        <v>1</v>
      </c>
      <c r="D36" s="40">
        <v>1</v>
      </c>
      <c r="E36" s="211"/>
      <c r="F36" s="74">
        <f t="shared" si="6"/>
        <v>0</v>
      </c>
      <c r="G36" s="41" t="s">
        <v>568</v>
      </c>
      <c r="H36" s="68" t="s">
        <v>17</v>
      </c>
      <c r="I36" s="41"/>
    </row>
    <row r="37" spans="1:9" s="4" customFormat="1" ht="90.6" customHeight="1" x14ac:dyDescent="0.2">
      <c r="A37" s="15">
        <v>34</v>
      </c>
      <c r="B37" s="38" t="s">
        <v>538</v>
      </c>
      <c r="C37" s="11" t="s">
        <v>1</v>
      </c>
      <c r="D37" s="40">
        <v>1</v>
      </c>
      <c r="E37" s="83"/>
      <c r="F37" s="74">
        <f t="shared" si="6"/>
        <v>0</v>
      </c>
      <c r="G37" s="41" t="s">
        <v>537</v>
      </c>
      <c r="H37" s="68" t="s">
        <v>18</v>
      </c>
      <c r="I37" s="41"/>
    </row>
    <row r="38" spans="1:9" s="4" customFormat="1" ht="103.5" customHeight="1" x14ac:dyDescent="0.2">
      <c r="A38" s="15">
        <v>35</v>
      </c>
      <c r="B38" s="38" t="s">
        <v>540</v>
      </c>
      <c r="C38" s="11" t="s">
        <v>1</v>
      </c>
      <c r="D38" s="40">
        <v>2</v>
      </c>
      <c r="E38" s="83"/>
      <c r="F38" s="74">
        <f>D38*E38</f>
        <v>0</v>
      </c>
      <c r="G38" s="41" t="s">
        <v>539</v>
      </c>
      <c r="H38" s="68" t="s">
        <v>17</v>
      </c>
      <c r="I38" s="41"/>
    </row>
    <row r="39" spans="1:9" s="4" customFormat="1" ht="114.75" x14ac:dyDescent="0.2">
      <c r="A39" s="15">
        <v>36</v>
      </c>
      <c r="B39" s="38" t="s">
        <v>546</v>
      </c>
      <c r="C39" s="11" t="s">
        <v>1</v>
      </c>
      <c r="D39" s="40">
        <v>2</v>
      </c>
      <c r="E39" s="83"/>
      <c r="F39" s="74">
        <f>D39*E39</f>
        <v>0</v>
      </c>
      <c r="G39" s="41" t="s">
        <v>545</v>
      </c>
      <c r="H39" s="68" t="s">
        <v>17</v>
      </c>
      <c r="I39" s="41"/>
    </row>
    <row r="40" spans="1:9" s="4" customFormat="1" ht="89.25" x14ac:dyDescent="0.2">
      <c r="A40" s="15">
        <v>37</v>
      </c>
      <c r="B40" s="38" t="s">
        <v>547</v>
      </c>
      <c r="C40" s="11" t="s">
        <v>1</v>
      </c>
      <c r="D40" s="40">
        <v>1</v>
      </c>
      <c r="E40" s="83"/>
      <c r="F40" s="74">
        <f>D40*E40</f>
        <v>0</v>
      </c>
      <c r="G40" s="41" t="s">
        <v>556</v>
      </c>
      <c r="H40" s="68" t="s">
        <v>17</v>
      </c>
      <c r="I40" s="41"/>
    </row>
    <row r="41" spans="1:9" s="4" customFormat="1" ht="63.75" customHeight="1" x14ac:dyDescent="0.2">
      <c r="A41" s="15">
        <v>38</v>
      </c>
      <c r="B41" s="38" t="s">
        <v>565</v>
      </c>
      <c r="C41" s="11" t="s">
        <v>1</v>
      </c>
      <c r="D41" s="40">
        <v>1</v>
      </c>
      <c r="E41" s="83"/>
      <c r="F41" s="74">
        <f t="shared" si="6"/>
        <v>0</v>
      </c>
      <c r="G41" s="41" t="s">
        <v>558</v>
      </c>
      <c r="H41" s="68" t="s">
        <v>17</v>
      </c>
      <c r="I41" s="41"/>
    </row>
    <row r="42" spans="1:9" s="4" customFormat="1" ht="76.5" x14ac:dyDescent="0.2">
      <c r="A42" s="15">
        <v>39</v>
      </c>
      <c r="B42" s="38" t="s">
        <v>565</v>
      </c>
      <c r="C42" s="11" t="s">
        <v>1</v>
      </c>
      <c r="D42" s="40">
        <v>1</v>
      </c>
      <c r="E42" s="83"/>
      <c r="F42" s="74">
        <f t="shared" si="6"/>
        <v>0</v>
      </c>
      <c r="G42" s="41" t="s">
        <v>557</v>
      </c>
      <c r="H42" s="68" t="s">
        <v>17</v>
      </c>
      <c r="I42" s="41"/>
    </row>
    <row r="43" spans="1:9" s="4" customFormat="1" ht="14.25" customHeight="1" x14ac:dyDescent="0.2">
      <c r="A43" s="15">
        <v>40</v>
      </c>
      <c r="B43" s="38" t="s">
        <v>566</v>
      </c>
      <c r="C43" s="11" t="s">
        <v>1</v>
      </c>
      <c r="D43" s="40">
        <v>1</v>
      </c>
      <c r="E43" s="83"/>
      <c r="F43" s="74">
        <f t="shared" si="6"/>
        <v>0</v>
      </c>
      <c r="G43" s="41" t="s">
        <v>559</v>
      </c>
      <c r="H43" s="68" t="s">
        <v>17</v>
      </c>
      <c r="I43" s="41"/>
    </row>
    <row r="44" spans="1:9" s="4" customFormat="1" ht="25.5" x14ac:dyDescent="0.2">
      <c r="A44" s="15">
        <v>41</v>
      </c>
      <c r="B44" s="38" t="s">
        <v>566</v>
      </c>
      <c r="C44" s="11" t="s">
        <v>1</v>
      </c>
      <c r="D44" s="40">
        <v>1</v>
      </c>
      <c r="E44" s="83"/>
      <c r="F44" s="74">
        <f t="shared" si="6"/>
        <v>0</v>
      </c>
      <c r="G44" s="41" t="s">
        <v>560</v>
      </c>
      <c r="H44" s="68" t="s">
        <v>17</v>
      </c>
      <c r="I44" s="41"/>
    </row>
    <row r="45" spans="1:9" s="4" customFormat="1" x14ac:dyDescent="0.2">
      <c r="A45" s="15">
        <v>42</v>
      </c>
      <c r="B45" s="38" t="s">
        <v>566</v>
      </c>
      <c r="C45" s="11" t="s">
        <v>6</v>
      </c>
      <c r="D45" s="40">
        <v>1</v>
      </c>
      <c r="E45" s="83"/>
      <c r="F45" s="74">
        <f t="shared" si="6"/>
        <v>0</v>
      </c>
      <c r="G45" s="41" t="s">
        <v>564</v>
      </c>
      <c r="H45" s="68" t="s">
        <v>17</v>
      </c>
      <c r="I45" s="41"/>
    </row>
    <row r="46" spans="1:9" s="4" customFormat="1" ht="25.5" x14ac:dyDescent="0.2">
      <c r="A46" s="15">
        <v>43</v>
      </c>
      <c r="B46" s="38" t="s">
        <v>562</v>
      </c>
      <c r="C46" s="11" t="s">
        <v>6</v>
      </c>
      <c r="D46" s="40">
        <v>1</v>
      </c>
      <c r="E46" s="83"/>
      <c r="F46" s="74">
        <f t="shared" si="6"/>
        <v>0</v>
      </c>
      <c r="G46" s="41" t="s">
        <v>561</v>
      </c>
      <c r="H46" s="68" t="s">
        <v>17</v>
      </c>
      <c r="I46" s="41"/>
    </row>
    <row r="47" spans="1:9" s="4" customFormat="1" x14ac:dyDescent="0.2">
      <c r="A47" s="15">
        <v>44</v>
      </c>
      <c r="B47" s="38" t="s">
        <v>567</v>
      </c>
      <c r="C47" s="11" t="s">
        <v>6</v>
      </c>
      <c r="D47" s="40">
        <v>1</v>
      </c>
      <c r="E47" s="83"/>
      <c r="F47" s="74">
        <f t="shared" si="6"/>
        <v>0</v>
      </c>
      <c r="G47" s="41" t="s">
        <v>563</v>
      </c>
      <c r="H47" s="68" t="s">
        <v>17</v>
      </c>
      <c r="I47" s="41"/>
    </row>
    <row r="48" spans="1:9" s="4" customFormat="1" ht="63.75" x14ac:dyDescent="0.2">
      <c r="A48" s="15">
        <v>45</v>
      </c>
      <c r="B48" s="38" t="s">
        <v>552</v>
      </c>
      <c r="C48" s="11" t="s">
        <v>1</v>
      </c>
      <c r="D48" s="40">
        <v>1</v>
      </c>
      <c r="E48" s="83"/>
      <c r="F48" s="74">
        <f t="shared" si="6"/>
        <v>0</v>
      </c>
      <c r="G48" s="41" t="s">
        <v>551</v>
      </c>
      <c r="H48" s="68" t="s">
        <v>17</v>
      </c>
      <c r="I48" s="41"/>
    </row>
    <row r="49" spans="1:9" s="4" customFormat="1" ht="25.5" x14ac:dyDescent="0.2">
      <c r="A49" s="15">
        <v>45</v>
      </c>
      <c r="B49" s="38" t="s">
        <v>542</v>
      </c>
      <c r="C49" s="11" t="s">
        <v>1</v>
      </c>
      <c r="D49" s="40">
        <v>1</v>
      </c>
      <c r="E49" s="83"/>
      <c r="F49" s="74">
        <f t="shared" ref="F49" si="7">D49*E49</f>
        <v>0</v>
      </c>
      <c r="G49" s="41" t="s">
        <v>541</v>
      </c>
      <c r="H49" s="68" t="s">
        <v>17</v>
      </c>
      <c r="I49" s="41"/>
    </row>
    <row r="50" spans="1:9" s="4" customFormat="1" ht="25.5" x14ac:dyDescent="0.2">
      <c r="A50" s="15">
        <v>46</v>
      </c>
      <c r="B50" s="38" t="s">
        <v>61</v>
      </c>
      <c r="C50" s="11" t="s">
        <v>1</v>
      </c>
      <c r="D50" s="40">
        <v>10</v>
      </c>
      <c r="E50" s="83"/>
      <c r="F50" s="74">
        <f t="shared" si="4"/>
        <v>0</v>
      </c>
      <c r="G50" s="41" t="s">
        <v>44</v>
      </c>
      <c r="H50" s="68" t="s">
        <v>17</v>
      </c>
      <c r="I50" s="42"/>
    </row>
    <row r="51" spans="1:9" s="5" customFormat="1" ht="25.5" x14ac:dyDescent="0.2">
      <c r="A51" s="15">
        <v>47</v>
      </c>
      <c r="B51" s="17" t="s">
        <v>27</v>
      </c>
      <c r="C51" s="39" t="s">
        <v>1</v>
      </c>
      <c r="D51" s="9">
        <v>20</v>
      </c>
      <c r="E51" s="74"/>
      <c r="F51" s="74">
        <f t="shared" si="0"/>
        <v>0</v>
      </c>
      <c r="G51" s="8" t="s">
        <v>41</v>
      </c>
      <c r="H51" s="28" t="s">
        <v>17</v>
      </c>
      <c r="I51" s="8"/>
    </row>
    <row r="52" spans="1:9" s="5" customFormat="1" ht="25.5" x14ac:dyDescent="0.2">
      <c r="A52" s="15">
        <v>48</v>
      </c>
      <c r="B52" s="17" t="s">
        <v>27</v>
      </c>
      <c r="C52" s="39" t="s">
        <v>1</v>
      </c>
      <c r="D52" s="9">
        <v>4</v>
      </c>
      <c r="E52" s="74"/>
      <c r="F52" s="74">
        <f t="shared" si="0"/>
        <v>0</v>
      </c>
      <c r="G52" s="8" t="s">
        <v>40</v>
      </c>
      <c r="H52" s="28" t="s">
        <v>17</v>
      </c>
      <c r="I52" s="8"/>
    </row>
    <row r="53" spans="1:9" s="55" customFormat="1" ht="25.5" x14ac:dyDescent="0.2">
      <c r="A53" s="15">
        <v>49</v>
      </c>
      <c r="B53" s="52" t="s">
        <v>27</v>
      </c>
      <c r="C53" s="39" t="s">
        <v>1</v>
      </c>
      <c r="D53" s="56">
        <v>8</v>
      </c>
      <c r="E53" s="84"/>
      <c r="F53" s="74">
        <f t="shared" si="0"/>
        <v>0</v>
      </c>
      <c r="G53" s="54" t="s">
        <v>39</v>
      </c>
      <c r="H53" s="28" t="s">
        <v>17</v>
      </c>
      <c r="I53" s="53"/>
    </row>
    <row r="54" spans="1:9" s="4" customFormat="1" ht="25.5" x14ac:dyDescent="0.2">
      <c r="A54" s="15">
        <v>50</v>
      </c>
      <c r="B54" s="33" t="s">
        <v>27</v>
      </c>
      <c r="C54" s="39" t="s">
        <v>1</v>
      </c>
      <c r="D54" s="36">
        <v>2</v>
      </c>
      <c r="E54" s="85"/>
      <c r="F54" s="74">
        <f t="shared" si="0"/>
        <v>0</v>
      </c>
      <c r="G54" s="37" t="s">
        <v>38</v>
      </c>
      <c r="H54" s="28" t="s">
        <v>17</v>
      </c>
      <c r="I54" s="8"/>
    </row>
    <row r="55" spans="1:9" s="55" customFormat="1" ht="25.5" x14ac:dyDescent="0.2">
      <c r="A55" s="15">
        <v>51</v>
      </c>
      <c r="B55" s="52" t="s">
        <v>27</v>
      </c>
      <c r="C55" s="39" t="s">
        <v>1</v>
      </c>
      <c r="D55" s="56">
        <v>2</v>
      </c>
      <c r="E55" s="84"/>
      <c r="F55" s="74">
        <f t="shared" si="0"/>
        <v>0</v>
      </c>
      <c r="G55" s="54" t="s">
        <v>37</v>
      </c>
      <c r="H55" s="28" t="s">
        <v>17</v>
      </c>
      <c r="I55" s="53"/>
    </row>
    <row r="56" spans="1:9" s="4" customFormat="1" x14ac:dyDescent="0.2">
      <c r="A56" s="15">
        <v>52</v>
      </c>
      <c r="B56" s="23" t="s">
        <v>28</v>
      </c>
      <c r="C56" s="39" t="s">
        <v>1</v>
      </c>
      <c r="D56" s="24">
        <v>4</v>
      </c>
      <c r="E56" s="21"/>
      <c r="F56" s="74">
        <f t="shared" si="0"/>
        <v>0</v>
      </c>
      <c r="G56" s="32" t="s">
        <v>42</v>
      </c>
      <c r="H56" s="28" t="s">
        <v>17</v>
      </c>
      <c r="I56" s="25"/>
    </row>
    <row r="57" spans="1:9" s="4" customFormat="1" x14ac:dyDescent="0.2">
      <c r="A57" s="15">
        <v>53</v>
      </c>
      <c r="B57" s="23" t="s">
        <v>29</v>
      </c>
      <c r="C57" s="39" t="s">
        <v>1</v>
      </c>
      <c r="D57" s="24">
        <v>4</v>
      </c>
      <c r="E57" s="21"/>
      <c r="F57" s="74">
        <f t="shared" si="0"/>
        <v>0</v>
      </c>
      <c r="G57" s="32" t="s">
        <v>36</v>
      </c>
      <c r="H57" s="28" t="s">
        <v>17</v>
      </c>
      <c r="I57" s="25"/>
    </row>
    <row r="58" spans="1:9" s="4" customFormat="1" ht="51" x14ac:dyDescent="0.2">
      <c r="A58" s="15">
        <v>54</v>
      </c>
      <c r="B58" s="23" t="s">
        <v>30</v>
      </c>
      <c r="C58" s="39" t="s">
        <v>1</v>
      </c>
      <c r="D58" s="24">
        <v>4</v>
      </c>
      <c r="E58" s="21"/>
      <c r="F58" s="74">
        <f t="shared" si="0"/>
        <v>0</v>
      </c>
      <c r="G58" s="32" t="s">
        <v>43</v>
      </c>
      <c r="H58" s="28" t="s">
        <v>17</v>
      </c>
      <c r="I58" s="51"/>
    </row>
    <row r="59" spans="1:9" s="4" customFormat="1" ht="38.25" x14ac:dyDescent="0.2">
      <c r="A59" s="15">
        <v>55</v>
      </c>
      <c r="B59" s="17" t="s">
        <v>33</v>
      </c>
      <c r="C59" s="34" t="s">
        <v>1</v>
      </c>
      <c r="D59" s="82">
        <v>10</v>
      </c>
      <c r="E59" s="80"/>
      <c r="F59" s="74">
        <f t="shared" si="0"/>
        <v>0</v>
      </c>
      <c r="G59" s="8" t="s">
        <v>66</v>
      </c>
      <c r="H59" s="28" t="s">
        <v>17</v>
      </c>
      <c r="I59" s="8"/>
    </row>
    <row r="60" spans="1:9" s="4" customFormat="1" ht="38.25" x14ac:dyDescent="0.2">
      <c r="A60" s="15">
        <v>56</v>
      </c>
      <c r="B60" s="17" t="s">
        <v>33</v>
      </c>
      <c r="C60" s="34" t="s">
        <v>1</v>
      </c>
      <c r="D60" s="82">
        <v>20</v>
      </c>
      <c r="E60" s="80"/>
      <c r="F60" s="74">
        <f t="shared" si="0"/>
        <v>0</v>
      </c>
      <c r="G60" s="8" t="s">
        <v>72</v>
      </c>
      <c r="H60" s="28" t="s">
        <v>17</v>
      </c>
      <c r="I60" s="8"/>
    </row>
    <row r="61" spans="1:9" s="4" customFormat="1" ht="38.25" x14ac:dyDescent="0.2">
      <c r="A61" s="15">
        <v>57</v>
      </c>
      <c r="B61" s="17" t="s">
        <v>33</v>
      </c>
      <c r="C61" s="34" t="s">
        <v>1</v>
      </c>
      <c r="D61" s="82">
        <v>20</v>
      </c>
      <c r="E61" s="80"/>
      <c r="F61" s="74">
        <f t="shared" si="0"/>
        <v>0</v>
      </c>
      <c r="G61" s="8" t="s">
        <v>71</v>
      </c>
      <c r="H61" s="28" t="s">
        <v>17</v>
      </c>
      <c r="I61" s="8"/>
    </row>
    <row r="62" spans="1:9" s="4" customFormat="1" ht="38.25" x14ac:dyDescent="0.2">
      <c r="A62" s="15">
        <v>58</v>
      </c>
      <c r="B62" s="17" t="s">
        <v>33</v>
      </c>
      <c r="C62" s="34" t="s">
        <v>1</v>
      </c>
      <c r="D62" s="82">
        <v>30</v>
      </c>
      <c r="E62" s="80"/>
      <c r="F62" s="74">
        <f t="shared" si="0"/>
        <v>0</v>
      </c>
      <c r="G62" s="8" t="s">
        <v>69</v>
      </c>
      <c r="H62" s="28" t="s">
        <v>17</v>
      </c>
      <c r="I62" s="8"/>
    </row>
    <row r="63" spans="1:9" s="4" customFormat="1" ht="38.25" x14ac:dyDescent="0.2">
      <c r="A63" s="15">
        <v>59</v>
      </c>
      <c r="B63" s="17" t="s">
        <v>33</v>
      </c>
      <c r="C63" s="34" t="s">
        <v>1</v>
      </c>
      <c r="D63" s="82">
        <v>10</v>
      </c>
      <c r="E63" s="80"/>
      <c r="F63" s="74">
        <f t="shared" si="0"/>
        <v>0</v>
      </c>
      <c r="G63" s="8" t="s">
        <v>70</v>
      </c>
      <c r="H63" s="28" t="s">
        <v>17</v>
      </c>
      <c r="I63" s="8"/>
    </row>
    <row r="64" spans="1:9" s="4" customFormat="1" ht="38.25" x14ac:dyDescent="0.2">
      <c r="A64" s="15">
        <v>60</v>
      </c>
      <c r="B64" s="17" t="s">
        <v>33</v>
      </c>
      <c r="C64" s="34" t="s">
        <v>1</v>
      </c>
      <c r="D64" s="82">
        <v>5</v>
      </c>
      <c r="E64" s="80"/>
      <c r="F64" s="74">
        <f t="shared" si="0"/>
        <v>0</v>
      </c>
      <c r="G64" s="8" t="s">
        <v>68</v>
      </c>
      <c r="H64" s="28" t="s">
        <v>17</v>
      </c>
      <c r="I64" s="8"/>
    </row>
    <row r="65" spans="1:9" s="4" customFormat="1" ht="38.25" x14ac:dyDescent="0.2">
      <c r="A65" s="15">
        <v>61</v>
      </c>
      <c r="B65" s="17" t="s">
        <v>33</v>
      </c>
      <c r="C65" s="11" t="s">
        <v>1</v>
      </c>
      <c r="D65" s="82">
        <v>2</v>
      </c>
      <c r="E65" s="80"/>
      <c r="F65" s="74">
        <f t="shared" si="0"/>
        <v>0</v>
      </c>
      <c r="G65" s="8" t="s">
        <v>67</v>
      </c>
      <c r="H65" s="28" t="s">
        <v>17</v>
      </c>
      <c r="I65" s="8"/>
    </row>
    <row r="66" spans="1:9" ht="12.75" customHeight="1" x14ac:dyDescent="0.2"/>
    <row r="67" spans="1:9" ht="12.75" customHeight="1" x14ac:dyDescent="0.2"/>
    <row r="68" spans="1:9" ht="12.75" customHeight="1" x14ac:dyDescent="0.2"/>
    <row r="69" spans="1:9" ht="12.75" customHeight="1" x14ac:dyDescent="0.2"/>
    <row r="70" spans="1:9" ht="12.75" customHeight="1" x14ac:dyDescent="0.2"/>
    <row r="71" spans="1:9" ht="12.75" customHeight="1" x14ac:dyDescent="0.2"/>
    <row r="72" spans="1:9" ht="12.75" customHeight="1" x14ac:dyDescent="0.2"/>
    <row r="73" spans="1:9" ht="12.75" customHeight="1" x14ac:dyDescent="0.2"/>
    <row r="74" spans="1:9" ht="12.75" customHeight="1" x14ac:dyDescent="0.2"/>
    <row r="75" spans="1:9" ht="12.75" customHeight="1" x14ac:dyDescent="0.2"/>
    <row r="76" spans="1:9" ht="12.75" customHeight="1" x14ac:dyDescent="0.2"/>
    <row r="77" spans="1:9" ht="12.75" customHeight="1" x14ac:dyDescent="0.2"/>
    <row r="78" spans="1:9" ht="12.75" customHeight="1" x14ac:dyDescent="0.2"/>
    <row r="79" spans="1:9" ht="12.75" customHeight="1" x14ac:dyDescent="0.2"/>
    <row r="80" spans="1:9"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sheetData>
  <mergeCells count="1">
    <mergeCell ref="A1:H1"/>
  </mergeCells>
  <phoneticPr fontId="6" type="noConversion"/>
  <printOptions horizontalCentered="1"/>
  <pageMargins left="0.31496062992125984" right="0.31496062992125984" top="0.55118110236220474" bottom="0.55118110236220474" header="0.31496062992125984" footer="0.31496062992125984"/>
  <pageSetup paperSize="9" scale="56" fitToHeight="0" orientation="landscape" r:id="rId1"/>
  <headerFooter alignWithMargins="0">
    <oddHeader>&amp;LDOX_DSP_AVT_VV</oddHeader>
    <oddFooter>&amp;C&amp;P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5</vt:i4>
      </vt:variant>
    </vt:vector>
  </HeadingPairs>
  <TitlesOfParts>
    <vt:vector size="17" baseType="lpstr">
      <vt:lpstr>Rekapitulace</vt:lpstr>
      <vt:lpstr>Stavební úpravy</vt:lpstr>
      <vt:lpstr>Silnoproud</vt:lpstr>
      <vt:lpstr>Slaboproud</vt:lpstr>
      <vt:lpstr>Room Acoustics Recording room</vt:lpstr>
      <vt:lpstr>Room Acoustics Control Room</vt:lpstr>
      <vt:lpstr>Výkonové ozvučení sálu</vt:lpstr>
      <vt:lpstr>Projekce a prostorové ozvučení</vt:lpstr>
      <vt:lpstr>Snímací a záznamové zařízení</vt:lpstr>
      <vt:lpstr>Machine Room</vt:lpstr>
      <vt:lpstr>Control Room</vt:lpstr>
      <vt:lpstr>uživatelska podpora</vt:lpstr>
      <vt:lpstr>'Machine Room'!Oblast_tisku</vt:lpstr>
      <vt:lpstr>'Projekce a prostorové ozvučení'!Oblast_tisku</vt:lpstr>
      <vt:lpstr>Rekapitulace!Oblast_tisku</vt:lpstr>
      <vt:lpstr>'Snímací a záznamové zařízení'!Oblast_tisku</vt:lpstr>
      <vt:lpstr>'Výkonové ozvučení sálu'!Oblast_tisku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Vondrášek</dc:creator>
  <cp:lastModifiedBy>Elena Komjaty</cp:lastModifiedBy>
  <cp:lastPrinted>2019-06-05T06:40:43Z</cp:lastPrinted>
  <dcterms:created xsi:type="dcterms:W3CDTF">2008-01-17T09:36:16Z</dcterms:created>
  <dcterms:modified xsi:type="dcterms:W3CDTF">2019-06-21T09:44:03Z</dcterms:modified>
</cp:coreProperties>
</file>