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27555" windowHeight="1434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Položky!$A$1:$G$56</definedName>
    <definedName name="_xlnm.Print_Area" localSheetId="1">Rekapitulace!$A$1:$I$18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Rekapitulace!$E$17</definedName>
    <definedName name="VRNnazev">Rekapitulace!$A$17</definedName>
    <definedName name="VRNproc">Rekapitulace!$F$17</definedName>
    <definedName name="VRNzakl">Rekapitulace!$G$17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E43" i="3" l="1"/>
  <c r="BD43" i="3"/>
  <c r="BC43" i="3"/>
  <c r="BB43" i="3"/>
  <c r="BA43" i="3"/>
  <c r="BE42" i="3"/>
  <c r="BD42" i="3"/>
  <c r="BC42" i="3"/>
  <c r="BA42" i="3"/>
  <c r="BB42" i="3"/>
  <c r="BE41" i="3"/>
  <c r="BD41" i="3"/>
  <c r="BC41" i="3"/>
  <c r="BB41" i="3"/>
  <c r="BA41" i="3"/>
  <c r="BE40" i="3"/>
  <c r="BD40" i="3"/>
  <c r="BC40" i="3"/>
  <c r="BA40" i="3"/>
  <c r="BB40" i="3"/>
  <c r="BE39" i="3"/>
  <c r="BD39" i="3"/>
  <c r="BC39" i="3"/>
  <c r="BA39" i="3"/>
  <c r="BB39" i="3"/>
  <c r="BE38" i="3"/>
  <c r="BD38" i="3"/>
  <c r="BC38" i="3"/>
  <c r="BA38" i="3"/>
  <c r="BB38" i="3"/>
  <c r="BE36" i="3"/>
  <c r="BD36" i="3"/>
  <c r="BC36" i="3"/>
  <c r="BB36" i="3"/>
  <c r="BA36" i="3"/>
  <c r="BE35" i="3"/>
  <c r="BD35" i="3"/>
  <c r="BC35" i="3"/>
  <c r="BA35" i="3"/>
  <c r="BB35" i="3"/>
  <c r="BE34" i="3"/>
  <c r="BD34" i="3"/>
  <c r="BC34" i="3"/>
  <c r="BA34" i="3"/>
  <c r="BB34" i="3"/>
  <c r="BE33" i="3"/>
  <c r="BD33" i="3"/>
  <c r="BC33" i="3"/>
  <c r="BC44" i="3" s="1"/>
  <c r="G11" i="2" s="1"/>
  <c r="BA33" i="3"/>
  <c r="BB33" i="3"/>
  <c r="B11" i="2"/>
  <c r="A11" i="2"/>
  <c r="C44" i="3"/>
  <c r="BE30" i="3"/>
  <c r="BD30" i="3"/>
  <c r="BC30" i="3"/>
  <c r="BA30" i="3"/>
  <c r="BB30" i="3"/>
  <c r="BE29" i="3"/>
  <c r="BD29" i="3"/>
  <c r="BC29" i="3"/>
  <c r="BB29" i="3"/>
  <c r="BA29" i="3"/>
  <c r="BE28" i="3"/>
  <c r="BD28" i="3"/>
  <c r="BC28" i="3"/>
  <c r="BA28" i="3"/>
  <c r="BB28" i="3"/>
  <c r="BE27" i="3"/>
  <c r="BD27" i="3"/>
  <c r="BC27" i="3"/>
  <c r="BB27" i="3"/>
  <c r="BA27" i="3"/>
  <c r="BE26" i="3"/>
  <c r="BD26" i="3"/>
  <c r="BC26" i="3"/>
  <c r="BA26" i="3"/>
  <c r="BE25" i="3"/>
  <c r="BD25" i="3"/>
  <c r="BC25" i="3"/>
  <c r="BA25" i="3"/>
  <c r="BB25" i="3"/>
  <c r="BE24" i="3"/>
  <c r="BD24" i="3"/>
  <c r="BC24" i="3"/>
  <c r="BA24" i="3"/>
  <c r="BB24" i="3"/>
  <c r="BE23" i="3"/>
  <c r="BD23" i="3"/>
  <c r="BC23" i="3"/>
  <c r="BA23" i="3"/>
  <c r="BB23" i="3"/>
  <c r="B10" i="2"/>
  <c r="A10" i="2"/>
  <c r="C31" i="3"/>
  <c r="BE20" i="3"/>
  <c r="BD20" i="3"/>
  <c r="BC20" i="3"/>
  <c r="BA20" i="3"/>
  <c r="BB20" i="3"/>
  <c r="BE19" i="3"/>
  <c r="BD19" i="3"/>
  <c r="BC19" i="3"/>
  <c r="BB19" i="3"/>
  <c r="BA19" i="3"/>
  <c r="BE18" i="3"/>
  <c r="BD18" i="3"/>
  <c r="BC18" i="3"/>
  <c r="BB18" i="3"/>
  <c r="BA18" i="3"/>
  <c r="BE17" i="3"/>
  <c r="BD17" i="3"/>
  <c r="BC17" i="3"/>
  <c r="BA17" i="3"/>
  <c r="BB17" i="3"/>
  <c r="BE16" i="3"/>
  <c r="BD16" i="3"/>
  <c r="BC16" i="3"/>
  <c r="BB16" i="3"/>
  <c r="BA16" i="3"/>
  <c r="BE15" i="3"/>
  <c r="BD15" i="3"/>
  <c r="BC15" i="3"/>
  <c r="BA15" i="3"/>
  <c r="BB15" i="3"/>
  <c r="B9" i="2"/>
  <c r="A9" i="2"/>
  <c r="C21" i="3"/>
  <c r="BE12" i="3"/>
  <c r="BE13" i="3" s="1"/>
  <c r="I8" i="2" s="1"/>
  <c r="BD12" i="3"/>
  <c r="BC12" i="3"/>
  <c r="BC13" i="3" s="1"/>
  <c r="G8" i="2" s="1"/>
  <c r="BA12" i="3"/>
  <c r="BA13" i="3" s="1"/>
  <c r="B8" i="2"/>
  <c r="A8" i="2"/>
  <c r="BD13" i="3"/>
  <c r="H8" i="2" s="1"/>
  <c r="C13" i="3"/>
  <c r="BE9" i="3"/>
  <c r="BD9" i="3"/>
  <c r="BC9" i="3"/>
  <c r="BB9" i="3"/>
  <c r="BA9" i="3"/>
  <c r="BE8" i="3"/>
  <c r="BD8" i="3"/>
  <c r="BD10" i="3" s="1"/>
  <c r="H7" i="2" s="1"/>
  <c r="BC8" i="3"/>
  <c r="BC10" i="3" s="1"/>
  <c r="G7" i="2" s="1"/>
  <c r="BB8" i="3"/>
  <c r="BA8" i="3"/>
  <c r="B7" i="2"/>
  <c r="A7" i="2"/>
  <c r="C10" i="3"/>
  <c r="C4" i="3"/>
  <c r="F3" i="3"/>
  <c r="C3" i="3"/>
  <c r="H18" i="2"/>
  <c r="G22" i="1" s="1"/>
  <c r="G21" i="1" s="1"/>
  <c r="G17" i="2"/>
  <c r="I17" i="2" s="1"/>
  <c r="C2" i="2"/>
  <c r="C1" i="2"/>
  <c r="G8" i="1"/>
  <c r="BA21" i="3" l="1"/>
  <c r="BE10" i="3"/>
  <c r="I7" i="2" s="1"/>
  <c r="BD31" i="3"/>
  <c r="H10" i="2" s="1"/>
  <c r="BC21" i="3"/>
  <c r="G9" i="2" s="1"/>
  <c r="BA10" i="3"/>
  <c r="BC31" i="3"/>
  <c r="G10" i="2" s="1"/>
  <c r="G12" i="2" s="1"/>
  <c r="BE31" i="3"/>
  <c r="I10" i="2" s="1"/>
  <c r="BA44" i="3"/>
  <c r="BD21" i="3"/>
  <c r="H9" i="2" s="1"/>
  <c r="BD44" i="3"/>
  <c r="H11" i="2" s="1"/>
  <c r="BE21" i="3"/>
  <c r="I9" i="2" s="1"/>
  <c r="BE44" i="3"/>
  <c r="I11" i="2" s="1"/>
  <c r="BB10" i="3"/>
  <c r="BB21" i="3"/>
  <c r="BA31" i="3"/>
  <c r="BB44" i="3"/>
  <c r="BB12" i="3"/>
  <c r="BB13" i="3" s="1"/>
  <c r="BB26" i="3"/>
  <c r="BB31" i="3" s="1"/>
  <c r="H12" i="2" l="1"/>
  <c r="I12" i="2"/>
</calcChain>
</file>

<file path=xl/sharedStrings.xml><?xml version="1.0" encoding="utf-8"?>
<sst xmlns="http://schemas.openxmlformats.org/spreadsheetml/2006/main" count="181" uniqueCount="120">
  <si>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</si>
  <si>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</si>
  <si>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</si>
  <si>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</si>
  <si>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</si>
  <si>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</si>
  <si>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</si>
  <si>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</si>
  <si>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</si>
  <si>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</si>
  <si>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</si>
  <si>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</si>
  <si>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</si>
  <si>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</si>
  <si>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</si>
  <si>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</si>
  <si>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</si>
  <si>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</si>
  <si>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</si>
  <si>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</si>
  <si>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</si>
  <si>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</si>
  <si>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</si>
  <si>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</si>
  <si>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</si>
  <si>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</si>
  <si>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</si>
  <si>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</si>
  <si>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</si>
  <si>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</si>
  <si>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</si>
  <si>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</si>
  <si>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</si>
  <si>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</si>
  <si>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</si>
  <si>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</si>
  <si>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</si>
  <si>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</si>
  <si>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</si>
  <si>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</si>
  <si>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</si>
  <si>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</si>
  <si>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</si>
  <si>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</si>
  <si>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</si>
  <si>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</si>
  <si>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</si>
  <si>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</si>
  <si>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</si>
  <si>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</si>
  <si>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</si>
  <si>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</si>
  <si>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</si>
  <si>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</si>
  <si>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</si>
  <si>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</si>
  <si>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</si>
  <si>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</si>
  <si>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</si>
  <si>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</si>
  <si>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</si>
  <si>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</si>
  <si>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</si>
  <si>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</si>
  <si>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</si>
  <si>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</si>
  <si>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</si>
  <si>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POŘÍČÍ 31</t>
  </si>
  <si>
    <t>ZTI</t>
  </si>
  <si>
    <t>97</t>
  </si>
  <si>
    <t>Prorážení otvorů</t>
  </si>
  <si>
    <t xml:space="preserve">Sekání drážek ve zdivu </t>
  </si>
  <si>
    <t>soubor</t>
  </si>
  <si>
    <t xml:space="preserve">Dohledání stávajícího potrubí </t>
  </si>
  <si>
    <t>713</t>
  </si>
  <si>
    <t>Izolace tepelné</t>
  </si>
  <si>
    <t xml:space="preserve">Protipožár. ucpávky </t>
  </si>
  <si>
    <t>721</t>
  </si>
  <si>
    <t>Vnitřní kanalizace</t>
  </si>
  <si>
    <t xml:space="preserve">Potrubí HT připojovací DN 50 </t>
  </si>
  <si>
    <t>m</t>
  </si>
  <si>
    <t xml:space="preserve">Potrubí HT odpadní DN 100 </t>
  </si>
  <si>
    <t xml:space="preserve">Výpustky </t>
  </si>
  <si>
    <t>kus</t>
  </si>
  <si>
    <t xml:space="preserve">Zkouška těsnosti kanalizace vodou </t>
  </si>
  <si>
    <t xml:space="preserve">Napojení na stávající odpadní  potrubí </t>
  </si>
  <si>
    <t>Demontáž potrubi litinového do DN 150, s vysekáním ze zdi</t>
  </si>
  <si>
    <t>722</t>
  </si>
  <si>
    <t>Vnitřní vodovod</t>
  </si>
  <si>
    <t xml:space="preserve">Potrubí z PPR D 20/3,4 mm </t>
  </si>
  <si>
    <t xml:space="preserve">Nástěnka K 247, pro baterii G 1/2 </t>
  </si>
  <si>
    <t xml:space="preserve">Výustky </t>
  </si>
  <si>
    <t>Izolační skruže na potrubí přímé samolepící spoj, rychlouzávěr</t>
  </si>
  <si>
    <t xml:space="preserve">Zkouška tlaku potrubí </t>
  </si>
  <si>
    <t xml:space="preserve">Proplach a dezinfekce vodovod.potrubí </t>
  </si>
  <si>
    <t xml:space="preserve">Propojení se stávajícími rozvody </t>
  </si>
  <si>
    <t>Demontáž potrubí ocelového do DN 50 s vysekáním ze zdi</t>
  </si>
  <si>
    <t>725</t>
  </si>
  <si>
    <t>Zařizovací předměty</t>
  </si>
  <si>
    <t>Baterie páková nástěnná pro dřez, výlevku s dlouhým ramínkem</t>
  </si>
  <si>
    <t xml:space="preserve">Demontáž klozetu,výlevky včetně splachovací nádrže </t>
  </si>
  <si>
    <t xml:space="preserve">Demontáž umyvadla včetně baterie a konzol </t>
  </si>
  <si>
    <t>-</t>
  </si>
  <si>
    <t xml:space="preserve">V CENĚ POTRUBÍ JE ZAHRNUTA DODÁVKA MATERIÁLU VČ. TVAROVEK				</t>
  </si>
  <si>
    <t xml:space="preserve">MONTÁŽ POTRUBÍ VČ. KOTVENÍ, UCHYCENÍ A ZASLEPENÍ				</t>
  </si>
  <si>
    <t xml:space="preserve">VČETNĚ ZAPRAVENÍ JSOU SOUČÁSTÍ DODÁVKY INSTALACE				</t>
  </si>
  <si>
    <t>POKUD SE VE VÝKAZU VÝMĚR NEBO V POPISU MATERIÁLOVĚ TECHNICKÝCH STANDARDŮ</t>
  </si>
  <si>
    <t>OBJEVÍ ODKAZ NA KONKRÉTNÍ OBCHODNÍ FIRMU, NÁZEV NEBO SPECIFICKÉ OZNAČENÍ</t>
  </si>
  <si>
    <t xml:space="preserve">VÝROBKU, NEZNAMENÁ TO, ŽE ZADAVATEL POŽADUJE OCENĚNÍ TOHOTO KONKRÉTNÍHO </t>
  </si>
  <si>
    <t>VÝROBKU, ALE UCHAZEČ MŮŽE NABÍDNOUT I JINÉ, KVALITATIVNĚ A TECHNICKY TOTOŽNÉ</t>
  </si>
  <si>
    <t>ŘEŠENÍ</t>
  </si>
  <si>
    <t xml:space="preserve">PROSTUPY VE STROPECH I SVISLÝCH KONSTRUKCÍCH DO VELIKOSTI 0,0225M2				</t>
  </si>
  <si>
    <t xml:space="preserve">Umyvadlo pro tělesně postižené 64x55cm </t>
  </si>
  <si>
    <t>Sifon umyvadlový podomítkový imobilní + Připojovací souprava</t>
  </si>
  <si>
    <t>Baterie umyvadlová páková chrom. klinická páka pro imobilní</t>
  </si>
  <si>
    <t>Klozet závěsný pro tělesně postižené hl.700mm vč sedátka</t>
  </si>
  <si>
    <t>oddálené pneumatické ovládání splachovacích nádržek dvě množství splachování</t>
  </si>
  <si>
    <t>Předstěnový systém pro zavěšení klozetů pro imobilní</t>
  </si>
  <si>
    <t>Výlevka keramická závěsná s mříží</t>
  </si>
  <si>
    <t xml:space="preserve">Ventil rohový G 1/2 / 3/8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</si>
</sst>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3" fontId="11" fillId="0" borderId="0" xfId="1" applyNumberFormat="1" applyFont="1" applyFill="1"/>
    <xf numFmtId="49" fontId="3" fillId="0" borderId="10" xfId="1" applyNumberFormat="1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7" workbookViewId="0">
      <selection activeCell="F29" sqref="F29:F3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8"/>
      <c r="D7" s="179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8"/>
      <c r="D8" s="179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0"/>
      <c r="F11" s="181"/>
      <c r="G11" s="182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/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/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/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/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/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/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/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/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/>
      <c r="G29" s="17"/>
    </row>
    <row r="30" spans="1:7" x14ac:dyDescent="0.2">
      <c r="A30" s="13" t="s">
        <v>39</v>
      </c>
      <c r="B30" s="15"/>
      <c r="C30" s="58">
        <v>10</v>
      </c>
      <c r="D30" s="15" t="s">
        <v>40</v>
      </c>
      <c r="E30" s="16"/>
      <c r="F30" s="59"/>
      <c r="G30" s="17"/>
    </row>
    <row r="31" spans="1:7" x14ac:dyDescent="0.2">
      <c r="A31" s="13" t="s">
        <v>41</v>
      </c>
      <c r="B31" s="15"/>
      <c r="C31" s="58">
        <v>10</v>
      </c>
      <c r="D31" s="15" t="s">
        <v>40</v>
      </c>
      <c r="E31" s="16"/>
      <c r="F31" s="60"/>
      <c r="G31" s="27"/>
    </row>
    <row r="32" spans="1:7" x14ac:dyDescent="0.2">
      <c r="A32" s="13" t="s">
        <v>39</v>
      </c>
      <c r="B32" s="15"/>
      <c r="C32" s="58">
        <v>20</v>
      </c>
      <c r="D32" s="15" t="s">
        <v>40</v>
      </c>
      <c r="E32" s="16"/>
      <c r="F32" s="59"/>
      <c r="G32" s="17"/>
    </row>
    <row r="33" spans="1:8" x14ac:dyDescent="0.2">
      <c r="A33" s="13" t="s">
        <v>41</v>
      </c>
      <c r="B33" s="15"/>
      <c r="C33" s="58">
        <v>20</v>
      </c>
      <c r="D33" s="15" t="s">
        <v>40</v>
      </c>
      <c r="E33" s="16"/>
      <c r="F33" s="60"/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/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3"/>
      <c r="C37" s="183"/>
      <c r="D37" s="183"/>
      <c r="E37" s="183"/>
      <c r="F37" s="183"/>
      <c r="G37" s="183"/>
      <c r="H37" t="s">
        <v>4</v>
      </c>
    </row>
    <row r="38" spans="1:8" ht="12.75" customHeight="1" x14ac:dyDescent="0.2">
      <c r="A38" s="68"/>
      <c r="B38" s="183"/>
      <c r="C38" s="183"/>
      <c r="D38" s="183"/>
      <c r="E38" s="183"/>
      <c r="F38" s="183"/>
      <c r="G38" s="183"/>
      <c r="H38" t="s">
        <v>4</v>
      </c>
    </row>
    <row r="39" spans="1:8" x14ac:dyDescent="0.2">
      <c r="A39" s="68"/>
      <c r="B39" s="183"/>
      <c r="C39" s="183"/>
      <c r="D39" s="183"/>
      <c r="E39" s="183"/>
      <c r="F39" s="183"/>
      <c r="G39" s="183"/>
      <c r="H39" t="s">
        <v>4</v>
      </c>
    </row>
    <row r="40" spans="1:8" x14ac:dyDescent="0.2">
      <c r="A40" s="68"/>
      <c r="B40" s="183"/>
      <c r="C40" s="183"/>
      <c r="D40" s="183"/>
      <c r="E40" s="183"/>
      <c r="F40" s="183"/>
      <c r="G40" s="183"/>
      <c r="H40" t="s">
        <v>4</v>
      </c>
    </row>
    <row r="41" spans="1:8" x14ac:dyDescent="0.2">
      <c r="A41" s="68"/>
      <c r="B41" s="183"/>
      <c r="C41" s="183"/>
      <c r="D41" s="183"/>
      <c r="E41" s="183"/>
      <c r="F41" s="183"/>
      <c r="G41" s="183"/>
      <c r="H41" t="s">
        <v>4</v>
      </c>
    </row>
    <row r="42" spans="1:8" x14ac:dyDescent="0.2">
      <c r="A42" s="68"/>
      <c r="B42" s="183"/>
      <c r="C42" s="183"/>
      <c r="D42" s="183"/>
      <c r="E42" s="183"/>
      <c r="F42" s="183"/>
      <c r="G42" s="183"/>
      <c r="H42" t="s">
        <v>4</v>
      </c>
    </row>
    <row r="43" spans="1:8" x14ac:dyDescent="0.2">
      <c r="A43" s="68"/>
      <c r="B43" s="183"/>
      <c r="C43" s="183"/>
      <c r="D43" s="183"/>
      <c r="E43" s="183"/>
      <c r="F43" s="183"/>
      <c r="G43" s="183"/>
      <c r="H43" t="s">
        <v>4</v>
      </c>
    </row>
    <row r="44" spans="1:8" x14ac:dyDescent="0.2">
      <c r="A44" s="68"/>
      <c r="B44" s="183"/>
      <c r="C44" s="183"/>
      <c r="D44" s="183"/>
      <c r="E44" s="183"/>
      <c r="F44" s="183"/>
      <c r="G44" s="183"/>
      <c r="H44" t="s">
        <v>4</v>
      </c>
    </row>
    <row r="45" spans="1:8" ht="3" customHeight="1" x14ac:dyDescent="0.2">
      <c r="A45" s="68"/>
      <c r="B45" s="183"/>
      <c r="C45" s="183"/>
      <c r="D45" s="183"/>
      <c r="E45" s="183"/>
      <c r="F45" s="183"/>
      <c r="G45" s="183"/>
      <c r="H45" t="s">
        <v>4</v>
      </c>
    </row>
    <row r="46" spans="1:8" x14ac:dyDescent="0.2">
      <c r="B46" s="177"/>
      <c r="C46" s="177"/>
      <c r="D46" s="177"/>
      <c r="E46" s="177"/>
      <c r="F46" s="177"/>
      <c r="G46" s="177"/>
    </row>
    <row r="47" spans="1:8" x14ac:dyDescent="0.2">
      <c r="B47" s="177"/>
      <c r="C47" s="177"/>
      <c r="D47" s="177"/>
      <c r="E47" s="177"/>
      <c r="F47" s="177"/>
      <c r="G47" s="177"/>
    </row>
    <row r="48" spans="1:8" x14ac:dyDescent="0.2">
      <c r="B48" s="177"/>
      <c r="C48" s="177"/>
      <c r="D48" s="177"/>
      <c r="E48" s="177"/>
      <c r="F48" s="177"/>
      <c r="G48" s="177"/>
    </row>
    <row r="49" spans="2:7" x14ac:dyDescent="0.2">
      <c r="B49" s="177"/>
      <c r="C49" s="177"/>
      <c r="D49" s="177"/>
      <c r="E49" s="177"/>
      <c r="F49" s="177"/>
      <c r="G49" s="177"/>
    </row>
    <row r="50" spans="2:7" x14ac:dyDescent="0.2">
      <c r="B50" s="177"/>
      <c r="C50" s="177"/>
      <c r="D50" s="177"/>
      <c r="E50" s="177"/>
      <c r="F50" s="177"/>
      <c r="G50" s="177"/>
    </row>
    <row r="51" spans="2:7" x14ac:dyDescent="0.2">
      <c r="B51" s="177"/>
      <c r="C51" s="177"/>
      <c r="D51" s="177"/>
      <c r="E51" s="177"/>
      <c r="F51" s="177"/>
      <c r="G51" s="177"/>
    </row>
    <row r="52" spans="2:7" x14ac:dyDescent="0.2">
      <c r="B52" s="177"/>
      <c r="C52" s="177"/>
      <c r="D52" s="177"/>
      <c r="E52" s="177"/>
      <c r="F52" s="177"/>
      <c r="G52" s="177"/>
    </row>
    <row r="53" spans="2:7" x14ac:dyDescent="0.2">
      <c r="B53" s="177"/>
      <c r="C53" s="177"/>
      <c r="D53" s="177"/>
      <c r="E53" s="177"/>
      <c r="F53" s="177"/>
      <c r="G53" s="177"/>
    </row>
    <row r="54" spans="2:7" x14ac:dyDescent="0.2">
      <c r="B54" s="177"/>
      <c r="C54" s="177"/>
      <c r="D54" s="177"/>
      <c r="E54" s="177"/>
      <c r="F54" s="177"/>
      <c r="G54" s="177"/>
    </row>
    <row r="55" spans="2:7" x14ac:dyDescent="0.2">
      <c r="B55" s="177"/>
      <c r="C55" s="177"/>
      <c r="D55" s="177"/>
      <c r="E55" s="177"/>
      <c r="F55" s="177"/>
      <c r="G55" s="177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9"/>
  <sheetViews>
    <sheetView workbookViewId="0">
      <selection activeCell="F7" sqref="F7:F1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4" t="s">
        <v>5</v>
      </c>
      <c r="B1" s="185"/>
      <c r="C1" s="69" t="str">
        <f>CONCATENATE(cislostavby," ",nazevstavby)</f>
        <v xml:space="preserve"> POŘÍČÍ 31</v>
      </c>
      <c r="D1" s="70"/>
      <c r="E1" s="71"/>
      <c r="F1" s="70"/>
      <c r="G1" s="72"/>
      <c r="H1" s="73"/>
      <c r="I1" s="74"/>
    </row>
    <row r="2" spans="1:57" ht="13.5" thickBot="1" x14ac:dyDescent="0.25">
      <c r="A2" s="186" t="s">
        <v>1</v>
      </c>
      <c r="B2" s="187"/>
      <c r="C2" s="75" t="str">
        <f>CONCATENATE(cisloobjektu," ",nazevobjektu)</f>
        <v xml:space="preserve"> ZTI</v>
      </c>
      <c r="D2" s="76"/>
      <c r="E2" s="77"/>
      <c r="F2" s="76"/>
      <c r="G2" s="188"/>
      <c r="H2" s="188"/>
      <c r="I2" s="189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97</v>
      </c>
      <c r="B7" s="86" t="str">
        <f>Položky!C7</f>
        <v>Prorážení otvorů</v>
      </c>
      <c r="C7" s="87"/>
      <c r="D7" s="88"/>
      <c r="E7" s="172"/>
      <c r="F7" s="173"/>
      <c r="G7" s="173">
        <f>Položky!BC10</f>
        <v>0</v>
      </c>
      <c r="H7" s="173">
        <f>Položky!BD10</f>
        <v>0</v>
      </c>
      <c r="I7" s="174">
        <f>Položky!BE10</f>
        <v>0</v>
      </c>
    </row>
    <row r="8" spans="1:57" s="11" customFormat="1" x14ac:dyDescent="0.2">
      <c r="A8" s="171" t="str">
        <f>Položky!B11</f>
        <v>713</v>
      </c>
      <c r="B8" s="86" t="str">
        <f>Položky!C11</f>
        <v>Izolace tepelné</v>
      </c>
      <c r="C8" s="87"/>
      <c r="D8" s="88"/>
      <c r="E8" s="172"/>
      <c r="F8" s="173"/>
      <c r="G8" s="173">
        <f>Položky!BC13</f>
        <v>0</v>
      </c>
      <c r="H8" s="173">
        <f>Položky!BD13</f>
        <v>0</v>
      </c>
      <c r="I8" s="174">
        <f>Položky!BE13</f>
        <v>0</v>
      </c>
    </row>
    <row r="9" spans="1:57" s="11" customFormat="1" x14ac:dyDescent="0.2">
      <c r="A9" s="171" t="str">
        <f>Položky!B14</f>
        <v>721</v>
      </c>
      <c r="B9" s="86" t="str">
        <f>Položky!C14</f>
        <v>Vnitřní kanalizace</v>
      </c>
      <c r="C9" s="87"/>
      <c r="D9" s="88"/>
      <c r="E9" s="172"/>
      <c r="F9" s="173"/>
      <c r="G9" s="173">
        <f>Položky!BC21</f>
        <v>0</v>
      </c>
      <c r="H9" s="173">
        <f>Položky!BD21</f>
        <v>0</v>
      </c>
      <c r="I9" s="174">
        <f>Položky!BE21</f>
        <v>0</v>
      </c>
    </row>
    <row r="10" spans="1:57" s="11" customFormat="1" x14ac:dyDescent="0.2">
      <c r="A10" s="171" t="str">
        <f>Položky!B22</f>
        <v>722</v>
      </c>
      <c r="B10" s="86" t="str">
        <f>Položky!C22</f>
        <v>Vnitřní vodovod</v>
      </c>
      <c r="C10" s="87"/>
      <c r="D10" s="88"/>
      <c r="E10" s="172"/>
      <c r="F10" s="173"/>
      <c r="G10" s="173">
        <f>Položky!BC31</f>
        <v>0</v>
      </c>
      <c r="H10" s="173">
        <f>Položky!BD31</f>
        <v>0</v>
      </c>
      <c r="I10" s="174">
        <f>Položky!BE31</f>
        <v>0</v>
      </c>
    </row>
    <row r="11" spans="1:57" s="11" customFormat="1" ht="13.5" thickBot="1" x14ac:dyDescent="0.25">
      <c r="A11" s="171" t="str">
        <f>Položky!B32</f>
        <v>725</v>
      </c>
      <c r="B11" s="86" t="str">
        <f>Položky!C32</f>
        <v>Zařizovací předměty</v>
      </c>
      <c r="C11" s="87"/>
      <c r="D11" s="88"/>
      <c r="E11" s="172"/>
      <c r="F11" s="173"/>
      <c r="G11" s="173">
        <f>Položky!BC44</f>
        <v>0</v>
      </c>
      <c r="H11" s="173">
        <f>Položky!BD44</f>
        <v>0</v>
      </c>
      <c r="I11" s="174">
        <f>Položky!BE44</f>
        <v>0</v>
      </c>
    </row>
    <row r="12" spans="1:57" s="94" customFormat="1" ht="13.5" thickBot="1" x14ac:dyDescent="0.25">
      <c r="A12" s="89"/>
      <c r="B12" s="81" t="s">
        <v>50</v>
      </c>
      <c r="C12" s="81"/>
      <c r="D12" s="90"/>
      <c r="E12" s="91"/>
      <c r="F12" s="92"/>
      <c r="G12" s="92">
        <f>SUM(G7:G11)</f>
        <v>0</v>
      </c>
      <c r="H12" s="92">
        <f>SUM(H7:H11)</f>
        <v>0</v>
      </c>
      <c r="I12" s="93">
        <f>SUM(I7:I11)</f>
        <v>0</v>
      </c>
    </row>
    <row r="13" spans="1:57" x14ac:dyDescent="0.2">
      <c r="A13" s="87"/>
      <c r="B13" s="87"/>
      <c r="C13" s="87"/>
      <c r="D13" s="87"/>
      <c r="E13" s="87"/>
      <c r="F13" s="87"/>
      <c r="G13" s="87"/>
      <c r="H13" s="87"/>
      <c r="I13" s="87"/>
    </row>
    <row r="14" spans="1:57" ht="19.5" customHeight="1" x14ac:dyDescent="0.25">
      <c r="A14" s="95" t="s">
        <v>51</v>
      </c>
      <c r="B14" s="95"/>
      <c r="C14" s="95"/>
      <c r="D14" s="95"/>
      <c r="E14" s="95"/>
      <c r="F14" s="95"/>
      <c r="G14" s="96"/>
      <c r="H14" s="95"/>
      <c r="I14" s="95"/>
      <c r="BA14" s="30"/>
      <c r="BB14" s="30"/>
      <c r="BC14" s="30"/>
      <c r="BD14" s="30"/>
      <c r="BE14" s="30"/>
    </row>
    <row r="15" spans="1:57" ht="13.5" thickBot="1" x14ac:dyDescent="0.25">
      <c r="A15" s="97"/>
      <c r="B15" s="97"/>
      <c r="C15" s="97"/>
      <c r="D15" s="97"/>
      <c r="E15" s="97"/>
      <c r="F15" s="97"/>
      <c r="G15" s="97"/>
      <c r="H15" s="97"/>
      <c r="I15" s="97"/>
    </row>
    <row r="16" spans="1:57" x14ac:dyDescent="0.2">
      <c r="A16" s="98" t="s">
        <v>52</v>
      </c>
      <c r="B16" s="99"/>
      <c r="C16" s="99"/>
      <c r="D16" s="100"/>
      <c r="E16" s="101" t="s">
        <v>53</v>
      </c>
      <c r="F16" s="102" t="s">
        <v>54</v>
      </c>
      <c r="G16" s="103" t="s">
        <v>55</v>
      </c>
      <c r="H16" s="104"/>
      <c r="I16" s="105" t="s">
        <v>53</v>
      </c>
    </row>
    <row r="17" spans="1:53" x14ac:dyDescent="0.2">
      <c r="A17" s="106"/>
      <c r="B17" s="107"/>
      <c r="C17" s="107"/>
      <c r="D17" s="108"/>
      <c r="E17" s="109"/>
      <c r="F17" s="110"/>
      <c r="G17" s="111">
        <f>CHOOSE(BA17+1,HSV+PSV,HSV+PSV+Mont,HSV+PSV+Dodavka+Mont,HSV,PSV,Mont,Dodavka,Mont+Dodavka,0)</f>
        <v>0</v>
      </c>
      <c r="H17" s="112"/>
      <c r="I17" s="113">
        <f>E17+F17*G17/100</f>
        <v>0</v>
      </c>
      <c r="BA17">
        <v>8</v>
      </c>
    </row>
    <row r="18" spans="1:53" ht="13.5" thickBot="1" x14ac:dyDescent="0.25">
      <c r="A18" s="114"/>
      <c r="B18" s="115" t="s">
        <v>56</v>
      </c>
      <c r="C18" s="116"/>
      <c r="D18" s="117"/>
      <c r="E18" s="118"/>
      <c r="F18" s="119"/>
      <c r="G18" s="119"/>
      <c r="H18" s="190">
        <f>SUM(H17:H17)</f>
        <v>0</v>
      </c>
      <c r="I18" s="191"/>
    </row>
    <row r="19" spans="1:53" x14ac:dyDescent="0.2">
      <c r="A19" s="97"/>
      <c r="B19" s="97"/>
      <c r="C19" s="97"/>
      <c r="D19" s="97"/>
      <c r="E19" s="97"/>
      <c r="F19" s="97"/>
      <c r="G19" s="97"/>
      <c r="H19" s="97"/>
      <c r="I19" s="97"/>
    </row>
    <row r="20" spans="1:53" x14ac:dyDescent="0.2">
      <c r="B20" s="94"/>
      <c r="F20" s="120"/>
      <c r="G20" s="121"/>
      <c r="H20" s="121"/>
      <c r="I20" s="122"/>
    </row>
    <row r="21" spans="1:53" x14ac:dyDescent="0.2">
      <c r="F21" s="120"/>
      <c r="G21" s="121"/>
      <c r="H21" s="121"/>
      <c r="I21" s="122"/>
    </row>
    <row r="22" spans="1:53" x14ac:dyDescent="0.2">
      <c r="F22" s="120"/>
      <c r="G22" s="121"/>
      <c r="H22" s="121"/>
      <c r="I22" s="122"/>
    </row>
    <row r="23" spans="1:53" x14ac:dyDescent="0.2">
      <c r="F23" s="120"/>
      <c r="G23" s="121"/>
      <c r="H23" s="121"/>
      <c r="I23" s="122"/>
    </row>
    <row r="24" spans="1:53" x14ac:dyDescent="0.2"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</sheetData>
  <mergeCells count="4">
    <mergeCell ref="A1:B1"/>
    <mergeCell ref="A2:B2"/>
    <mergeCell ref="G2:I2"/>
    <mergeCell ref="H18:I1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7"/>
  <sheetViews>
    <sheetView showGridLines="0" showZeros="0" tabSelected="1" topLeftCell="A22" zoomScaleNormal="100" workbookViewId="0">
      <selection activeCell="C42" sqref="C42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2" t="s">
        <v>57</v>
      </c>
      <c r="B1" s="192"/>
      <c r="C1" s="192"/>
      <c r="D1" s="192"/>
      <c r="E1" s="192"/>
      <c r="F1" s="192"/>
      <c r="G1" s="192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3" t="s">
        <v>5</v>
      </c>
      <c r="B3" s="194"/>
      <c r="C3" s="128" t="str">
        <f>CONCATENATE(cislostavby," ",nazevstavby)</f>
        <v xml:space="preserve"> POŘÍČÍ 31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5" t="s">
        <v>1</v>
      </c>
      <c r="B4" s="196"/>
      <c r="C4" s="133" t="str">
        <f>CONCATENATE(cisloobjektu," ",nazevobjektu)</f>
        <v xml:space="preserve"> ZTI</v>
      </c>
      <c r="D4" s="134"/>
      <c r="E4" s="197"/>
      <c r="F4" s="197"/>
      <c r="G4" s="198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/>
      <c r="C8" s="153" t="s">
        <v>71</v>
      </c>
      <c r="D8" s="154" t="s">
        <v>72</v>
      </c>
      <c r="E8" s="155">
        <v>1</v>
      </c>
      <c r="F8" s="155"/>
      <c r="G8" s="156"/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1E-3</v>
      </c>
    </row>
    <row r="9" spans="1:104" x14ac:dyDescent="0.2">
      <c r="A9" s="151">
        <v>2</v>
      </c>
      <c r="B9" s="152"/>
      <c r="C9" s="153" t="s">
        <v>73</v>
      </c>
      <c r="D9" s="154" t="s">
        <v>72</v>
      </c>
      <c r="E9" s="155">
        <v>1</v>
      </c>
      <c r="F9" s="155"/>
      <c r="G9" s="156"/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>IF(AZ9=1,G9,0)</f>
        <v>0</v>
      </c>
      <c r="BB9" s="123">
        <f>IF(AZ9=2,G9,0)</f>
        <v>0</v>
      </c>
      <c r="BC9" s="123">
        <f>IF(AZ9=3,G9,0)</f>
        <v>0</v>
      </c>
      <c r="BD9" s="123">
        <f>IF(AZ9=4,G9,0)</f>
        <v>0</v>
      </c>
      <c r="BE9" s="123">
        <f>IF(AZ9=5,G9,0)</f>
        <v>0</v>
      </c>
      <c r="CZ9" s="123">
        <v>0</v>
      </c>
    </row>
    <row r="10" spans="1:104" x14ac:dyDescent="0.2">
      <c r="A10" s="157"/>
      <c r="B10" s="158" t="s">
        <v>66</v>
      </c>
      <c r="C10" s="159" t="str">
        <f>CONCATENATE(B7," ",C7)</f>
        <v>97 Prorážení otvorů</v>
      </c>
      <c r="D10" s="157"/>
      <c r="E10" s="160"/>
      <c r="F10" s="160"/>
      <c r="G10" s="161"/>
      <c r="O10" s="150">
        <v>4</v>
      </c>
      <c r="BA10" s="162">
        <f>SUM(BA7:BA9)</f>
        <v>0</v>
      </c>
      <c r="BB10" s="162">
        <f>SUM(BB7:BB9)</f>
        <v>0</v>
      </c>
      <c r="BC10" s="162">
        <f>SUM(BC7:BC9)</f>
        <v>0</v>
      </c>
      <c r="BD10" s="162">
        <f>SUM(BD7:BD9)</f>
        <v>0</v>
      </c>
      <c r="BE10" s="162">
        <f>SUM(BE7:BE9)</f>
        <v>0</v>
      </c>
    </row>
    <row r="11" spans="1:104" x14ac:dyDescent="0.2">
      <c r="A11" s="143" t="s">
        <v>65</v>
      </c>
      <c r="B11" s="144" t="s">
        <v>74</v>
      </c>
      <c r="C11" s="145" t="s">
        <v>75</v>
      </c>
      <c r="D11" s="146"/>
      <c r="E11" s="147"/>
      <c r="F11" s="147"/>
      <c r="G11" s="148"/>
      <c r="H11" s="149"/>
      <c r="I11" s="149"/>
      <c r="O11" s="150">
        <v>1</v>
      </c>
    </row>
    <row r="12" spans="1:104" x14ac:dyDescent="0.2">
      <c r="A12" s="151">
        <v>3</v>
      </c>
      <c r="B12" s="152"/>
      <c r="C12" s="153" t="s">
        <v>76</v>
      </c>
      <c r="D12" s="154" t="s">
        <v>72</v>
      </c>
      <c r="E12" s="155">
        <v>1</v>
      </c>
      <c r="F12" s="155"/>
      <c r="G12" s="156"/>
      <c r="O12" s="150">
        <v>2</v>
      </c>
      <c r="AA12" s="123">
        <v>12</v>
      </c>
      <c r="AB12" s="123">
        <v>0</v>
      </c>
      <c r="AC12" s="123">
        <v>3</v>
      </c>
      <c r="AZ12" s="123">
        <v>2</v>
      </c>
      <c r="BA12" s="123">
        <f>IF(AZ12=1,G12,0)</f>
        <v>0</v>
      </c>
      <c r="BB12" s="123">
        <f>IF(AZ12=2,G12,0)</f>
        <v>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2.2300000000000002E-3</v>
      </c>
    </row>
    <row r="13" spans="1:104" x14ac:dyDescent="0.2">
      <c r="A13" s="157"/>
      <c r="B13" s="158" t="s">
        <v>66</v>
      </c>
      <c r="C13" s="159" t="str">
        <f>CONCATENATE(B11," ",C11)</f>
        <v>713 Izolace tepelné</v>
      </c>
      <c r="D13" s="157"/>
      <c r="E13" s="160"/>
      <c r="F13" s="160"/>
      <c r="G13" s="161"/>
      <c r="O13" s="150">
        <v>4</v>
      </c>
      <c r="BA13" s="162">
        <f>SUM(BA11:BA12)</f>
        <v>0</v>
      </c>
      <c r="BB13" s="162">
        <f>SUM(BB11:BB12)</f>
        <v>0</v>
      </c>
      <c r="BC13" s="162">
        <f>SUM(BC11:BC12)</f>
        <v>0</v>
      </c>
      <c r="BD13" s="162">
        <f>SUM(BD11:BD12)</f>
        <v>0</v>
      </c>
      <c r="BE13" s="162">
        <f>SUM(BE11:BE12)</f>
        <v>0</v>
      </c>
    </row>
    <row r="14" spans="1:104" x14ac:dyDescent="0.2">
      <c r="A14" s="143" t="s">
        <v>65</v>
      </c>
      <c r="B14" s="144" t="s">
        <v>77</v>
      </c>
      <c r="C14" s="145" t="s">
        <v>78</v>
      </c>
      <c r="D14" s="146"/>
      <c r="E14" s="147"/>
      <c r="F14" s="147"/>
      <c r="G14" s="148"/>
      <c r="H14" s="149"/>
      <c r="I14" s="149"/>
      <c r="O14" s="150">
        <v>1</v>
      </c>
    </row>
    <row r="15" spans="1:104" x14ac:dyDescent="0.2">
      <c r="A15" s="151">
        <v>4</v>
      </c>
      <c r="B15" s="152"/>
      <c r="C15" s="153" t="s">
        <v>79</v>
      </c>
      <c r="D15" s="154" t="s">
        <v>80</v>
      </c>
      <c r="E15" s="155">
        <v>5</v>
      </c>
      <c r="F15" s="155"/>
      <c r="G15" s="156"/>
      <c r="O15" s="150">
        <v>2</v>
      </c>
      <c r="AA15" s="123">
        <v>12</v>
      </c>
      <c r="AB15" s="123">
        <v>0</v>
      </c>
      <c r="AC15" s="123">
        <v>4</v>
      </c>
      <c r="AZ15" s="123">
        <v>2</v>
      </c>
      <c r="BA15" s="123">
        <f t="shared" ref="BA15:BA20" si="0">IF(AZ15=1,G15,0)</f>
        <v>0</v>
      </c>
      <c r="BB15" s="123">
        <f t="shared" ref="BB15:BB20" si="1">IF(AZ15=2,G15,0)</f>
        <v>0</v>
      </c>
      <c r="BC15" s="123">
        <f t="shared" ref="BC15:BC20" si="2">IF(AZ15=3,G15,0)</f>
        <v>0</v>
      </c>
      <c r="BD15" s="123">
        <f t="shared" ref="BD15:BD20" si="3">IF(AZ15=4,G15,0)</f>
        <v>0</v>
      </c>
      <c r="BE15" s="123">
        <f t="shared" ref="BE15:BE20" si="4">IF(AZ15=5,G15,0)</f>
        <v>0</v>
      </c>
      <c r="CZ15" s="123">
        <v>4.6999999999999999E-4</v>
      </c>
    </row>
    <row r="16" spans="1:104" x14ac:dyDescent="0.2">
      <c r="A16" s="151">
        <v>5</v>
      </c>
      <c r="B16" s="152"/>
      <c r="C16" s="153" t="s">
        <v>81</v>
      </c>
      <c r="D16" s="154" t="s">
        <v>80</v>
      </c>
      <c r="E16" s="155">
        <v>15</v>
      </c>
      <c r="F16" s="155"/>
      <c r="G16" s="156"/>
      <c r="O16" s="150">
        <v>2</v>
      </c>
      <c r="AA16" s="123">
        <v>12</v>
      </c>
      <c r="AB16" s="123">
        <v>0</v>
      </c>
      <c r="AC16" s="123">
        <v>5</v>
      </c>
      <c r="AZ16" s="123">
        <v>2</v>
      </c>
      <c r="BA16" s="123">
        <f t="shared" si="0"/>
        <v>0</v>
      </c>
      <c r="BB16" s="123">
        <f t="shared" si="1"/>
        <v>0</v>
      </c>
      <c r="BC16" s="123">
        <f t="shared" si="2"/>
        <v>0</v>
      </c>
      <c r="BD16" s="123">
        <f t="shared" si="3"/>
        <v>0</v>
      </c>
      <c r="BE16" s="123">
        <f t="shared" si="4"/>
        <v>0</v>
      </c>
      <c r="CZ16" s="123">
        <v>1.3799999999999999E-3</v>
      </c>
    </row>
    <row r="17" spans="1:104" x14ac:dyDescent="0.2">
      <c r="A17" s="151">
        <v>6</v>
      </c>
      <c r="B17" s="152"/>
      <c r="C17" s="153" t="s">
        <v>82</v>
      </c>
      <c r="D17" s="154" t="s">
        <v>83</v>
      </c>
      <c r="E17" s="155">
        <v>6</v>
      </c>
      <c r="F17" s="155"/>
      <c r="G17" s="156"/>
      <c r="O17" s="150">
        <v>2</v>
      </c>
      <c r="AA17" s="123">
        <v>12</v>
      </c>
      <c r="AB17" s="123">
        <v>0</v>
      </c>
      <c r="AC17" s="123">
        <v>6</v>
      </c>
      <c r="AZ17" s="123">
        <v>2</v>
      </c>
      <c r="BA17" s="123">
        <f t="shared" si="0"/>
        <v>0</v>
      </c>
      <c r="BB17" s="123">
        <f t="shared" si="1"/>
        <v>0</v>
      </c>
      <c r="BC17" s="123">
        <f t="shared" si="2"/>
        <v>0</v>
      </c>
      <c r="BD17" s="123">
        <f t="shared" si="3"/>
        <v>0</v>
      </c>
      <c r="BE17" s="123">
        <f t="shared" si="4"/>
        <v>0</v>
      </c>
      <c r="CZ17" s="123">
        <v>0</v>
      </c>
    </row>
    <row r="18" spans="1:104" x14ac:dyDescent="0.2">
      <c r="A18" s="151">
        <v>7</v>
      </c>
      <c r="B18" s="152"/>
      <c r="C18" s="153" t="s">
        <v>84</v>
      </c>
      <c r="D18" s="154" t="s">
        <v>80</v>
      </c>
      <c r="E18" s="155">
        <v>17</v>
      </c>
      <c r="F18" s="155"/>
      <c r="G18" s="156"/>
      <c r="O18" s="150">
        <v>2</v>
      </c>
      <c r="AA18" s="123">
        <v>12</v>
      </c>
      <c r="AB18" s="123">
        <v>0</v>
      </c>
      <c r="AC18" s="123">
        <v>7</v>
      </c>
      <c r="AZ18" s="123">
        <v>2</v>
      </c>
      <c r="BA18" s="123">
        <f t="shared" si="0"/>
        <v>0</v>
      </c>
      <c r="BB18" s="123">
        <f t="shared" si="1"/>
        <v>0</v>
      </c>
      <c r="BC18" s="123">
        <f t="shared" si="2"/>
        <v>0</v>
      </c>
      <c r="BD18" s="123">
        <f t="shared" si="3"/>
        <v>0</v>
      </c>
      <c r="BE18" s="123">
        <f t="shared" si="4"/>
        <v>0</v>
      </c>
      <c r="CZ18" s="123">
        <v>0</v>
      </c>
    </row>
    <row r="19" spans="1:104" x14ac:dyDescent="0.2">
      <c r="A19" s="151">
        <v>8</v>
      </c>
      <c r="B19" s="152"/>
      <c r="C19" s="153" t="s">
        <v>85</v>
      </c>
      <c r="D19" s="154" t="s">
        <v>72</v>
      </c>
      <c r="E19" s="155">
        <v>1</v>
      </c>
      <c r="F19" s="155"/>
      <c r="G19" s="156"/>
      <c r="O19" s="150">
        <v>2</v>
      </c>
      <c r="AA19" s="123">
        <v>12</v>
      </c>
      <c r="AB19" s="123">
        <v>0</v>
      </c>
      <c r="AC19" s="123">
        <v>8</v>
      </c>
      <c r="AZ19" s="123">
        <v>2</v>
      </c>
      <c r="BA19" s="123">
        <f t="shared" si="0"/>
        <v>0</v>
      </c>
      <c r="BB19" s="123">
        <f t="shared" si="1"/>
        <v>0</v>
      </c>
      <c r="BC19" s="123">
        <f t="shared" si="2"/>
        <v>0</v>
      </c>
      <c r="BD19" s="123">
        <f t="shared" si="3"/>
        <v>0</v>
      </c>
      <c r="BE19" s="123">
        <f t="shared" si="4"/>
        <v>0</v>
      </c>
      <c r="CZ19" s="123">
        <v>0</v>
      </c>
    </row>
    <row r="20" spans="1:104" ht="22.5" x14ac:dyDescent="0.2">
      <c r="A20" s="151">
        <v>9</v>
      </c>
      <c r="B20" s="152"/>
      <c r="C20" s="153" t="s">
        <v>86</v>
      </c>
      <c r="D20" s="154" t="s">
        <v>80</v>
      </c>
      <c r="E20" s="155">
        <v>15</v>
      </c>
      <c r="F20" s="155"/>
      <c r="G20" s="156"/>
      <c r="O20" s="150">
        <v>2</v>
      </c>
      <c r="AA20" s="123">
        <v>12</v>
      </c>
      <c r="AB20" s="123">
        <v>0</v>
      </c>
      <c r="AC20" s="123">
        <v>9</v>
      </c>
      <c r="AZ20" s="123">
        <v>2</v>
      </c>
      <c r="BA20" s="123">
        <f t="shared" si="0"/>
        <v>0</v>
      </c>
      <c r="BB20" s="123">
        <f t="shared" si="1"/>
        <v>0</v>
      </c>
      <c r="BC20" s="123">
        <f t="shared" si="2"/>
        <v>0</v>
      </c>
      <c r="BD20" s="123">
        <f t="shared" si="3"/>
        <v>0</v>
      </c>
      <c r="BE20" s="123">
        <f t="shared" si="4"/>
        <v>0</v>
      </c>
      <c r="CZ20" s="123">
        <v>0</v>
      </c>
    </row>
    <row r="21" spans="1:104" x14ac:dyDescent="0.2">
      <c r="A21" s="157"/>
      <c r="B21" s="158" t="s">
        <v>66</v>
      </c>
      <c r="C21" s="159" t="str">
        <f>CONCATENATE(B14," ",C14)</f>
        <v>721 Vnitřní kanalizace</v>
      </c>
      <c r="D21" s="157"/>
      <c r="E21" s="160"/>
      <c r="F21" s="160"/>
      <c r="G21" s="161"/>
      <c r="O21" s="150">
        <v>4</v>
      </c>
      <c r="BA21" s="162">
        <f>SUM(BA14:BA20)</f>
        <v>0</v>
      </c>
      <c r="BB21" s="162">
        <f>SUM(BB14:BB20)</f>
        <v>0</v>
      </c>
      <c r="BC21" s="162">
        <f>SUM(BC14:BC20)</f>
        <v>0</v>
      </c>
      <c r="BD21" s="162">
        <f>SUM(BD14:BD20)</f>
        <v>0</v>
      </c>
      <c r="BE21" s="162">
        <f>SUM(BE14:BE20)</f>
        <v>0</v>
      </c>
    </row>
    <row r="22" spans="1:104" x14ac:dyDescent="0.2">
      <c r="A22" s="143" t="s">
        <v>65</v>
      </c>
      <c r="B22" s="144" t="s">
        <v>87</v>
      </c>
      <c r="C22" s="145" t="s">
        <v>88</v>
      </c>
      <c r="D22" s="146"/>
      <c r="E22" s="147"/>
      <c r="F22" s="147"/>
      <c r="G22" s="148"/>
      <c r="H22" s="149"/>
      <c r="I22" s="149"/>
      <c r="O22" s="150">
        <v>1</v>
      </c>
    </row>
    <row r="23" spans="1:104" x14ac:dyDescent="0.2">
      <c r="A23" s="151">
        <v>10</v>
      </c>
      <c r="B23" s="152"/>
      <c r="C23" s="153" t="s">
        <v>89</v>
      </c>
      <c r="D23" s="154" t="s">
        <v>80</v>
      </c>
      <c r="E23" s="155">
        <v>19</v>
      </c>
      <c r="F23" s="155"/>
      <c r="G23" s="156"/>
      <c r="O23" s="150">
        <v>2</v>
      </c>
      <c r="AA23" s="123">
        <v>12</v>
      </c>
      <c r="AB23" s="123">
        <v>0</v>
      </c>
      <c r="AC23" s="123">
        <v>10</v>
      </c>
      <c r="AZ23" s="123">
        <v>2</v>
      </c>
      <c r="BA23" s="123">
        <f t="shared" ref="BA23:BA30" si="5">IF(AZ23=1,G23,0)</f>
        <v>0</v>
      </c>
      <c r="BB23" s="123">
        <f t="shared" ref="BB23:BB30" si="6">IF(AZ23=2,G23,0)</f>
        <v>0</v>
      </c>
      <c r="BC23" s="123">
        <f t="shared" ref="BC23:BC30" si="7">IF(AZ23=3,G23,0)</f>
        <v>0</v>
      </c>
      <c r="BD23" s="123">
        <f t="shared" ref="BD23:BD30" si="8">IF(AZ23=4,G23,0)</f>
        <v>0</v>
      </c>
      <c r="BE23" s="123">
        <f t="shared" ref="BE23:BE30" si="9">IF(AZ23=5,G23,0)</f>
        <v>0</v>
      </c>
      <c r="CZ23" s="123">
        <v>4.0200000000000001E-3</v>
      </c>
    </row>
    <row r="24" spans="1:104" x14ac:dyDescent="0.2">
      <c r="A24" s="151">
        <v>11</v>
      </c>
      <c r="B24" s="152"/>
      <c r="C24" s="153" t="s">
        <v>90</v>
      </c>
      <c r="D24" s="154" t="s">
        <v>83</v>
      </c>
      <c r="E24" s="155">
        <v>4</v>
      </c>
      <c r="F24" s="155"/>
      <c r="G24" s="156"/>
      <c r="O24" s="150">
        <v>2</v>
      </c>
      <c r="AA24" s="123">
        <v>12</v>
      </c>
      <c r="AB24" s="123">
        <v>0</v>
      </c>
      <c r="AC24" s="123">
        <v>11</v>
      </c>
      <c r="AZ24" s="123">
        <v>2</v>
      </c>
      <c r="BA24" s="123">
        <f t="shared" si="5"/>
        <v>0</v>
      </c>
      <c r="BB24" s="123">
        <f t="shared" si="6"/>
        <v>0</v>
      </c>
      <c r="BC24" s="123">
        <f t="shared" si="7"/>
        <v>0</v>
      </c>
      <c r="BD24" s="123">
        <f t="shared" si="8"/>
        <v>0</v>
      </c>
      <c r="BE24" s="123">
        <f t="shared" si="9"/>
        <v>0</v>
      </c>
      <c r="CZ24" s="123">
        <v>0</v>
      </c>
    </row>
    <row r="25" spans="1:104" x14ac:dyDescent="0.2">
      <c r="A25" s="151">
        <v>12</v>
      </c>
      <c r="B25" s="152"/>
      <c r="C25" s="153" t="s">
        <v>91</v>
      </c>
      <c r="D25" s="154" t="s">
        <v>83</v>
      </c>
      <c r="E25" s="155">
        <v>10</v>
      </c>
      <c r="F25" s="155"/>
      <c r="G25" s="156"/>
      <c r="O25" s="150">
        <v>2</v>
      </c>
      <c r="AA25" s="123">
        <v>12</v>
      </c>
      <c r="AB25" s="123">
        <v>0</v>
      </c>
      <c r="AC25" s="123">
        <v>12</v>
      </c>
      <c r="AZ25" s="123">
        <v>2</v>
      </c>
      <c r="BA25" s="123">
        <f t="shared" si="5"/>
        <v>0</v>
      </c>
      <c r="BB25" s="123">
        <f t="shared" si="6"/>
        <v>0</v>
      </c>
      <c r="BC25" s="123">
        <f t="shared" si="7"/>
        <v>0</v>
      </c>
      <c r="BD25" s="123">
        <f t="shared" si="8"/>
        <v>0</v>
      </c>
      <c r="BE25" s="123">
        <f t="shared" si="9"/>
        <v>0</v>
      </c>
      <c r="CZ25" s="123">
        <v>0</v>
      </c>
    </row>
    <row r="26" spans="1:104" ht="22.5" x14ac:dyDescent="0.2">
      <c r="A26" s="151">
        <v>13</v>
      </c>
      <c r="B26" s="152"/>
      <c r="C26" s="153" t="s">
        <v>92</v>
      </c>
      <c r="D26" s="154" t="s">
        <v>80</v>
      </c>
      <c r="E26" s="155">
        <v>16</v>
      </c>
      <c r="F26" s="155"/>
      <c r="G26" s="156"/>
      <c r="O26" s="150">
        <v>2</v>
      </c>
      <c r="AA26" s="123">
        <v>12</v>
      </c>
      <c r="AB26" s="123">
        <v>0</v>
      </c>
      <c r="AC26" s="123">
        <v>13</v>
      </c>
      <c r="AZ26" s="123">
        <v>2</v>
      </c>
      <c r="BA26" s="123">
        <f t="shared" si="5"/>
        <v>0</v>
      </c>
      <c r="BB26" s="123">
        <f t="shared" si="6"/>
        <v>0</v>
      </c>
      <c r="BC26" s="123">
        <f t="shared" si="7"/>
        <v>0</v>
      </c>
      <c r="BD26" s="123">
        <f t="shared" si="8"/>
        <v>0</v>
      </c>
      <c r="BE26" s="123">
        <f t="shared" si="9"/>
        <v>0</v>
      </c>
      <c r="CZ26" s="123">
        <v>0</v>
      </c>
    </row>
    <row r="27" spans="1:104" x14ac:dyDescent="0.2">
      <c r="A27" s="151">
        <v>14</v>
      </c>
      <c r="B27" s="152"/>
      <c r="C27" s="153" t="s">
        <v>93</v>
      </c>
      <c r="D27" s="154" t="s">
        <v>80</v>
      </c>
      <c r="E27" s="155">
        <v>16</v>
      </c>
      <c r="F27" s="155"/>
      <c r="G27" s="156"/>
      <c r="O27" s="150">
        <v>2</v>
      </c>
      <c r="AA27" s="123">
        <v>12</v>
      </c>
      <c r="AB27" s="123">
        <v>0</v>
      </c>
      <c r="AC27" s="123">
        <v>14</v>
      </c>
      <c r="AZ27" s="123">
        <v>2</v>
      </c>
      <c r="BA27" s="123">
        <f t="shared" si="5"/>
        <v>0</v>
      </c>
      <c r="BB27" s="123">
        <f t="shared" si="6"/>
        <v>0</v>
      </c>
      <c r="BC27" s="123">
        <f t="shared" si="7"/>
        <v>0</v>
      </c>
      <c r="BD27" s="123">
        <f t="shared" si="8"/>
        <v>0</v>
      </c>
      <c r="BE27" s="123">
        <f t="shared" si="9"/>
        <v>0</v>
      </c>
      <c r="CZ27" s="123">
        <v>1.8000000000000001E-4</v>
      </c>
    </row>
    <row r="28" spans="1:104" x14ac:dyDescent="0.2">
      <c r="A28" s="151">
        <v>15</v>
      </c>
      <c r="B28" s="152"/>
      <c r="C28" s="153" t="s">
        <v>94</v>
      </c>
      <c r="D28" s="154" t="s">
        <v>80</v>
      </c>
      <c r="E28" s="155">
        <v>16</v>
      </c>
      <c r="F28" s="155"/>
      <c r="G28" s="156"/>
      <c r="O28" s="150">
        <v>2</v>
      </c>
      <c r="AA28" s="123">
        <v>12</v>
      </c>
      <c r="AB28" s="123">
        <v>0</v>
      </c>
      <c r="AC28" s="123">
        <v>15</v>
      </c>
      <c r="AZ28" s="123">
        <v>2</v>
      </c>
      <c r="BA28" s="123">
        <f t="shared" si="5"/>
        <v>0</v>
      </c>
      <c r="BB28" s="123">
        <f t="shared" si="6"/>
        <v>0</v>
      </c>
      <c r="BC28" s="123">
        <f t="shared" si="7"/>
        <v>0</v>
      </c>
      <c r="BD28" s="123">
        <f t="shared" si="8"/>
        <v>0</v>
      </c>
      <c r="BE28" s="123">
        <f t="shared" si="9"/>
        <v>0</v>
      </c>
      <c r="CZ28" s="123">
        <v>1.0000000000000001E-5</v>
      </c>
    </row>
    <row r="29" spans="1:104" x14ac:dyDescent="0.2">
      <c r="A29" s="151">
        <v>16</v>
      </c>
      <c r="B29" s="152"/>
      <c r="C29" s="153" t="s">
        <v>95</v>
      </c>
      <c r="D29" s="154" t="s">
        <v>72</v>
      </c>
      <c r="E29" s="155">
        <v>1</v>
      </c>
      <c r="F29" s="155"/>
      <c r="G29" s="156"/>
      <c r="O29" s="150">
        <v>2</v>
      </c>
      <c r="AA29" s="123">
        <v>12</v>
      </c>
      <c r="AB29" s="123">
        <v>0</v>
      </c>
      <c r="AC29" s="123">
        <v>16</v>
      </c>
      <c r="AZ29" s="123">
        <v>2</v>
      </c>
      <c r="BA29" s="123">
        <f t="shared" si="5"/>
        <v>0</v>
      </c>
      <c r="BB29" s="123">
        <f t="shared" si="6"/>
        <v>0</v>
      </c>
      <c r="BC29" s="123">
        <f t="shared" si="7"/>
        <v>0</v>
      </c>
      <c r="BD29" s="123">
        <f t="shared" si="8"/>
        <v>0</v>
      </c>
      <c r="BE29" s="123">
        <f t="shared" si="9"/>
        <v>0</v>
      </c>
      <c r="CZ29" s="123">
        <v>2.4299999999999999E-3</v>
      </c>
    </row>
    <row r="30" spans="1:104" ht="22.5" x14ac:dyDescent="0.2">
      <c r="A30" s="151">
        <v>17</v>
      </c>
      <c r="B30" s="152"/>
      <c r="C30" s="153" t="s">
        <v>96</v>
      </c>
      <c r="D30" s="154" t="s">
        <v>80</v>
      </c>
      <c r="E30" s="155">
        <v>10</v>
      </c>
      <c r="F30" s="155"/>
      <c r="G30" s="156"/>
      <c r="O30" s="150">
        <v>2</v>
      </c>
      <c r="AA30" s="123">
        <v>12</v>
      </c>
      <c r="AB30" s="123">
        <v>0</v>
      </c>
      <c r="AC30" s="123">
        <v>17</v>
      </c>
      <c r="AZ30" s="123">
        <v>2</v>
      </c>
      <c r="BA30" s="123">
        <f t="shared" si="5"/>
        <v>0</v>
      </c>
      <c r="BB30" s="123">
        <f t="shared" si="6"/>
        <v>0</v>
      </c>
      <c r="BC30" s="123">
        <f t="shared" si="7"/>
        <v>0</v>
      </c>
      <c r="BD30" s="123">
        <f t="shared" si="8"/>
        <v>0</v>
      </c>
      <c r="BE30" s="123">
        <f t="shared" si="9"/>
        <v>0</v>
      </c>
      <c r="CZ30" s="123">
        <v>1E-3</v>
      </c>
    </row>
    <row r="31" spans="1:104" x14ac:dyDescent="0.2">
      <c r="A31" s="157"/>
      <c r="B31" s="158" t="s">
        <v>66</v>
      </c>
      <c r="C31" s="159" t="str">
        <f>CONCATENATE(B22," ",C22)</f>
        <v>722 Vnitřní vodovod</v>
      </c>
      <c r="D31" s="157"/>
      <c r="E31" s="160"/>
      <c r="F31" s="160"/>
      <c r="G31" s="161"/>
      <c r="O31" s="150">
        <v>4</v>
      </c>
      <c r="BA31" s="162">
        <f>SUM(BA22:BA30)</f>
        <v>0</v>
      </c>
      <c r="BB31" s="162">
        <f>SUM(BB22:BB30)</f>
        <v>0</v>
      </c>
      <c r="BC31" s="162">
        <f>SUM(BC22:BC30)</f>
        <v>0</v>
      </c>
      <c r="BD31" s="162">
        <f>SUM(BD22:BD30)</f>
        <v>0</v>
      </c>
      <c r="BE31" s="162">
        <f>SUM(BE22:BE30)</f>
        <v>0</v>
      </c>
    </row>
    <row r="32" spans="1:104" x14ac:dyDescent="0.2">
      <c r="A32" s="143" t="s">
        <v>65</v>
      </c>
      <c r="B32" s="144" t="s">
        <v>97</v>
      </c>
      <c r="C32" s="145" t="s">
        <v>98</v>
      </c>
      <c r="D32" s="146"/>
      <c r="E32" s="147"/>
      <c r="F32" s="147"/>
      <c r="G32" s="148"/>
      <c r="H32" s="149"/>
      <c r="I32" s="149"/>
      <c r="O32" s="150">
        <v>1</v>
      </c>
    </row>
    <row r="33" spans="1:104" x14ac:dyDescent="0.2">
      <c r="A33" s="151">
        <v>18</v>
      </c>
      <c r="B33" s="152"/>
      <c r="C33" s="153" t="s">
        <v>112</v>
      </c>
      <c r="D33" s="154" t="s">
        <v>72</v>
      </c>
      <c r="E33" s="155">
        <v>2</v>
      </c>
      <c r="F33" s="155"/>
      <c r="G33" s="156"/>
      <c r="O33" s="150">
        <v>2</v>
      </c>
      <c r="AA33" s="123">
        <v>12</v>
      </c>
      <c r="AB33" s="123">
        <v>0</v>
      </c>
      <c r="AC33" s="123">
        <v>18</v>
      </c>
      <c r="AZ33" s="123">
        <v>2</v>
      </c>
      <c r="BA33" s="123">
        <f t="shared" ref="BA33:BA43" si="10">IF(AZ33=1,G33,0)</f>
        <v>0</v>
      </c>
      <c r="BB33" s="123">
        <f t="shared" ref="BB33:BB43" si="11">IF(AZ33=2,G33,0)</f>
        <v>0</v>
      </c>
      <c r="BC33" s="123">
        <f t="shared" ref="BC33:BC43" si="12">IF(AZ33=3,G33,0)</f>
        <v>0</v>
      </c>
      <c r="BD33" s="123">
        <f t="shared" ref="BD33:BD43" si="13">IF(AZ33=4,G33,0)</f>
        <v>0</v>
      </c>
      <c r="BE33" s="123">
        <f t="shared" ref="BE33:BE43" si="14">IF(AZ33=5,G33,0)</f>
        <v>0</v>
      </c>
      <c r="CZ33" s="123">
        <v>0</v>
      </c>
    </row>
    <row r="34" spans="1:104" ht="22.5" x14ac:dyDescent="0.2">
      <c r="A34" s="151">
        <v>19</v>
      </c>
      <c r="B34" s="152"/>
      <c r="C34" s="153" t="s">
        <v>113</v>
      </c>
      <c r="D34" s="154" t="s">
        <v>72</v>
      </c>
      <c r="E34" s="155">
        <v>2</v>
      </c>
      <c r="F34" s="155"/>
      <c r="G34" s="156"/>
      <c r="O34" s="150">
        <v>2</v>
      </c>
      <c r="AA34" s="123">
        <v>12</v>
      </c>
      <c r="AB34" s="123">
        <v>0</v>
      </c>
      <c r="AC34" s="123">
        <v>19</v>
      </c>
      <c r="AZ34" s="123">
        <v>2</v>
      </c>
      <c r="BA34" s="123">
        <f t="shared" si="10"/>
        <v>0</v>
      </c>
      <c r="BB34" s="123">
        <f t="shared" si="11"/>
        <v>0</v>
      </c>
      <c r="BC34" s="123">
        <f t="shared" si="12"/>
        <v>0</v>
      </c>
      <c r="BD34" s="123">
        <f t="shared" si="13"/>
        <v>0</v>
      </c>
      <c r="BE34" s="123">
        <f t="shared" si="14"/>
        <v>0</v>
      </c>
      <c r="CZ34" s="123">
        <v>0</v>
      </c>
    </row>
    <row r="35" spans="1:104" ht="22.5" x14ac:dyDescent="0.2">
      <c r="A35" s="151">
        <v>20</v>
      </c>
      <c r="B35" s="152"/>
      <c r="C35" s="153" t="s">
        <v>114</v>
      </c>
      <c r="D35" s="154" t="s">
        <v>72</v>
      </c>
      <c r="E35" s="155">
        <v>2</v>
      </c>
      <c r="F35" s="155"/>
      <c r="G35" s="156"/>
      <c r="O35" s="150">
        <v>2</v>
      </c>
      <c r="AA35" s="123">
        <v>12</v>
      </c>
      <c r="AB35" s="123">
        <v>0</v>
      </c>
      <c r="AC35" s="123">
        <v>20</v>
      </c>
      <c r="AZ35" s="123">
        <v>2</v>
      </c>
      <c r="BA35" s="123">
        <f t="shared" si="10"/>
        <v>0</v>
      </c>
      <c r="BB35" s="123">
        <f t="shared" si="11"/>
        <v>0</v>
      </c>
      <c r="BC35" s="123">
        <f t="shared" si="12"/>
        <v>0</v>
      </c>
      <c r="BD35" s="123">
        <f t="shared" si="13"/>
        <v>0</v>
      </c>
      <c r="BE35" s="123">
        <f t="shared" si="14"/>
        <v>0</v>
      </c>
      <c r="CZ35" s="123">
        <v>0</v>
      </c>
    </row>
    <row r="36" spans="1:104" ht="22.5" x14ac:dyDescent="0.2">
      <c r="A36" s="151">
        <v>21</v>
      </c>
      <c r="B36" s="152"/>
      <c r="C36" s="153" t="s">
        <v>115</v>
      </c>
      <c r="D36" s="154" t="s">
        <v>72</v>
      </c>
      <c r="E36" s="155">
        <v>2</v>
      </c>
      <c r="F36" s="155"/>
      <c r="G36" s="156"/>
      <c r="O36" s="150">
        <v>2</v>
      </c>
      <c r="AA36" s="123">
        <v>12</v>
      </c>
      <c r="AB36" s="123">
        <v>0</v>
      </c>
      <c r="AC36" s="123">
        <v>21</v>
      </c>
      <c r="AZ36" s="123">
        <v>2</v>
      </c>
      <c r="BA36" s="123">
        <f t="shared" si="10"/>
        <v>0</v>
      </c>
      <c r="BB36" s="123">
        <f t="shared" si="11"/>
        <v>0</v>
      </c>
      <c r="BC36" s="123">
        <f t="shared" si="12"/>
        <v>0</v>
      </c>
      <c r="BD36" s="123">
        <f t="shared" si="13"/>
        <v>0</v>
      </c>
      <c r="BE36" s="123">
        <f t="shared" si="14"/>
        <v>0</v>
      </c>
      <c r="CZ36" s="123">
        <v>0</v>
      </c>
    </row>
    <row r="37" spans="1:104" ht="22.5" x14ac:dyDescent="0.2">
      <c r="A37" s="151">
        <v>22</v>
      </c>
      <c r="B37" s="152"/>
      <c r="C37" s="153" t="s">
        <v>116</v>
      </c>
      <c r="D37" s="154" t="s">
        <v>72</v>
      </c>
      <c r="E37" s="155">
        <v>2</v>
      </c>
      <c r="F37" s="155"/>
      <c r="G37" s="156"/>
      <c r="O37" s="150"/>
    </row>
    <row r="38" spans="1:104" x14ac:dyDescent="0.2">
      <c r="A38" s="151">
        <v>23</v>
      </c>
      <c r="B38" s="152"/>
      <c r="C38" s="153" t="s">
        <v>117</v>
      </c>
      <c r="D38" s="154" t="s">
        <v>83</v>
      </c>
      <c r="E38" s="155">
        <v>2</v>
      </c>
      <c r="F38" s="155"/>
      <c r="G38" s="156"/>
      <c r="O38" s="150">
        <v>2</v>
      </c>
      <c r="AA38" s="123">
        <v>12</v>
      </c>
      <c r="AB38" s="123">
        <v>0</v>
      </c>
      <c r="AC38" s="123">
        <v>22</v>
      </c>
      <c r="AZ38" s="123">
        <v>2</v>
      </c>
      <c r="BA38" s="123">
        <f t="shared" si="10"/>
        <v>0</v>
      </c>
      <c r="BB38" s="123">
        <f t="shared" si="11"/>
        <v>0</v>
      </c>
      <c r="BC38" s="123">
        <f t="shared" si="12"/>
        <v>0</v>
      </c>
      <c r="BD38" s="123">
        <f t="shared" si="13"/>
        <v>0</v>
      </c>
      <c r="BE38" s="123">
        <f t="shared" si="14"/>
        <v>0</v>
      </c>
      <c r="CZ38" s="123">
        <v>0</v>
      </c>
    </row>
    <row r="39" spans="1:104" ht="22.5" x14ac:dyDescent="0.2">
      <c r="A39" s="151">
        <v>24</v>
      </c>
      <c r="B39" s="152"/>
      <c r="C39" s="153" t="s">
        <v>99</v>
      </c>
      <c r="D39" s="154" t="s">
        <v>72</v>
      </c>
      <c r="E39" s="155">
        <v>2</v>
      </c>
      <c r="F39" s="155"/>
      <c r="G39" s="156"/>
      <c r="O39" s="150">
        <v>2</v>
      </c>
      <c r="AA39" s="123">
        <v>12</v>
      </c>
      <c r="AB39" s="123">
        <v>0</v>
      </c>
      <c r="AC39" s="123">
        <v>23</v>
      </c>
      <c r="AZ39" s="123">
        <v>2</v>
      </c>
      <c r="BA39" s="123">
        <f t="shared" si="10"/>
        <v>0</v>
      </c>
      <c r="BB39" s="123">
        <f t="shared" si="11"/>
        <v>0</v>
      </c>
      <c r="BC39" s="123">
        <f t="shared" si="12"/>
        <v>0</v>
      </c>
      <c r="BD39" s="123">
        <f t="shared" si="13"/>
        <v>0</v>
      </c>
      <c r="BE39" s="123">
        <f t="shared" si="14"/>
        <v>0</v>
      </c>
      <c r="CZ39" s="123">
        <v>0</v>
      </c>
    </row>
    <row r="40" spans="1:104" x14ac:dyDescent="0.2">
      <c r="A40" s="151">
        <v>25</v>
      </c>
      <c r="B40" s="152"/>
      <c r="C40" s="153" t="s">
        <v>118</v>
      </c>
      <c r="D40" s="154" t="s">
        <v>83</v>
      </c>
      <c r="E40" s="155">
        <v>2</v>
      </c>
      <c r="F40" s="155"/>
      <c r="G40" s="156"/>
      <c r="O40" s="150">
        <v>2</v>
      </c>
      <c r="AA40" s="123">
        <v>12</v>
      </c>
      <c r="AB40" s="123">
        <v>0</v>
      </c>
      <c r="AC40" s="123">
        <v>24</v>
      </c>
      <c r="AZ40" s="123">
        <v>2</v>
      </c>
      <c r="BA40" s="123">
        <f t="shared" si="10"/>
        <v>0</v>
      </c>
      <c r="BB40" s="123">
        <f t="shared" si="11"/>
        <v>0</v>
      </c>
      <c r="BC40" s="123">
        <f t="shared" si="12"/>
        <v>0</v>
      </c>
      <c r="BD40" s="123">
        <f t="shared" si="13"/>
        <v>0</v>
      </c>
      <c r="BE40" s="123">
        <f t="shared" si="14"/>
        <v>0</v>
      </c>
      <c r="CZ40" s="123">
        <v>0</v>
      </c>
    </row>
    <row r="41" spans="1:104" x14ac:dyDescent="0.2">
      <c r="A41" s="151">
        <v>26</v>
      </c>
      <c r="B41" s="152"/>
      <c r="C41" s="153" t="s">
        <v>119</v>
      </c>
      <c r="D41" s="154" t="s">
        <v>72</v>
      </c>
      <c r="E41" s="155">
        <v>4</v>
      </c>
      <c r="F41" s="155"/>
      <c r="G41" s="156"/>
      <c r="O41" s="150">
        <v>2</v>
      </c>
      <c r="AA41" s="123">
        <v>12</v>
      </c>
      <c r="AB41" s="123">
        <v>0</v>
      </c>
      <c r="AC41" s="123">
        <v>25</v>
      </c>
      <c r="AZ41" s="123">
        <v>2</v>
      </c>
      <c r="BA41" s="123">
        <f t="shared" si="10"/>
        <v>0</v>
      </c>
      <c r="BB41" s="123">
        <f t="shared" si="11"/>
        <v>0</v>
      </c>
      <c r="BC41" s="123">
        <f t="shared" si="12"/>
        <v>0</v>
      </c>
      <c r="BD41" s="123">
        <f t="shared" si="13"/>
        <v>0</v>
      </c>
      <c r="BE41" s="123">
        <f t="shared" si="14"/>
        <v>0</v>
      </c>
      <c r="CZ41" s="123">
        <v>2.9E-4</v>
      </c>
    </row>
    <row r="42" spans="1:104" x14ac:dyDescent="0.2">
      <c r="A42" s="151">
        <v>27</v>
      </c>
      <c r="B42" s="152"/>
      <c r="C42" s="153" t="s">
        <v>100</v>
      </c>
      <c r="D42" s="154" t="s">
        <v>83</v>
      </c>
      <c r="E42" s="155">
        <v>4</v>
      </c>
      <c r="F42" s="155"/>
      <c r="G42" s="156"/>
      <c r="O42" s="150">
        <v>2</v>
      </c>
      <c r="AA42" s="123">
        <v>12</v>
      </c>
      <c r="AB42" s="123">
        <v>0</v>
      </c>
      <c r="AC42" s="123">
        <v>26</v>
      </c>
      <c r="AZ42" s="123">
        <v>2</v>
      </c>
      <c r="BA42" s="123">
        <f t="shared" si="10"/>
        <v>0</v>
      </c>
      <c r="BB42" s="123">
        <f t="shared" si="11"/>
        <v>0</v>
      </c>
      <c r="BC42" s="123">
        <f t="shared" si="12"/>
        <v>0</v>
      </c>
      <c r="BD42" s="123">
        <f t="shared" si="13"/>
        <v>0</v>
      </c>
      <c r="BE42" s="123">
        <f t="shared" si="14"/>
        <v>0</v>
      </c>
      <c r="CZ42" s="123">
        <v>0</v>
      </c>
    </row>
    <row r="43" spans="1:104" x14ac:dyDescent="0.2">
      <c r="A43" s="151">
        <v>28</v>
      </c>
      <c r="B43" s="152"/>
      <c r="C43" s="153" t="s">
        <v>101</v>
      </c>
      <c r="D43" s="154" t="s">
        <v>83</v>
      </c>
      <c r="E43" s="155">
        <v>2</v>
      </c>
      <c r="F43" s="155"/>
      <c r="G43" s="156"/>
      <c r="O43" s="150">
        <v>2</v>
      </c>
      <c r="AA43" s="123">
        <v>12</v>
      </c>
      <c r="AB43" s="123">
        <v>0</v>
      </c>
      <c r="AC43" s="123">
        <v>27</v>
      </c>
      <c r="AZ43" s="123">
        <v>2</v>
      </c>
      <c r="BA43" s="123">
        <f t="shared" si="10"/>
        <v>0</v>
      </c>
      <c r="BB43" s="123">
        <f t="shared" si="11"/>
        <v>0</v>
      </c>
      <c r="BC43" s="123">
        <f t="shared" si="12"/>
        <v>0</v>
      </c>
      <c r="BD43" s="123">
        <f t="shared" si="13"/>
        <v>0</v>
      </c>
      <c r="BE43" s="123">
        <f t="shared" si="14"/>
        <v>0</v>
      </c>
      <c r="CZ43" s="123">
        <v>0</v>
      </c>
    </row>
    <row r="44" spans="1:104" x14ac:dyDescent="0.2">
      <c r="A44" s="157"/>
      <c r="B44" s="158" t="s">
        <v>66</v>
      </c>
      <c r="C44" s="159" t="str">
        <f>CONCATENATE(B32," ",C32)</f>
        <v>725 Zařizovací předměty</v>
      </c>
      <c r="D44" s="157"/>
      <c r="E44" s="160"/>
      <c r="F44" s="160"/>
      <c r="G44" s="161"/>
      <c r="O44" s="150">
        <v>4</v>
      </c>
      <c r="BA44" s="162">
        <f>SUM(BA32:BA43)</f>
        <v>0</v>
      </c>
      <c r="BB44" s="162">
        <f>SUM(BB32:BB43)</f>
        <v>0</v>
      </c>
      <c r="BC44" s="162">
        <f>SUM(BC32:BC43)</f>
        <v>0</v>
      </c>
      <c r="BD44" s="162">
        <f>SUM(BD32:BD43)</f>
        <v>0</v>
      </c>
      <c r="BE44" s="162">
        <f>SUM(BE32:BE43)</f>
        <v>0</v>
      </c>
    </row>
    <row r="45" spans="1:104" x14ac:dyDescent="0.2">
      <c r="A45" s="124"/>
      <c r="B45" s="176" t="s">
        <v>66</v>
      </c>
      <c r="C45" s="124"/>
      <c r="D45" s="124"/>
      <c r="E45" s="124"/>
      <c r="F45" s="124"/>
      <c r="G45" s="175"/>
    </row>
    <row r="46" spans="1:104" x14ac:dyDescent="0.2">
      <c r="E46" s="123"/>
    </row>
    <row r="47" spans="1:104" x14ac:dyDescent="0.2">
      <c r="A47" s="165" t="s">
        <v>102</v>
      </c>
      <c r="B47" s="123" t="s">
        <v>103</v>
      </c>
      <c r="E47" s="123"/>
    </row>
    <row r="48" spans="1:104" x14ac:dyDescent="0.2">
      <c r="B48" s="123" t="s">
        <v>104</v>
      </c>
      <c r="E48" s="123"/>
    </row>
    <row r="49" spans="1:5" x14ac:dyDescent="0.2">
      <c r="A49" s="165" t="s">
        <v>102</v>
      </c>
      <c r="B49" s="123" t="s">
        <v>111</v>
      </c>
      <c r="E49" s="123"/>
    </row>
    <row r="50" spans="1:5" x14ac:dyDescent="0.2">
      <c r="B50" s="123" t="s">
        <v>105</v>
      </c>
      <c r="E50" s="123"/>
    </row>
    <row r="51" spans="1:5" x14ac:dyDescent="0.2">
      <c r="A51" s="165" t="s">
        <v>102</v>
      </c>
      <c r="B51" s="123" t="s">
        <v>106</v>
      </c>
      <c r="E51" s="123"/>
    </row>
    <row r="52" spans="1:5" x14ac:dyDescent="0.2">
      <c r="B52" s="123" t="s">
        <v>107</v>
      </c>
      <c r="E52" s="123"/>
    </row>
    <row r="53" spans="1:5" x14ac:dyDescent="0.2">
      <c r="B53" s="123" t="s">
        <v>108</v>
      </c>
      <c r="E53" s="123"/>
    </row>
    <row r="54" spans="1:5" x14ac:dyDescent="0.2">
      <c r="B54" s="123" t="s">
        <v>109</v>
      </c>
      <c r="E54" s="123"/>
    </row>
    <row r="55" spans="1:5" x14ac:dyDescent="0.2">
      <c r="B55" s="123" t="s">
        <v>110</v>
      </c>
      <c r="E55" s="123"/>
    </row>
    <row r="56" spans="1:5" x14ac:dyDescent="0.2">
      <c r="E56" s="123"/>
    </row>
    <row r="57" spans="1:5" x14ac:dyDescent="0.2">
      <c r="E57" s="123"/>
    </row>
    <row r="58" spans="1:5" x14ac:dyDescent="0.2">
      <c r="E58" s="123"/>
    </row>
    <row r="59" spans="1:5" x14ac:dyDescent="0.2">
      <c r="E59" s="123"/>
    </row>
    <row r="60" spans="1:5" x14ac:dyDescent="0.2">
      <c r="E60" s="123"/>
    </row>
    <row r="61" spans="1:5" x14ac:dyDescent="0.2">
      <c r="E61" s="123"/>
    </row>
    <row r="62" spans="1:5" x14ac:dyDescent="0.2">
      <c r="E62" s="123"/>
    </row>
    <row r="63" spans="1:5" x14ac:dyDescent="0.2">
      <c r="E63" s="123"/>
    </row>
    <row r="64" spans="1:5" x14ac:dyDescent="0.2">
      <c r="E64" s="123"/>
    </row>
    <row r="65" spans="1:7" x14ac:dyDescent="0.2">
      <c r="E65" s="123"/>
    </row>
    <row r="66" spans="1:7" x14ac:dyDescent="0.2">
      <c r="E66" s="123"/>
    </row>
    <row r="67" spans="1:7" x14ac:dyDescent="0.2">
      <c r="E67" s="123"/>
    </row>
    <row r="68" spans="1:7" x14ac:dyDescent="0.2">
      <c r="A68" s="163"/>
      <c r="B68" s="163"/>
      <c r="C68" s="163"/>
      <c r="D68" s="163"/>
      <c r="E68" s="163"/>
      <c r="F68" s="163"/>
      <c r="G68" s="163"/>
    </row>
    <row r="69" spans="1:7" x14ac:dyDescent="0.2">
      <c r="A69" s="163"/>
      <c r="B69" s="163"/>
      <c r="C69" s="163"/>
      <c r="D69" s="163"/>
      <c r="E69" s="163"/>
      <c r="F69" s="163"/>
      <c r="G69" s="163"/>
    </row>
    <row r="70" spans="1:7" x14ac:dyDescent="0.2">
      <c r="A70" s="163"/>
      <c r="B70" s="163"/>
      <c r="C70" s="163"/>
      <c r="D70" s="163"/>
      <c r="E70" s="163"/>
      <c r="F70" s="163"/>
      <c r="G70" s="163"/>
    </row>
    <row r="71" spans="1:7" x14ac:dyDescent="0.2">
      <c r="A71" s="163"/>
      <c r="B71" s="163"/>
      <c r="C71" s="163"/>
      <c r="D71" s="163"/>
      <c r="E71" s="163"/>
      <c r="F71" s="163"/>
      <c r="G71" s="163"/>
    </row>
    <row r="72" spans="1:7" x14ac:dyDescent="0.2">
      <c r="E72" s="123"/>
    </row>
    <row r="73" spans="1:7" x14ac:dyDescent="0.2">
      <c r="E73" s="123"/>
    </row>
    <row r="74" spans="1:7" x14ac:dyDescent="0.2">
      <c r="E74" s="123"/>
    </row>
    <row r="75" spans="1:7" x14ac:dyDescent="0.2">
      <c r="E75" s="123"/>
    </row>
    <row r="76" spans="1:7" x14ac:dyDescent="0.2">
      <c r="E76" s="123"/>
    </row>
    <row r="77" spans="1:7" x14ac:dyDescent="0.2">
      <c r="E77" s="123"/>
    </row>
    <row r="78" spans="1:7" x14ac:dyDescent="0.2">
      <c r="E78" s="123"/>
    </row>
    <row r="79" spans="1:7" x14ac:dyDescent="0.2">
      <c r="E79" s="123"/>
    </row>
    <row r="80" spans="1:7" x14ac:dyDescent="0.2">
      <c r="E80" s="123"/>
    </row>
    <row r="81" spans="5:5" x14ac:dyDescent="0.2">
      <c r="E81" s="123"/>
    </row>
    <row r="82" spans="5:5" x14ac:dyDescent="0.2">
      <c r="E82" s="123"/>
    </row>
    <row r="83" spans="5:5" x14ac:dyDescent="0.2">
      <c r="E83" s="123"/>
    </row>
    <row r="84" spans="5:5" x14ac:dyDescent="0.2">
      <c r="E84" s="123"/>
    </row>
    <row r="85" spans="5:5" x14ac:dyDescent="0.2">
      <c r="E85" s="123"/>
    </row>
    <row r="86" spans="5:5" x14ac:dyDescent="0.2">
      <c r="E86" s="123"/>
    </row>
    <row r="87" spans="5:5" x14ac:dyDescent="0.2">
      <c r="E87" s="123"/>
    </row>
    <row r="88" spans="5:5" x14ac:dyDescent="0.2">
      <c r="E88" s="123"/>
    </row>
    <row r="89" spans="5:5" x14ac:dyDescent="0.2">
      <c r="E89" s="123"/>
    </row>
    <row r="90" spans="5:5" x14ac:dyDescent="0.2">
      <c r="E90" s="123"/>
    </row>
    <row r="91" spans="5:5" x14ac:dyDescent="0.2">
      <c r="E91" s="123"/>
    </row>
    <row r="92" spans="5:5" x14ac:dyDescent="0.2">
      <c r="E92" s="123"/>
    </row>
    <row r="93" spans="5:5" x14ac:dyDescent="0.2">
      <c r="E93" s="123"/>
    </row>
    <row r="94" spans="5:5" x14ac:dyDescent="0.2">
      <c r="E94" s="123"/>
    </row>
    <row r="95" spans="5:5" x14ac:dyDescent="0.2">
      <c r="E95" s="123"/>
    </row>
    <row r="96" spans="5:5" x14ac:dyDescent="0.2">
      <c r="E96" s="123"/>
    </row>
    <row r="97" spans="1:7" x14ac:dyDescent="0.2">
      <c r="E97" s="123"/>
    </row>
    <row r="98" spans="1:7" x14ac:dyDescent="0.2">
      <c r="E98" s="123"/>
    </row>
    <row r="99" spans="1:7" x14ac:dyDescent="0.2">
      <c r="E99" s="123"/>
    </row>
    <row r="100" spans="1:7" x14ac:dyDescent="0.2">
      <c r="E100" s="123"/>
    </row>
    <row r="101" spans="1:7" x14ac:dyDescent="0.2">
      <c r="E101" s="123"/>
    </row>
    <row r="102" spans="1:7" x14ac:dyDescent="0.2">
      <c r="E102" s="123"/>
    </row>
    <row r="103" spans="1:7" x14ac:dyDescent="0.2">
      <c r="A103" s="164"/>
      <c r="B103" s="164"/>
    </row>
    <row r="104" spans="1:7" x14ac:dyDescent="0.2">
      <c r="A104" s="163"/>
      <c r="B104" s="163"/>
      <c r="C104" s="166"/>
      <c r="D104" s="166"/>
      <c r="E104" s="167"/>
      <c r="F104" s="166"/>
      <c r="G104" s="168"/>
    </row>
    <row r="105" spans="1:7" x14ac:dyDescent="0.2">
      <c r="A105" s="169"/>
      <c r="B105" s="169"/>
      <c r="C105" s="163"/>
      <c r="D105" s="163"/>
      <c r="E105" s="170"/>
      <c r="F105" s="163"/>
      <c r="G105" s="163"/>
    </row>
    <row r="106" spans="1:7" x14ac:dyDescent="0.2">
      <c r="A106" s="163"/>
      <c r="B106" s="163"/>
      <c r="C106" s="163"/>
      <c r="D106" s="163"/>
      <c r="E106" s="170"/>
      <c r="F106" s="163"/>
      <c r="G106" s="163"/>
    </row>
    <row r="107" spans="1:7" x14ac:dyDescent="0.2">
      <c r="A107" s="163"/>
      <c r="B107" s="163"/>
      <c r="C107" s="163"/>
      <c r="D107" s="163"/>
      <c r="E107" s="170"/>
      <c r="F107" s="163"/>
      <c r="G107" s="163"/>
    </row>
    <row r="108" spans="1:7" x14ac:dyDescent="0.2">
      <c r="A108" s="163"/>
      <c r="B108" s="163"/>
      <c r="C108" s="163"/>
      <c r="D108" s="163"/>
      <c r="E108" s="170"/>
      <c r="F108" s="163"/>
      <c r="G108" s="163"/>
    </row>
    <row r="109" spans="1:7" x14ac:dyDescent="0.2">
      <c r="A109" s="163"/>
      <c r="B109" s="163"/>
      <c r="C109" s="163"/>
      <c r="D109" s="163"/>
      <c r="E109" s="170"/>
      <c r="F109" s="163"/>
      <c r="G109" s="163"/>
    </row>
    <row r="110" spans="1:7" x14ac:dyDescent="0.2">
      <c r="A110" s="163"/>
      <c r="B110" s="163"/>
      <c r="C110" s="163"/>
      <c r="D110" s="163"/>
      <c r="E110" s="170"/>
      <c r="F110" s="163"/>
      <c r="G110" s="163"/>
    </row>
    <row r="111" spans="1:7" x14ac:dyDescent="0.2">
      <c r="A111" s="163"/>
      <c r="B111" s="163"/>
      <c r="C111" s="163"/>
      <c r="D111" s="163"/>
      <c r="E111" s="170"/>
      <c r="F111" s="163"/>
      <c r="G111" s="163"/>
    </row>
    <row r="112" spans="1:7" x14ac:dyDescent="0.2">
      <c r="A112" s="163"/>
      <c r="B112" s="163"/>
      <c r="C112" s="163"/>
      <c r="D112" s="163"/>
      <c r="E112" s="170"/>
      <c r="F112" s="163"/>
      <c r="G112" s="163"/>
    </row>
    <row r="113" spans="1:7" x14ac:dyDescent="0.2">
      <c r="A113" s="163"/>
      <c r="B113" s="163"/>
      <c r="C113" s="163"/>
      <c r="D113" s="163"/>
      <c r="E113" s="170"/>
      <c r="F113" s="163"/>
      <c r="G113" s="163"/>
    </row>
    <row r="114" spans="1:7" x14ac:dyDescent="0.2">
      <c r="A114" s="163"/>
      <c r="B114" s="163"/>
      <c r="C114" s="163"/>
      <c r="D114" s="163"/>
      <c r="E114" s="170"/>
      <c r="F114" s="163"/>
      <c r="G114" s="163"/>
    </row>
    <row r="115" spans="1:7" x14ac:dyDescent="0.2">
      <c r="A115" s="163"/>
      <c r="B115" s="163"/>
      <c r="C115" s="163"/>
      <c r="D115" s="163"/>
      <c r="E115" s="170"/>
      <c r="F115" s="163"/>
      <c r="G115" s="163"/>
    </row>
    <row r="116" spans="1:7" x14ac:dyDescent="0.2">
      <c r="A116" s="163"/>
      <c r="B116" s="163"/>
      <c r="C116" s="163"/>
      <c r="D116" s="163"/>
      <c r="E116" s="170"/>
      <c r="F116" s="163"/>
      <c r="G116" s="163"/>
    </row>
    <row r="117" spans="1:7" x14ac:dyDescent="0.2">
      <c r="A117" s="163"/>
      <c r="B117" s="163"/>
      <c r="C117" s="163"/>
      <c r="D117" s="163"/>
      <c r="E117" s="170"/>
      <c r="F117" s="163"/>
      <c r="G117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JV PROJEKT VH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Šimon Pospíšek</dc:creator>
  <cp:lastModifiedBy>Šimon Pospíšek</cp:lastModifiedBy>
  <dcterms:created xsi:type="dcterms:W3CDTF">2012-01-26T10:52:42Z</dcterms:created>
  <dcterms:modified xsi:type="dcterms:W3CDTF">2012-03-21T12:36:12Z</dcterms:modified>
</cp:coreProperties>
</file>