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Schválené položky" sheetId="1" r:id="rId1"/>
    <sheet name="List1-PC" sheetId="2" r:id="rId2"/>
    <sheet name="List2-Multimediální PC" sheetId="3" r:id="rId3"/>
    <sheet name="List3-Monitor 22&quot;" sheetId="4" r:id="rId4"/>
    <sheet name="List4-Monitor 24&quot;" sheetId="5" r:id="rId5"/>
    <sheet name="List5-Notebook 11,5&quot;-12&quot;" sheetId="6" r:id="rId6"/>
    <sheet name="List6-Notebook12&quot;(vyšší výkon)" sheetId="7" r:id="rId7"/>
    <sheet name="List7-Notebook 13&quot;" sheetId="8" r:id="rId8"/>
    <sheet name="List8-Notebook 14&quot;" sheetId="9" r:id="rId9"/>
    <sheet name="List9-Notebook 15&quot;" sheetId="10" r:id="rId10"/>
    <sheet name="List10-Notebook 17&quot;" sheetId="11" r:id="rId11"/>
    <sheet name="List11-Notebook 15&quot; - 17&quot;" sheetId="12" r:id="rId12"/>
    <sheet name="List12-Laserová tiskárna" sheetId="13" r:id="rId13"/>
    <sheet name="List13-Laserová tiskárna (bar.)" sheetId="14" r:id="rId14"/>
    <sheet name="List14-Multifunkční zařízení" sheetId="15" r:id="rId15"/>
    <sheet name="List15-Multifunkční zařízen (b)" sheetId="16" r:id="rId16"/>
    <sheet name="List16-malá Ink. multifunkce " sheetId="17" r:id="rId17"/>
    <sheet name="List17-laserová multifunk (m)" sheetId="18" r:id="rId18"/>
    <sheet name="List18-DVD" sheetId="19" r:id="rId19"/>
    <sheet name="List19-Skener" sheetId="20" r:id="rId20"/>
    <sheet name="List20-Přenosný scaner" sheetId="21" r:id="rId21"/>
    <sheet name="List21-SDHC" sheetId="22" r:id="rId22"/>
    <sheet name="List22-Flash disk" sheetId="23" r:id="rId23"/>
    <sheet name="List23-Přenosný disk 500 GB" sheetId="24" r:id="rId24"/>
    <sheet name="List24-Přenosný disk 1 TB" sheetId="25" r:id="rId25"/>
    <sheet name="List25-Přenosný disk 2 TB" sheetId="26" r:id="rId26"/>
    <sheet name="List26-Klávesnice" sheetId="27" r:id="rId27"/>
    <sheet name="List27-Bezdrátová klávesnice" sheetId="28" r:id="rId28"/>
    <sheet name="List28-Myš" sheetId="29" r:id="rId29"/>
    <sheet name="List29-Bezdrátová myš" sheetId="30" r:id="rId30"/>
  </sheets>
  <definedNames/>
  <calcPr fullCalcOnLoad="1"/>
</workbook>
</file>

<file path=xl/sharedStrings.xml><?xml version="1.0" encoding="utf-8"?>
<sst xmlns="http://schemas.openxmlformats.org/spreadsheetml/2006/main" count="3417" uniqueCount="830">
  <si>
    <t>Kategorie: ICT 004-2012 - Počítače, sběr do: 14.04.2012, dodání od: 12.06.2012, vygenerováno: 21.05.2012 11:28</t>
  </si>
  <si>
    <t>Údaje evidované k žádance</t>
  </si>
  <si>
    <t>Údaje evidované k položce žádanky</t>
  </si>
  <si>
    <t>Místo dodání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</si>
  <si>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</si>
  <si>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</si>
  <si>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</si>
  <si>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</si>
  <si>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</si>
  <si>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</si>
  <si>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Identifikace nabízeného zboží                                   (uchazeč u kažké položky - řádku - identifikuje názvem nabízené zboží / nebo odkáže na katalogové číslo elektronického katalogu - jen v případě, je-li soubor(y) s elektronickým katalogem součástí nabídky)</t>
  </si>
  <si>
    <t>Popis předmětu veřejné zakázky</t>
  </si>
  <si>
    <t>Specifikace položky</t>
  </si>
  <si>
    <t>Měrná jednotka</t>
  </si>
  <si>
    <t>Počet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</si>
  <si>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</si>
  <si>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</si>
  <si>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</si>
  <si>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</si>
  <si>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</si>
  <si>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</si>
  <si>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zodpovědné osoby</t>
  </si>
  <si>
    <t>Zodpovědná osoba</t>
  </si>
  <si>
    <t>Administrativní e-mail zodpovědné osoby</t>
  </si>
  <si>
    <t>Tel. číslo zodpovědné osoby</t>
  </si>
  <si>
    <t>Poznámka k položce žádanky pro dodavatele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</si>
  <si>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</si>
  <si>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</si>
  <si>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</si>
  <si>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</si>
  <si>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</si>
  <si>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30234600-4</t>
  </si>
  <si>
    <t>30234600-4-1</t>
  </si>
  <si>
    <t>Flash disk</t>
  </si>
  <si>
    <t>Podrobná specifikace viz katalog počítačů</t>
  </si>
  <si>
    <t>ks</t>
  </si>
  <si>
    <t>Administrativa a správa</t>
  </si>
  <si>
    <t>CEITEC, Jaselská 25</t>
  </si>
  <si>
    <t>Jaselská 205/25, 60200 Brno</t>
  </si>
  <si>
    <t/>
  </si>
  <si>
    <t>Rampáčková Michaela</t>
  </si>
  <si>
    <t>115937@mail.muni.cz</t>
  </si>
  <si>
    <t>30237410-6</t>
  </si>
  <si>
    <t>30237410-6-1</t>
  </si>
  <si>
    <t>Příslušenství - myš</t>
  </si>
  <si>
    <t>Specifikace: barva černá</t>
  </si>
  <si>
    <t>30213300-8</t>
  </si>
  <si>
    <t>30213300-8-1</t>
  </si>
  <si>
    <t>Standardní kancelářské PC</t>
  </si>
  <si>
    <t>30231000-7</t>
  </si>
  <si>
    <t>30231000-7-1</t>
  </si>
  <si>
    <t>Standardní kancelářský monitor 22"</t>
  </si>
  <si>
    <t>30213100-6</t>
  </si>
  <si>
    <t>30213100-6-1</t>
  </si>
  <si>
    <t>Notebook 12" (vyšší výkon)</t>
  </si>
  <si>
    <t>Vystavit fakturu za soubor položek výše: ve faktruře uvést ID žádanky</t>
  </si>
  <si>
    <t>Celkem za fakturu</t>
  </si>
  <si>
    <t>ICT květen-červen 2012</t>
  </si>
  <si>
    <t>30237460-1</t>
  </si>
  <si>
    <t>30237460-1-1</t>
  </si>
  <si>
    <t>Příslušenství - klávesnice</t>
  </si>
  <si>
    <t>Ústřední knihovna</t>
  </si>
  <si>
    <t>FF, Arna Nováka 1, budova F</t>
  </si>
  <si>
    <t>Arna Nováka 1/1, 60200 Brno</t>
  </si>
  <si>
    <t>bud. F/02002</t>
  </si>
  <si>
    <t>Kunc Martin Bc.</t>
  </si>
  <si>
    <t>57620@mail.muni.cz</t>
  </si>
  <si>
    <t>počítač - Micale</t>
  </si>
  <si>
    <t>Experimentální a aplikovaná neuropsych.</t>
  </si>
  <si>
    <t>UKB, Kamenice 5, budova A19</t>
  </si>
  <si>
    <t>Kamenice 753/5, 62500 Brno</t>
  </si>
  <si>
    <t>bud. A19/325</t>
  </si>
  <si>
    <t>Bláblová Renata</t>
  </si>
  <si>
    <t>2264@mail.muni.cz</t>
  </si>
  <si>
    <t>30232110-8</t>
  </si>
  <si>
    <t>30232110-8-1</t>
  </si>
  <si>
    <t>Standardní laserová kancelářská tiskárna</t>
  </si>
  <si>
    <t>Počítače -1111</t>
  </si>
  <si>
    <t>30213100-6-7</t>
  </si>
  <si>
    <t>Notebook 11,5"-12"</t>
  </si>
  <si>
    <t>Další vybavení: myš, nepromokavá brašna, přihrádka na dokumenty</t>
  </si>
  <si>
    <t>Ústav matematiky a statistiky</t>
  </si>
  <si>
    <t>PřF, Kotlářská 2, pavilon 08</t>
  </si>
  <si>
    <t>Kotlářská 267/2, 61137 Brno</t>
  </si>
  <si>
    <t>pav. 08/03019</t>
  </si>
  <si>
    <t>Paliánová Radka</t>
  </si>
  <si>
    <t>1064@mail.muni.cz</t>
  </si>
  <si>
    <t>30213300-8-2</t>
  </si>
  <si>
    <t>Specializované PC pro multimédia</t>
  </si>
  <si>
    <t>Kat.anglistiky a amerikanistiky</t>
  </si>
  <si>
    <t>FF, Gorkého 7, budova G</t>
  </si>
  <si>
    <t>Gorkého 57/7, 60200 Brno</t>
  </si>
  <si>
    <t>bud. G/G315</t>
  </si>
  <si>
    <t>Kamenská Eva  DiS.</t>
  </si>
  <si>
    <t>115612@mail.muni.cz</t>
  </si>
  <si>
    <t>Ústav hudební vědy</t>
  </si>
  <si>
    <t>FF, Janáčkovo nám. 2a, budova N</t>
  </si>
  <si>
    <t>Janáčkovo nám. 654/2a, 60200 Brno</t>
  </si>
  <si>
    <t>Taranzová Vlasta</t>
  </si>
  <si>
    <t>1707@mail.muni.cz</t>
  </si>
  <si>
    <t>Monitor LCD</t>
  </si>
  <si>
    <t>30231000-7-2</t>
  </si>
  <si>
    <t>Monitor 24"</t>
  </si>
  <si>
    <t>rozlišení min. 1920 x min. 1200</t>
  </si>
  <si>
    <t>Centrum neurověd</t>
  </si>
  <si>
    <t>LF, FNUSA, Pekařská 53, pavilon C</t>
  </si>
  <si>
    <t>Pekařská 664/53, 65691 Brno</t>
  </si>
  <si>
    <t>pav. C/N02902(pas)</t>
  </si>
  <si>
    <t>Mikl Michal Ing. Ph.D.</t>
  </si>
  <si>
    <t>133966@mail.muni.cz</t>
  </si>
  <si>
    <t>30233130-1</t>
  </si>
  <si>
    <t>30233130-1-2</t>
  </si>
  <si>
    <t>Přenosný disk 1 TB</t>
  </si>
  <si>
    <t>30230000-0</t>
  </si>
  <si>
    <t>30230000-0-5</t>
  </si>
  <si>
    <t>Malé kancelářské multifunkční zařízení</t>
  </si>
  <si>
    <t>30233150-7</t>
  </si>
  <si>
    <t>30233150-7-1</t>
  </si>
  <si>
    <t>Externí DVD mechanika</t>
  </si>
  <si>
    <t>Ústav preventivního lékařství</t>
  </si>
  <si>
    <t>UKB, Kamenice 5, budova A21</t>
  </si>
  <si>
    <t>Jochová Zdeňka</t>
  </si>
  <si>
    <t>70424@mail.muni.cz</t>
  </si>
  <si>
    <t>Kat.mezinárodních vztahů</t>
  </si>
  <si>
    <t>FSS, Joštova 10</t>
  </si>
  <si>
    <t>Joštova 218/10, 60200 Brno</t>
  </si>
  <si>
    <t>Fajmon Petr Mgr.</t>
  </si>
  <si>
    <t>3913@mail.muni.cz</t>
  </si>
  <si>
    <t>30237410-6-2</t>
  </si>
  <si>
    <t>Příslušenství - bezdrátová myš</t>
  </si>
  <si>
    <t>Další vybavení: brašna + náhradní batrie</t>
  </si>
  <si>
    <t>Ústav českého jazyka</t>
  </si>
  <si>
    <t>FF, Arna Nováka 1, budova D</t>
  </si>
  <si>
    <t>bud. D/03004</t>
  </si>
  <si>
    <t>Vybíralová Jaroslava</t>
  </si>
  <si>
    <t>270@mail.muni.cz</t>
  </si>
  <si>
    <t>Centrum PARTSIP</t>
  </si>
  <si>
    <t>FF, Grohova 7, budova C</t>
  </si>
  <si>
    <t>bud. C/01016</t>
  </si>
  <si>
    <t>Krajíčková Veronika Mgr.</t>
  </si>
  <si>
    <t>209801@mail.muni.cz</t>
  </si>
  <si>
    <t>30234000-8</t>
  </si>
  <si>
    <t>30234000-8-1</t>
  </si>
  <si>
    <t>Pamětová karta SDHC</t>
  </si>
  <si>
    <t>30237460-1-2</t>
  </si>
  <si>
    <t>Bezdrátová klávesnice</t>
  </si>
  <si>
    <t>objednávka PC +  tiskárna</t>
  </si>
  <si>
    <t>30230000-0-3</t>
  </si>
  <si>
    <t>Standardní laserové kancelářské multifunkční zařízení (barevné)</t>
  </si>
  <si>
    <t>Kat.sociologie</t>
  </si>
  <si>
    <t>Szaló Csaba doc. PhDr. Ph.D.</t>
  </si>
  <si>
    <t>5918@mail.muni.cz</t>
  </si>
  <si>
    <t>Doplňky k počítači</t>
  </si>
  <si>
    <t>Ústav german.,nord.,nederlandistiky</t>
  </si>
  <si>
    <t>FF, Jaselská 18, budova J</t>
  </si>
  <si>
    <t>Jaselská 201/18, 60200 Brno</t>
  </si>
  <si>
    <t>bud. J/J402</t>
  </si>
  <si>
    <t>Spěváková Dana PhDr.</t>
  </si>
  <si>
    <t>2499@mail.muni.cz</t>
  </si>
  <si>
    <t>oznámit čas doručení den předem mailem (dana.spevakova@gmail.com)
 tel. 549 49 7752</t>
  </si>
  <si>
    <t>Behaviorální a sociální neurovědy</t>
  </si>
  <si>
    <t>LF, FN Brno, Jihlavská 20, pavilon G</t>
  </si>
  <si>
    <t>Jihlavská 340/20, 62500 Brno</t>
  </si>
  <si>
    <t>pav. G/241</t>
  </si>
  <si>
    <t>Pazderová Jana</t>
  </si>
  <si>
    <t>97466@mail.muni.cz</t>
  </si>
  <si>
    <t>532232053,532233706</t>
  </si>
  <si>
    <t>Kontaktní e-mail: jpazder@med.muni.cz
 Kontaktní tel.: 532 232 053</t>
  </si>
  <si>
    <t>VaVpl - 1521-02 - Pouch</t>
  </si>
  <si>
    <t>VS Cytogenomika rostlin</t>
  </si>
  <si>
    <t>UKB, Kamenice 5, budova A2</t>
  </si>
  <si>
    <t>bud. A2/225</t>
  </si>
  <si>
    <t>Němcová Lucie</t>
  </si>
  <si>
    <t>113323@mail.muni.cz</t>
  </si>
  <si>
    <t>30213100-6-2</t>
  </si>
  <si>
    <t>Notebook 13"</t>
  </si>
  <si>
    <t>Další vybavení: s brašnou</t>
  </si>
  <si>
    <t>Odd.sociologie</t>
  </si>
  <si>
    <t>30213100-6-11</t>
  </si>
  <si>
    <t>Notebook 15" - 17" (vysoký výkon)</t>
  </si>
  <si>
    <t>Kabinet inform.studií a knihovnictví</t>
  </si>
  <si>
    <t>bud. C/01027</t>
  </si>
  <si>
    <t>Dorazilová Marie Mgr.</t>
  </si>
  <si>
    <t>145658@mail.muni.cz</t>
  </si>
  <si>
    <t>Nákup PC a LCD pro děkanát</t>
  </si>
  <si>
    <t>Centrum informačních technologií</t>
  </si>
  <si>
    <t>bud. D/04010</t>
  </si>
  <si>
    <t>Boráková Petra</t>
  </si>
  <si>
    <t>2539@mail.muni.cz</t>
  </si>
  <si>
    <t>J. Cacek, zak. 3546</t>
  </si>
  <si>
    <t>Fakulta sportovních studií</t>
  </si>
  <si>
    <t>UKB, Kamenice 5, budova A33</t>
  </si>
  <si>
    <t>bud. A33/214</t>
  </si>
  <si>
    <t>Stohlová Soňa</t>
  </si>
  <si>
    <t>186014@mail.muni.cz</t>
  </si>
  <si>
    <t>30233130-1-1</t>
  </si>
  <si>
    <t>Přenosný disk 500 GB</t>
  </si>
  <si>
    <t>Inst.výzkumu dětí, mládeže a rodiny</t>
  </si>
  <si>
    <t>Hanáková Šárka</t>
  </si>
  <si>
    <t>134032@mail.muni.cz</t>
  </si>
  <si>
    <t>ESF - KVE - notebook 15"</t>
  </si>
  <si>
    <t>30213100-6-8</t>
  </si>
  <si>
    <t>Notebook 15" v4</t>
  </si>
  <si>
    <t>Ekonomicko-správní fakulta</t>
  </si>
  <si>
    <t>ESF, Lipová 41a</t>
  </si>
  <si>
    <t>Lipová 507/41a, 60200 Brno</t>
  </si>
  <si>
    <t>Horňák Roman</t>
  </si>
  <si>
    <t>168497@mail.muni.cz</t>
  </si>
  <si>
    <t>Kontaktní osoba pro dodání:
 Roman Horňák
 mobil: 603157020</t>
  </si>
  <si>
    <t>Ústav české lit.a knihov.</t>
  </si>
  <si>
    <t>Zachová Eva Bc.</t>
  </si>
  <si>
    <t>113051@mail.muni.cz</t>
  </si>
  <si>
    <t>Rozhraní: USB 2.0, Ethernet 100 Mb, RJ45</t>
  </si>
  <si>
    <t>Oddělení zahraničních vztahů</t>
  </si>
  <si>
    <t>specif.výzkum 2810 - Petr Stehlík, ukrajinisté</t>
  </si>
  <si>
    <t>Ústav slavistiky</t>
  </si>
  <si>
    <t>FF, Joštova 13, budova M</t>
  </si>
  <si>
    <t>Joštova 220/13, 66243 Brno</t>
  </si>
  <si>
    <t>bud. M/025</t>
  </si>
  <si>
    <t>Przybylski Michal Mgr. et Mgr.</t>
  </si>
  <si>
    <t>53241@mail.muni.cz</t>
  </si>
  <si>
    <t>30230000-0-1</t>
  </si>
  <si>
    <t>Standardní laserové kancelářské multifunkční zařízení</t>
  </si>
  <si>
    <t>Oddělení ICT</t>
  </si>
  <si>
    <t>PřF, Kotlářská 2, pavilon 01</t>
  </si>
  <si>
    <t>pav. 01/01021</t>
  </si>
  <si>
    <t>Greger Čestmír RNDr.</t>
  </si>
  <si>
    <t>70994@mail.muni.cz</t>
  </si>
  <si>
    <t>L. Bedřich, zak. 3522</t>
  </si>
  <si>
    <t>Ústav experimentální biologie</t>
  </si>
  <si>
    <t>UKB, Kamenice 5, budova A13</t>
  </si>
  <si>
    <t>bud. A13/226</t>
  </si>
  <si>
    <t>Damborská Martina Mgr.</t>
  </si>
  <si>
    <t>8324@mail.muni.cz</t>
  </si>
  <si>
    <t>30233130-1-3</t>
  </si>
  <si>
    <t>Přenosný disk 2 TB</t>
  </si>
  <si>
    <t>NTB ZRU vč. příslušenství</t>
  </si>
  <si>
    <t>Akademické centrum osobnost.rozvoje</t>
  </si>
  <si>
    <t>bud. M/S112</t>
  </si>
  <si>
    <t>Slouková Martina Bc.</t>
  </si>
  <si>
    <t>263015@mail.muni.cz</t>
  </si>
  <si>
    <t>Zboží prosím dodejte kompletně na adresu Joštova 13 (budova M). Před dodáním se ozvěte na telefonní číslo +420 549 49 6478 kvůli domluvě termínu převzetí zboží.</t>
  </si>
  <si>
    <t>notebook</t>
  </si>
  <si>
    <t>Paměť RAM: min. 4GB
 Další vybavení: s brašnou</t>
  </si>
  <si>
    <t>Klinika dětské onkologie</t>
  </si>
  <si>
    <t>UKB, Kamenice 5, budova A18</t>
  </si>
  <si>
    <t>bud. A18/306</t>
  </si>
  <si>
    <t>Boháčová Irena</t>
  </si>
  <si>
    <t>116790@mail.muni.cz</t>
  </si>
  <si>
    <t>maximální cena s DPH je 22.000,-Kč (jednotkově)</t>
  </si>
  <si>
    <t>ESF - KVE - bezdrátové myši</t>
  </si>
  <si>
    <t>Kat.politologie</t>
  </si>
  <si>
    <t>30216110-0</t>
  </si>
  <si>
    <t>30216110-0-1</t>
  </si>
  <si>
    <t>Skener</t>
  </si>
  <si>
    <t>Mikrobiologický ústav</t>
  </si>
  <si>
    <t>LF, FNUSA, Pekařská 53, pavilon H2</t>
  </si>
  <si>
    <t>Holešovská Iva</t>
  </si>
  <si>
    <t>166156@mail.muni.cz</t>
  </si>
  <si>
    <t>Farmakologický ústav</t>
  </si>
  <si>
    <t>cena 12 000,- Kč včetně DPH je maximální.</t>
  </si>
  <si>
    <t>30232110-8-2</t>
  </si>
  <si>
    <t>Standardní laserová kancelářská tiskárna (barevná)</t>
  </si>
  <si>
    <t>Kat.filozofie</t>
  </si>
  <si>
    <t>bud. J/J207</t>
  </si>
  <si>
    <t>Holmanová Hana</t>
  </si>
  <si>
    <t>1028@mail.muni.cz</t>
  </si>
  <si>
    <t>Ústav románských jazyků a lit.</t>
  </si>
  <si>
    <t>bud. G/G103</t>
  </si>
  <si>
    <t>Holoubková Dagmar</t>
  </si>
  <si>
    <t>802@mail.muni.cz</t>
  </si>
  <si>
    <t>Specifikace: barva ČERNÁ</t>
  </si>
  <si>
    <t>Notebook</t>
  </si>
  <si>
    <t>30213100-6-4</t>
  </si>
  <si>
    <t>Notebook 17"</t>
  </si>
  <si>
    <t>Ústav religionistiky</t>
  </si>
  <si>
    <t>bud. J/J509</t>
  </si>
  <si>
    <t>Hlobilová Jarmila</t>
  </si>
  <si>
    <t>114478@mail.muni.cz</t>
  </si>
  <si>
    <t>Externí disky + bezdrátové myši pro CEITEC</t>
  </si>
  <si>
    <t>Centrální řídící struktura CEITEC</t>
  </si>
  <si>
    <t>RMU, Žerotínovo nám. 9</t>
  </si>
  <si>
    <t>Žerotínovo nám. 617/9, 60177 Brno</t>
  </si>
  <si>
    <t>Mertová Barbora</t>
  </si>
  <si>
    <t>113542@mail.muni.cz</t>
  </si>
  <si>
    <t>ICT pro 0814 - 2012/04</t>
  </si>
  <si>
    <t>Právnická fakulta</t>
  </si>
  <si>
    <t>PrávF, Veveří 70</t>
  </si>
  <si>
    <t>Veveří 158/70, 61180 Brno</t>
  </si>
  <si>
    <t>Kotula Aleš Ing.</t>
  </si>
  <si>
    <t>37823@mail.muni.cz</t>
  </si>
  <si>
    <t>Prosíme o upozornění na telefonním čísle 549 491 207 alespoň jeden den před dovozem zboží.</t>
  </si>
  <si>
    <t>Kapacita: min. 64 GB</t>
  </si>
  <si>
    <t>ICT pro 0817 - 2012/04</t>
  </si>
  <si>
    <t>ICT pro 0823 - 2012/04</t>
  </si>
  <si>
    <t>ICT pro 0825 - 2012/04</t>
  </si>
  <si>
    <t>ICT pro 0811 - 2012/04</t>
  </si>
  <si>
    <t>30230000-0-4</t>
  </si>
  <si>
    <t>Malé inkoustové multifunkční zařízení</t>
  </si>
  <si>
    <t>Kapacita: min. 16 GB</t>
  </si>
  <si>
    <t>ICT pro 0830 - 2012/04</t>
  </si>
  <si>
    <t>UKB, Kamenice 5, budova A4</t>
  </si>
  <si>
    <t>bud. A4/121</t>
  </si>
  <si>
    <t>Křížová Olga</t>
  </si>
  <si>
    <t>56639@mail.muni.cz</t>
  </si>
  <si>
    <t>ICT pro 0144 - 2012/04</t>
  </si>
  <si>
    <t>ICT pro 0820 - 2012/04</t>
  </si>
  <si>
    <t>ICT pro 0803 - 2012/04</t>
  </si>
  <si>
    <t>ICT pro 0831 - 2012/04</t>
  </si>
  <si>
    <t>ICT pro 0809 - 2012/04</t>
  </si>
  <si>
    <t>ICT pro 0821 - 2012/04</t>
  </si>
  <si>
    <t>ICT pro 0804 - 2012/04</t>
  </si>
  <si>
    <t>ICT pro 0805 - 2012/04</t>
  </si>
  <si>
    <t>ICT pro 0802 - 2012/04</t>
  </si>
  <si>
    <t>počítače - flash disk</t>
  </si>
  <si>
    <t>Ústav výpočetní techniky</t>
  </si>
  <si>
    <t>FI, Botanická 68a</t>
  </si>
  <si>
    <t>Botanická 554/68a, 60200 Brno</t>
  </si>
  <si>
    <t>C212</t>
  </si>
  <si>
    <t>Janoušková Jana</t>
  </si>
  <si>
    <t>2090@mail.muni.cz</t>
  </si>
  <si>
    <t>Centrum jazykového vzdělávání</t>
  </si>
  <si>
    <t>RMU, Komenského nám. 2</t>
  </si>
  <si>
    <t>Komenského nám. 220/2, 66243 Brno</t>
  </si>
  <si>
    <t>Kovaříková Věra</t>
  </si>
  <si>
    <t>106950@mail.muni.cz</t>
  </si>
  <si>
    <t>Specifikace: připojení kabel USB</t>
  </si>
  <si>
    <t>ICT pro CEITEC</t>
  </si>
  <si>
    <t>ICT pro 0018 - 2012/04</t>
  </si>
  <si>
    <t>Molekulární a funkční neurozobrazování</t>
  </si>
  <si>
    <t>ROZLIŠENÍ min. 1920 x min. 1200</t>
  </si>
  <si>
    <t>VS NMR spektroskopie</t>
  </si>
  <si>
    <t>bud. A4/214</t>
  </si>
  <si>
    <t>Švandová Veronika Mgr.</t>
  </si>
  <si>
    <t>106381@mail.muni.cz</t>
  </si>
  <si>
    <t>Kat.anglického jazyka a literatury</t>
  </si>
  <si>
    <t>PedF, Poříčí 9, budova A</t>
  </si>
  <si>
    <t>Poříčí 945/9, 60300 Brno</t>
  </si>
  <si>
    <t>bud. A/04006</t>
  </si>
  <si>
    <t>Popelková Jana</t>
  </si>
  <si>
    <t>35967@mail.muni.cz</t>
  </si>
  <si>
    <t>Kapacita: 64 GB
 Další: USB 3.0</t>
  </si>
  <si>
    <t>Centrální nákup</t>
  </si>
  <si>
    <t>PedF, Poříčí 31, budova D</t>
  </si>
  <si>
    <t>Poříčí 538/31, 60300 Brno</t>
  </si>
  <si>
    <t>bud. D/01028b</t>
  </si>
  <si>
    <t>Kryzan Otto PaedDr.</t>
  </si>
  <si>
    <t>584@mail.muni.cz</t>
  </si>
  <si>
    <t>počítače, tiskárny</t>
  </si>
  <si>
    <t>ESF - OSAR - PC pro Bloomberg</t>
  </si>
  <si>
    <t>Kapacita: 32 GB</t>
  </si>
  <si>
    <t>30216110-0-2</t>
  </si>
  <si>
    <t>Přenosný scaner</t>
  </si>
  <si>
    <t>centrální nákup</t>
  </si>
  <si>
    <t>Specifikace: barva černá, redukce na PS2</t>
  </si>
  <si>
    <t>30213100-6-10</t>
  </si>
  <si>
    <t>Notebook 14"</t>
  </si>
  <si>
    <t>limit 15tis. Kč/ks včetně DPH</t>
  </si>
  <si>
    <t>Institut biostatistiky a analýz</t>
  </si>
  <si>
    <t>UKB, Kamenice 3, budova 1</t>
  </si>
  <si>
    <t>Kamenice 126/3, 62500 Brno</t>
  </si>
  <si>
    <t>bud. 1/617</t>
  </si>
  <si>
    <t>Schneiderová Simona</t>
  </si>
  <si>
    <t>111812@mail.muni.cz</t>
  </si>
  <si>
    <t>Celkem</t>
  </si>
  <si>
    <t>barva černá</t>
  </si>
  <si>
    <t>Další vybavení: brašna</t>
  </si>
  <si>
    <t xml:space="preserve">Procesor: PassMark CPU min. 6000
 Pamět RAM: min. 8GB
 Pevný disk: 2x min. 750 GB, 7200 ot./min.
 </t>
  </si>
  <si>
    <t xml:space="preserve">Kapacita: min. 32 GB
 </t>
  </si>
  <si>
    <t xml:space="preserve">Kapacita: min. 4 GB
 USB: 2.0
 DALŠÍ POŽADAVKY Redukovaný minikonektor nevyhovuje. 
 </t>
  </si>
  <si>
    <t xml:space="preserve"> barva černá
; Typ: minimyš (myš menších rozměrů, určeno k notebooku)</t>
  </si>
  <si>
    <t>Kapacita:  16 GB</t>
  </si>
  <si>
    <t>maximální přípustná cena 19740,- Kč včetně DPH. 
 Operační systém: Windows 7 Professional CZ
 Další vybavení:
 - konektor pro dokovací stanici (Dokovací stanice připojená přes USB nevyhovuje.) (dokovací stanice není součástí dodávky, vyžadován pouze konektor)
 - brašna
 - oddělený blok s numerickou klávesnicí</t>
  </si>
  <si>
    <t>sitova tiskarna/ Ethernet 100 Mb, RJ45</t>
  </si>
  <si>
    <t>barva černá, délka myši 8-9 cm</t>
  </si>
  <si>
    <t xml:space="preserve"> Další vybavení: s brašnou;  s 9článkovou baterií</t>
  </si>
  <si>
    <t>cena maximálně 3600,- Kč včetně DPH</t>
  </si>
  <si>
    <t>Kapacita: min. 8 GB</t>
  </si>
  <si>
    <t>Kapacita: min. 32 GB, min. USB 3.0</t>
  </si>
  <si>
    <t>Kapacita: min. 32 GB</t>
  </si>
  <si>
    <t>včetně Wi-Fi</t>
  </si>
  <si>
    <t>rozlišení min. 4 800 x 4 800 dpi, rychlost skenování: min. 300 dpi za 10 sekud</t>
  </si>
  <si>
    <t>cena  nesmí překročit maximálně 13000,- Kč/ks včetně DPH.
 Operační systém: Microsoft Windows 7 Ultimate
 Další vybavení: podpora dvou monitorů</t>
  </si>
  <si>
    <t>cena maximálně 3500,- Kč/ks včetně DPH.</t>
  </si>
  <si>
    <t>rozhraní: min. USB 2.0</t>
  </si>
  <si>
    <t>PassMark CPU min. 6000
 Pamět RAM: min. 8GB</t>
  </si>
  <si>
    <t>Paměť RAM: min. 4GB
 Operační systém: Windows 7 Professional CZ
 Další vybavení: dodání včetně neoprenového pouzdra odpovídající velikosti</t>
  </si>
  <si>
    <t>Paměť RAM: min. 4GB
 Další vybavení: interní DVD-RW mechanika
 Další vybavení: brašna odpovídající velikosti dodaného notebooku 12" s popruhem a uchem (ne pouze slim pouzdro)
 Operační systém: MS Windows 7 Professional CZ</t>
  </si>
  <si>
    <t>Flash disk (CPV KÓD MU 30234600-4-1)</t>
  </si>
  <si>
    <t>Konkrétní nabídnuté parametry</t>
  </si>
  <si>
    <t>Kapacita</t>
  </si>
  <si>
    <t>min. 8 GB</t>
  </si>
  <si>
    <t>Rozhraní</t>
  </si>
  <si>
    <t>min. USB 2.0</t>
  </si>
  <si>
    <t>Požadavky na servis</t>
  </si>
  <si>
    <t xml:space="preserve">Zahájení a ukončení servisního zásahu v místě instalace. </t>
  </si>
  <si>
    <t>Další požadavky</t>
  </si>
  <si>
    <t xml:space="preserve">Redukovaný minikonektor nevyhovuje. </t>
  </si>
  <si>
    <t>Další vybavení</t>
  </si>
  <si>
    <t>Záruční doba</t>
  </si>
  <si>
    <t>2 roky</t>
  </si>
  <si>
    <t>Myš (CPV KÓD MU 30237410-6-1)</t>
  </si>
  <si>
    <t>Specifikace</t>
  </si>
  <si>
    <t>USB, snímání pohybu optické, připojená kabelem, 3 tlačíka a kolečko</t>
  </si>
  <si>
    <t>Min. délka myši</t>
  </si>
  <si>
    <t>12 cm</t>
  </si>
  <si>
    <t>Standardní kancelářské PC (CPV KÓD MU 30213300-8-1)</t>
  </si>
  <si>
    <t>Procesor</t>
  </si>
  <si>
    <t>x86-64 kompatibilní, PassMark CPU Mark min. 2500</t>
  </si>
  <si>
    <t>Paměť RAM</t>
  </si>
  <si>
    <t>4GB</t>
  </si>
  <si>
    <t>Pevný disk</t>
  </si>
  <si>
    <t>min. 320 GB</t>
  </si>
  <si>
    <t>Mechaniky pro média</t>
  </si>
  <si>
    <t>DVD+-RW/RAM/DL</t>
  </si>
  <si>
    <t>Grafická karta</t>
  </si>
  <si>
    <t xml:space="preserve">podpora rozlišení min. 1920x1080, min. 1 x DVI-I výstup (připadně DVI-D + D-sub). </t>
  </si>
  <si>
    <t>Zvuková karta</t>
  </si>
  <si>
    <t>ano</t>
  </si>
  <si>
    <t>Účinnost zdroje</t>
  </si>
  <si>
    <t>min. 80%</t>
  </si>
  <si>
    <t>Síťová karta</t>
  </si>
  <si>
    <t>100/1000 Mb Ethernet, s podporou PXE</t>
  </si>
  <si>
    <t>Skříň počítače</t>
  </si>
  <si>
    <t>miditower</t>
  </si>
  <si>
    <t>Vstupní a výstupní porty</t>
  </si>
  <si>
    <t>vstup a výstup pro sluchátka a mikrofon  na předním panelu</t>
  </si>
  <si>
    <t>USB porty</t>
  </si>
  <si>
    <t>min. 4 x USB porty celkem, min 2 porty na předním panelu</t>
  </si>
  <si>
    <t xml:space="preserve">Klávesnice </t>
  </si>
  <si>
    <t>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</t>
  </si>
  <si>
    <t>Myš</t>
  </si>
  <si>
    <r>
      <t xml:space="preserve">USB, snímání pohybu optické, připojená kabelem, 3 tlačítka a kolečko, min. délka </t>
    </r>
    <r>
      <rPr>
        <b/>
        <sz val="10"/>
        <rFont val="Arial"/>
        <family val="2"/>
      </rPr>
      <t>12 cm</t>
    </r>
  </si>
  <si>
    <t>Operační systém</t>
  </si>
  <si>
    <t>Microsoft Windows 7 Professional 64b</t>
  </si>
  <si>
    <t>Požadavky na rozšiřitelnost</t>
  </si>
  <si>
    <t>volná 1 pozice pro 5,25" mechaniku nebo disk</t>
  </si>
  <si>
    <t>Zahájení a ukončení servisního zásahu v místě instalace</t>
  </si>
  <si>
    <t>3 roky</t>
  </si>
  <si>
    <t>Oprávněným zaměstnancům zadavatele musí být i v záruční době umožněno otevření skříně počítače a instalace vlastních pamětí, karet a případně dalších komponent PC. Možnost uzamčení přístupu do BIOSu.</t>
  </si>
  <si>
    <t>Standardní kancelářský monitor 22" (CPV KÓD MU 30231000-7-1)</t>
  </si>
  <si>
    <t>Úhlopříčka</t>
  </si>
  <si>
    <t>22"</t>
  </si>
  <si>
    <t>Rozlišení</t>
  </si>
  <si>
    <t>min 1680 x min 1050</t>
  </si>
  <si>
    <t>Úprava povrchu obrazovky</t>
  </si>
  <si>
    <t>matná</t>
  </si>
  <si>
    <t>Doba odezvy</t>
  </si>
  <si>
    <t>max. 6 ms</t>
  </si>
  <si>
    <t>Kontrast</t>
  </si>
  <si>
    <t>min. 1000:1</t>
  </si>
  <si>
    <t>Svítivost</t>
  </si>
  <si>
    <t>min. 250 cd/m2</t>
  </si>
  <si>
    <t>Pozorovací úhly</t>
  </si>
  <si>
    <t>min. 160°/160°</t>
  </si>
  <si>
    <t>Vstupy</t>
  </si>
  <si>
    <t>min. 1xDVI-D, 1x VGA(D-Sub)</t>
  </si>
  <si>
    <t>Výškově nastavitelný podstavec</t>
  </si>
  <si>
    <t>Naklápění monitoru</t>
  </si>
  <si>
    <t>Tolerance vadných pixelů</t>
  </si>
  <si>
    <t>3 vadné pixely jsou důvodem k reklamaci.</t>
  </si>
  <si>
    <t>Servis</t>
  </si>
  <si>
    <t>Zahájení a ukončení servisního zásahu v místě instalace.</t>
  </si>
  <si>
    <t>Záruka</t>
  </si>
  <si>
    <t>Notebook 12" (vyšší výkon) (CPV KÓD MU 30213100-6-1)</t>
  </si>
  <si>
    <t>Velikost obrazovky</t>
  </si>
  <si>
    <t>min. 12", max. 12,9"</t>
  </si>
  <si>
    <t>Rozlišení obrazovky</t>
  </si>
  <si>
    <t xml:space="preserve">min. 1280 x min. 768 </t>
  </si>
  <si>
    <t>x86-64 kompatibilní</t>
  </si>
  <si>
    <t>min. 2GB (rozšiřitelná na min. 4GB)</t>
  </si>
  <si>
    <t>min. 250 GB</t>
  </si>
  <si>
    <t>Ethernet 100/1000 Mb, RJ 45</t>
  </si>
  <si>
    <t>Wifi</t>
  </si>
  <si>
    <t>802.11b/g, případně 802.11n</t>
  </si>
  <si>
    <t>BlueTooth</t>
  </si>
  <si>
    <t>min. 3 x USB 2.0, vstup a výstup pro mikrofon a sluchátka, analogový výstup pro externí monitor, konektor pro dokovací stanici, čtečka paměťových karet</t>
  </si>
  <si>
    <t>Interní reproduktory</t>
  </si>
  <si>
    <t>Interní mikrofon</t>
  </si>
  <si>
    <t>Čtečka pamětových karet</t>
  </si>
  <si>
    <t>ExpressCard slot</t>
  </si>
  <si>
    <t>Webová kamera</t>
  </si>
  <si>
    <t>Výkon</t>
  </si>
  <si>
    <t>PassMark CPU Mark min. 2000.</t>
  </si>
  <si>
    <t>Hmotnost</t>
  </si>
  <si>
    <t>do 1,7 kg</t>
  </si>
  <si>
    <t>Kapacita baterií/Doba běhu na baterie</t>
  </si>
  <si>
    <t>min. 4,5 h</t>
  </si>
  <si>
    <t>Windows 7 Professional CZ nebo Windows 7 Home Premium CZ</t>
  </si>
  <si>
    <t>klávesnice (CPV KÓD MU 30237460-1-1)</t>
  </si>
  <si>
    <t xml:space="preserve">Klávesnice pro PC, 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 </t>
  </si>
  <si>
    <t>Standardní laserová kancelářská tiskárna (CPV KÓD MU 30232110-8-1)</t>
  </si>
  <si>
    <t>Technologie tisku</t>
  </si>
  <si>
    <t>černobílá laserová tiskárna</t>
  </si>
  <si>
    <t>Formát</t>
  </si>
  <si>
    <t>A4</t>
  </si>
  <si>
    <t>Rychlost tisku</t>
  </si>
  <si>
    <t>min. 28 str./min</t>
  </si>
  <si>
    <t>Pamět</t>
  </si>
  <si>
    <t>min. 64 MB</t>
  </si>
  <si>
    <t>min. 600x600 dpi</t>
  </si>
  <si>
    <t>Vstupní zásobník</t>
  </si>
  <si>
    <t>min. 250 listů</t>
  </si>
  <si>
    <t>Duplexní tisk</t>
  </si>
  <si>
    <t>ano, automatický (manuální duplex nevyhovuje)</t>
  </si>
  <si>
    <t>Rozhranní</t>
  </si>
  <si>
    <t>USB 2.0 (USB kabel musí být součástí dodávky)</t>
  </si>
  <si>
    <t>Kompatibilita</t>
  </si>
  <si>
    <t>Microsoft Windows XP, Microsoft Windows Vista, Microsoft Windows 7</t>
  </si>
  <si>
    <t>Emulace</t>
  </si>
  <si>
    <t>min. PCL 5 nebo PCL 6 nebo PS</t>
  </si>
  <si>
    <t>Měsíční zátěž tiskárny</t>
  </si>
  <si>
    <t>min. 3000 stránek/měsíc</t>
  </si>
  <si>
    <t>zahájení a ukončení servisního zásahu v místě instalace tiskárny.</t>
  </si>
  <si>
    <t>Notebook 11,5"-12" (CPV KÓD MU 30213100-6-7)</t>
  </si>
  <si>
    <t>min. 11,5", max. 12,9"</t>
  </si>
  <si>
    <t xml:space="preserve">min. 1366 x min. 768 </t>
  </si>
  <si>
    <t>Ethernet 100 Mb, RJ 45</t>
  </si>
  <si>
    <t xml:space="preserve">min. 3 x USB 2.0, vstup a výstup pro mikrofon a sluchátka, výstup pro externí monitor </t>
  </si>
  <si>
    <t>PassMark CPU Mark min. 700.</t>
  </si>
  <si>
    <t>Specializované PC pro multimédia (CPV KÓD MU 30213300-8-2)</t>
  </si>
  <si>
    <t xml:space="preserve">x86-64 kompatibilní, PassMark CPU min. 4000 </t>
  </si>
  <si>
    <t>min. 4GB, rozšiřitelná na 8 GB</t>
  </si>
  <si>
    <t>min. 750 GB, 7200 ot./min.</t>
  </si>
  <si>
    <t>podpora min. dvou monitorů, každý s rozlišením min. 1920x1200, min. 2 video výstupy DVI, PassMark G3D mark min. 1200</t>
  </si>
  <si>
    <t xml:space="preserve">100/1000 Mb Ethernet, podporou PXE </t>
  </si>
  <si>
    <t xml:space="preserve">vstup a výstup pro sluchátka a mikrofon na předním panelu </t>
  </si>
  <si>
    <t xml:space="preserve">min. 6 x USB 2.0 porty celkem, min 2 porty na předním panelu, min. 1x USB 3.0 </t>
  </si>
  <si>
    <t xml:space="preserve">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 </t>
  </si>
  <si>
    <r>
      <t xml:space="preserve">USB, snímání pohybu optické, připojená kabelem, 3 tlačítka a kolečko, min. délka </t>
    </r>
    <r>
      <rPr>
        <b/>
        <sz val="10"/>
        <rFont val="Arial"/>
        <family val="2"/>
      </rPr>
      <t>12 cm</t>
    </r>
    <r>
      <rPr>
        <sz val="10"/>
        <rFont val="Arial"/>
        <family val="0"/>
      </rPr>
      <t xml:space="preserve"> </t>
    </r>
  </si>
  <si>
    <t>Čtečka paměťových karet</t>
  </si>
  <si>
    <t xml:space="preserve">volná 1 pozice pro 5,25" mechaniku nebo disk </t>
  </si>
  <si>
    <t>Monitor 24" (CPV KÓD MU 30231000-7-2)</t>
  </si>
  <si>
    <t xml:space="preserve">min. 24" </t>
  </si>
  <si>
    <t>min. 1920 x min. 1080</t>
  </si>
  <si>
    <t xml:space="preserve">min. 1xDVI-D a VGA </t>
  </si>
  <si>
    <t>Přenosný disk 1 TB (CPV KÓD MU 30233130-1-2)</t>
  </si>
  <si>
    <t>min. 1 TB</t>
  </si>
  <si>
    <t>Napájení</t>
  </si>
  <si>
    <t>přes sběrnici USB, bez externího napájení</t>
  </si>
  <si>
    <t>min. USB 3.0</t>
  </si>
  <si>
    <t>max. 200 g</t>
  </si>
  <si>
    <t>Malé kancelářské multifunkční zařízení (CPV KÓD MU 30230000-0-5)</t>
  </si>
  <si>
    <t>černobílý laserový tisk</t>
  </si>
  <si>
    <t xml:space="preserve">Formát </t>
  </si>
  <si>
    <t>Maximální rychlost černobílého tisku</t>
  </si>
  <si>
    <t>min. 15 str./min</t>
  </si>
  <si>
    <t>Rozlišení barev.  tisku</t>
  </si>
  <si>
    <t>min. 100 listů</t>
  </si>
  <si>
    <t>plochý barevný</t>
  </si>
  <si>
    <t>Rozlišení skeneru</t>
  </si>
  <si>
    <t>optické min. 600x600</t>
  </si>
  <si>
    <t xml:space="preserve">Funkce kopírování </t>
  </si>
  <si>
    <t>Microsoft Windows XP, Microsoft Windows Vista, Microsoft Windows 7, WIA rozhraní</t>
  </si>
  <si>
    <t xml:space="preserve"> Externí DVD mechanika (CPV KÓD MU 30233150-7-1)</t>
  </si>
  <si>
    <t>Provedení</t>
  </si>
  <si>
    <t>externí zapisovací mechanika DVD R/RW DL (slim provedení)</t>
  </si>
  <si>
    <t xml:space="preserve">USB </t>
  </si>
  <si>
    <t>Bezdrátová myš (CPV KÓD MU 30237410-6-2)</t>
  </si>
  <si>
    <t>Konektor</t>
  </si>
  <si>
    <t>USB</t>
  </si>
  <si>
    <t xml:space="preserve">Tlačítka </t>
  </si>
  <si>
    <t>Scrollovací kolečko</t>
  </si>
  <si>
    <t>Snímání pohybu</t>
  </si>
  <si>
    <t>optické</t>
  </si>
  <si>
    <t>Typ bezdrátové komunikace</t>
  </si>
  <si>
    <t>RF technologie</t>
  </si>
  <si>
    <t>Podpora OS</t>
  </si>
  <si>
    <t>Windows XP/Vista/7</t>
  </si>
  <si>
    <t xml:space="preserve"> Pamětová karta SDHC (CPV KÓD MU 30234000-8-1)</t>
  </si>
  <si>
    <t xml:space="preserve">min. 4 GB </t>
  </si>
  <si>
    <t>Rychlostní třída</t>
  </si>
  <si>
    <t xml:space="preserve">Class 4 </t>
  </si>
  <si>
    <t>Bezdrátová klávesnice (CPV KÓD MU 30237460-1-2)</t>
  </si>
  <si>
    <t>Klávesnice pro PC, bezdrátová, USB přijímač, klávesnice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Macro), samostatný blok numerické klávesnice</t>
  </si>
  <si>
    <t>Standardní laserové kancelářské multifunkční zařízení (barevné) (CPV KÓD MU 30230000-0-3)</t>
  </si>
  <si>
    <t>barevný laserový tisk</t>
  </si>
  <si>
    <t>Rychlost černobílého tisku</t>
  </si>
  <si>
    <t>min. 20 str./min</t>
  </si>
  <si>
    <t>min. 128 MB</t>
  </si>
  <si>
    <t>USB 2.0 (USB kabel musí být součástí dodávky), Ethernet 100 Mb, RJ45</t>
  </si>
  <si>
    <t xml:space="preserve">optické min. 600x600 </t>
  </si>
  <si>
    <t>Automatický podavač (ADF)</t>
  </si>
  <si>
    <t xml:space="preserve">Microsoft Windows XP, Microsoft Windows Vista, Microsoft Windows 7, WIA rozhranní </t>
  </si>
  <si>
    <t>zahájení a ukončení servisního zásahu v místě instalace</t>
  </si>
  <si>
    <t>Notebook  13'' (CPV KÓD MU 30213100-6-2)</t>
  </si>
  <si>
    <t>13'' až 13,5"</t>
  </si>
  <si>
    <t>min. 1366 x min. 768</t>
  </si>
  <si>
    <t>min. 4GB</t>
  </si>
  <si>
    <t>DVD+-RW</t>
  </si>
  <si>
    <t xml:space="preserve"> Ethernet 100/1000 Mb, RJ 45</t>
  </si>
  <si>
    <t>min. 3 x USB 2.0, vstup a výstup pro mikrofon a sluchátka, analogový výstup pro externí monitor, HDMI nebo DisplayPort</t>
  </si>
  <si>
    <t>Polohovací zařízení</t>
  </si>
  <si>
    <t>touchpad</t>
  </si>
  <si>
    <t>PassMark CPU Mark min. 1800</t>
  </si>
  <si>
    <t>max. 2,3 kg</t>
  </si>
  <si>
    <t>Včetně OS: Windows 7 Professional CZ nebo Windows 7 Home Premium CZ</t>
  </si>
  <si>
    <t>Notebook 15" - 17" (vysoký výkon) (CPV KÓD MU 30213100-6-11)</t>
  </si>
  <si>
    <t>15,6" až 17"</t>
  </si>
  <si>
    <t xml:space="preserve">x86-64 kompatibilni, min. 4 jádra </t>
  </si>
  <si>
    <t xml:space="preserve">min. 8GB </t>
  </si>
  <si>
    <t xml:space="preserve">min. 500 GB, 7200 ot./min </t>
  </si>
  <si>
    <t>min. 1GB RAM, neintegrovaná</t>
  </si>
  <si>
    <t>PassMark CPU Mark min. 6600.</t>
  </si>
  <si>
    <t>max. 3 kg</t>
  </si>
  <si>
    <t>požadována kompatibilita s OS Linux Debian nebo Ubuntu</t>
  </si>
  <si>
    <t>Přenosný disk 500 GB (CPV KÓD MU 30233130-1-1)</t>
  </si>
  <si>
    <t>min. 500 GB</t>
  </si>
  <si>
    <t>Notebook 15'' (CPV KÓD MU 30213100-6-8)</t>
  </si>
  <si>
    <t>min. 15" až max. 15,6"</t>
  </si>
  <si>
    <t xml:space="preserve">min. 1366 x 768 </t>
  </si>
  <si>
    <t>3GB (rozšiřitelná na 4GB)</t>
  </si>
  <si>
    <t>ano, 802.11b/g, případně 802.11n</t>
  </si>
  <si>
    <t>webová kamera</t>
  </si>
  <si>
    <t>Touchpad</t>
  </si>
  <si>
    <t>PassMark CPU Mark min. 2500</t>
  </si>
  <si>
    <t>Max 3 kg</t>
  </si>
  <si>
    <t>Standardní laserové kancelářské multifunkční zařízení (CPV KÓD MU 30230000-0-1)</t>
  </si>
  <si>
    <t>Přenosný disk 2 TB (CPV KÓD MU 30233130-1-3)</t>
  </si>
  <si>
    <t>min. 2 TB</t>
  </si>
  <si>
    <t>Skener (CPV KÓD MU 30216110-0-1)</t>
  </si>
  <si>
    <t>Typ</t>
  </si>
  <si>
    <t>stolní plochý barevný skener</t>
  </si>
  <si>
    <t xml:space="preserve">min. 2400 x 2400 </t>
  </si>
  <si>
    <t xml:space="preserve">Microsoft Windows 7, Windows XP, Windows Vista </t>
  </si>
  <si>
    <t xml:space="preserve">Záruční servisní zásah bude zahájen a ukončen v místě instalace. </t>
  </si>
  <si>
    <t>Standardní laserová kancelářská tiskárna (barevná) (CPV KÓD MU 30232110-8-2)</t>
  </si>
  <si>
    <t xml:space="preserve">barevná laserová tiskárna </t>
  </si>
  <si>
    <t>Notebook 17'' (CPV KÓD MU 30213100-6-4)</t>
  </si>
  <si>
    <t>17" až 17,5"</t>
  </si>
  <si>
    <t>min. 1600 x min. 900</t>
  </si>
  <si>
    <t>min.  4x USB 2.0, vstup a výstup pro mikrofon a sluchátka, analogový výstup pro externí monitor, HDMI nebo DisplayPort</t>
  </si>
  <si>
    <t>PassMark CPU Mark min. 3000</t>
  </si>
  <si>
    <t>max. 3,5 kg</t>
  </si>
  <si>
    <t>Malé inkoustové multifunkční zařízení (CPV KÓD MU 30230000-0-4)</t>
  </si>
  <si>
    <t>inkoustový tisk</t>
  </si>
  <si>
    <t>Rozlišení barev. tisku</t>
  </si>
  <si>
    <t xml:space="preserve">min. 1200x1200 dpi </t>
  </si>
  <si>
    <t xml:space="preserve">min. 50 listů </t>
  </si>
  <si>
    <t>optické min. 1200x1200</t>
  </si>
  <si>
    <t>Ostatní</t>
  </si>
  <si>
    <t xml:space="preserve">samostaná inkoustová kazeta pro černou barvu </t>
  </si>
  <si>
    <t>přenosný průtahový barevný skener</t>
  </si>
  <si>
    <t>min 600x600</t>
  </si>
  <si>
    <t>BITOVÁ HLOUBKA</t>
  </si>
  <si>
    <t>min. 24-bit</t>
  </si>
  <si>
    <t>DALŠÍ VYBAVENÍ</t>
  </si>
  <si>
    <t>automatický podavač na min. 20 listů, oboustranný sken, napájení přes USB,</t>
  </si>
  <si>
    <t>MAX ROZMĚRY</t>
  </si>
  <si>
    <t>5 cm x 10 cm x 30 cm při složeném podavači</t>
  </si>
  <si>
    <t>Přenosný scaner (CPV KÓD MU 30216110-0-2)</t>
  </si>
  <si>
    <t>Notebook 14'' (CPV KÓD MU 30213100-6-10)</t>
  </si>
  <si>
    <t xml:space="preserve">min. 14" až max. 14,1" </t>
  </si>
  <si>
    <t>min. 1366 x 768</t>
  </si>
  <si>
    <t>4GB (rozšiřitelná na 8GB)</t>
  </si>
  <si>
    <t>min. 3 x USB 2.0, vstup a výstup pro mikrofon a sluchátka, DIGITÁLNÍ výstup pro externí monitor</t>
  </si>
  <si>
    <t>PassMark CPU Mark min. 3200</t>
  </si>
  <si>
    <t>max. 2,39 kg</t>
  </si>
  <si>
    <t>Windows 7 Professional</t>
  </si>
  <si>
    <t>výdrž baterie minimálně 4 hodiny</t>
  </si>
  <si>
    <t>PC CS Office</t>
  </si>
  <si>
    <t>PC CS Multimedia</t>
  </si>
  <si>
    <t>Transcend JetFlash flashdisk 16GB USB 2.0</t>
  </si>
  <si>
    <t>AOC 22" e2219Ph</t>
  </si>
  <si>
    <t>PC CS Office+  Windows 7 Ultimate, podpora dvou monitorů,2x DVI</t>
  </si>
  <si>
    <t>JetFlash 330 USB 2.0 8GB</t>
  </si>
  <si>
    <t>JetFlash 500 USB 2.0 32GB</t>
  </si>
  <si>
    <t>JetFlash 330 USB 2.0 4GB plnohodnotný konektor</t>
  </si>
  <si>
    <t>JetFlash 500 USB 2.0 64GB</t>
  </si>
  <si>
    <t>i-Disk REX100 - 64GB - USB 3.0</t>
  </si>
  <si>
    <t>ADATA Superior series S102 PRO 32GB USB 3.0</t>
  </si>
  <si>
    <t>Externí DVD-RW Lite-on slim</t>
  </si>
  <si>
    <t>Mouse USB+PS2 RS-F černá</t>
  </si>
  <si>
    <t>Mouse Titanium minimyš USB černá</t>
  </si>
  <si>
    <t>Mouse USB+PS2 délka 8,5cm černá</t>
  </si>
  <si>
    <t>PC CS Multimedia PassMark 6021 bodů, 8GB RAM, 2x 750GB 7200ot. HDD</t>
  </si>
  <si>
    <t>PC CS Multimedia, Passmark 6021b, 8GB RAM</t>
  </si>
  <si>
    <t>x86-64 kompatibilní, PassMark CPU Mark 2532</t>
  </si>
  <si>
    <t>320 GB</t>
  </si>
  <si>
    <t>podpora rozlišení 1920x1080,  DVI-D + D-sub</t>
  </si>
  <si>
    <t>80%+</t>
  </si>
  <si>
    <t>6 x USB porty celkem, 2 porty na předním panelu</t>
  </si>
  <si>
    <t>USB, snímání pohybu optické, připojená kabelem, 3 tlačítka a kolečko, délka 12 cm</t>
  </si>
  <si>
    <t>Oprávněným zaměstnancům zadavatele je i v záruční době umožněno otevření skříně počítače a instalace vlastních pamětí, karet a případně dalších komponent PC. Možnost uzamčení přístupu do BIOSu.</t>
  </si>
  <si>
    <t xml:space="preserve">x86-64 kompatibilní, PassMark CPU 4080 </t>
  </si>
  <si>
    <t>4GB, rozšiřitelná na 32 GB</t>
  </si>
  <si>
    <t>750 GB, 7200 ot./min.</t>
  </si>
  <si>
    <t>podpora dvou monitorů, každý s rozlišením  1920x1200, 2 video výstupy DVI, PassMark G3D mark  1200</t>
  </si>
  <si>
    <t xml:space="preserve">USB, snímání pohybu optické, připojená kabelem, 3 tlačítka a kolečko, min. délka 12 cm </t>
  </si>
  <si>
    <t>1680x1050</t>
  </si>
  <si>
    <t>5ms</t>
  </si>
  <si>
    <t>1000:1</t>
  </si>
  <si>
    <t>250cd/m2</t>
  </si>
  <si>
    <t>160°/160°</t>
  </si>
  <si>
    <t>1xDVI-D, 1x VGA(D-Sub)</t>
  </si>
  <si>
    <t xml:space="preserve">24" </t>
  </si>
  <si>
    <t>1920x1080</t>
  </si>
  <si>
    <t>12,1"</t>
  </si>
  <si>
    <t>1366x768</t>
  </si>
  <si>
    <t>320GB</t>
  </si>
  <si>
    <t>802.11b/g, 802.11n</t>
  </si>
  <si>
    <t xml:space="preserve">3 x USB 2.0, vstup a výstup pro mikrofon a sluchátka, výstup pro externí monitor </t>
  </si>
  <si>
    <t>PassMark CPU Mark 810</t>
  </si>
  <si>
    <t>1,5kg</t>
  </si>
  <si>
    <t xml:space="preserve"> Windows 7 Home Premium CZ</t>
  </si>
  <si>
    <t>12,5"</t>
  </si>
  <si>
    <t>3 x USB 2.0, vstup a výstup pro mikrofon a sluchátka, analogový výstup pro externí monitor, konektor pro dokovací stanici, čtečka paměťových karet</t>
  </si>
  <si>
    <t>PassMark CPU Mark 2619</t>
  </si>
  <si>
    <t>1,6kg</t>
  </si>
  <si>
    <t>4,5h +</t>
  </si>
  <si>
    <t>Windows 7 Home Premium CZ</t>
  </si>
  <si>
    <t>13,3"</t>
  </si>
  <si>
    <t>500GB</t>
  </si>
  <si>
    <t>802.11b/g,  802.11n</t>
  </si>
  <si>
    <t>3 x USB 2.0, vstup a výstup pro mikrofon a sluchátka, analogový výstup pro externí monitor, HDMI</t>
  </si>
  <si>
    <t>PassMark CPU Mark 2090</t>
  </si>
  <si>
    <t>2,1kg</t>
  </si>
  <si>
    <t>14"</t>
  </si>
  <si>
    <t>ano, 802.11b/g, 802.11n</t>
  </si>
  <si>
    <t>3 x USB 2.0, vstup a výstup pro mikrofon a sluchátka, DIGITÁLNÍ výstup pro externí monitor</t>
  </si>
  <si>
    <t>PassMark CPU Mark  3362</t>
  </si>
  <si>
    <t>2,2kg</t>
  </si>
  <si>
    <t>výdrž baterie 4 hodiny +</t>
  </si>
  <si>
    <t>15,6"</t>
  </si>
  <si>
    <t>1366 x 768</t>
  </si>
  <si>
    <t>4GB (rozšiřitelná až na 8GB)</t>
  </si>
  <si>
    <t>500 GB</t>
  </si>
  <si>
    <t>ano, 802.11b/g,  802.11n</t>
  </si>
  <si>
    <t>3 x USB 2.0, vstup a výstup pro mikrofon a sluchátka, výstup pro externí monitor</t>
  </si>
  <si>
    <t>PassMark CPU Mark 2933</t>
  </si>
  <si>
    <t>2,5kg</t>
  </si>
  <si>
    <t>17,3"</t>
  </si>
  <si>
    <t>1600 x 900</t>
  </si>
  <si>
    <t>640GB</t>
  </si>
  <si>
    <t>802.11b/g/n</t>
  </si>
  <si>
    <t>4x USB 2.0, vstup a výstup pro mikrofon a sluchátka, analogový výstup pro externí monitor, HDMI</t>
  </si>
  <si>
    <t>PassMark CPU Mark 3483</t>
  </si>
  <si>
    <t>2,51 kg</t>
  </si>
  <si>
    <t xml:space="preserve">Windows 7 Professional CZ </t>
  </si>
  <si>
    <t>16"</t>
  </si>
  <si>
    <t>x86-64 kompatibilni,  4 jádra</t>
  </si>
  <si>
    <t xml:space="preserve">8GB </t>
  </si>
  <si>
    <t xml:space="preserve">500 GB, 7200 ot./min </t>
  </si>
  <si>
    <t>1GB RAM, neintegrovaná</t>
  </si>
  <si>
    <t>PassMark CPU Mark 6811.</t>
  </si>
  <si>
    <t>2,6kg</t>
  </si>
  <si>
    <t>kompatibilita s OS Ubuntu</t>
  </si>
  <si>
    <t>33 str./min</t>
  </si>
  <si>
    <t>64 MB</t>
  </si>
  <si>
    <t>2400x600 dpi</t>
  </si>
  <si>
    <t>251 listů</t>
  </si>
  <si>
    <t>ano, automatický</t>
  </si>
  <si>
    <t>USB 2.0 včetně kabelu USB</t>
  </si>
  <si>
    <t>PCL5, PCL6</t>
  </si>
  <si>
    <t>3000 stránek/měsíc</t>
  </si>
  <si>
    <t>24 str./min</t>
  </si>
  <si>
    <t>128 MB</t>
  </si>
  <si>
    <t>600x600 dpi</t>
  </si>
  <si>
    <t>250 listů</t>
  </si>
  <si>
    <t xml:space="preserve">ano, automatický </t>
  </si>
  <si>
    <t>USB 2.0 (USB kabel součástí dodávky), Ethernet 100 Mb, RJ45</t>
  </si>
  <si>
    <t>PCL5c, PCL6</t>
  </si>
  <si>
    <t>5000 stránek/měsíc</t>
  </si>
  <si>
    <t>25 str./min</t>
  </si>
  <si>
    <t xml:space="preserve">optické  600x600 </t>
  </si>
  <si>
    <t xml:space="preserve">PCL 5 , PCL 6 </t>
  </si>
  <si>
    <t>optické 1200x2400</t>
  </si>
  <si>
    <t>PCL6</t>
  </si>
  <si>
    <t>16 str./min</t>
  </si>
  <si>
    <t xml:space="preserve">1200x1200 dpi </t>
  </si>
  <si>
    <t xml:space="preserve">60 listů </t>
  </si>
  <si>
    <t>USB 2.0 (USB kabel součástí dodávky)</t>
  </si>
  <si>
    <t>optické 1200x1200</t>
  </si>
  <si>
    <t>600 x 600 dpi</t>
  </si>
  <si>
    <t>100 ks</t>
  </si>
  <si>
    <t>16 str./min.</t>
  </si>
  <si>
    <t>USB 2.0</t>
  </si>
  <si>
    <t>Microsoft Windows 7, Windows XP, Windows Vista</t>
  </si>
  <si>
    <t>2400 x 2400</t>
  </si>
  <si>
    <t>600x600</t>
  </si>
  <si>
    <t>automatický podavač na 20 listů, oboustranný sken, napájení přes USB,</t>
  </si>
  <si>
    <t>24-bit</t>
  </si>
  <si>
    <t xml:space="preserve">4 GB </t>
  </si>
  <si>
    <t>8 GB</t>
  </si>
  <si>
    <t>plnohodnotný konektor</t>
  </si>
  <si>
    <t>172 g</t>
  </si>
  <si>
    <t xml:space="preserve"> 1 TB</t>
  </si>
  <si>
    <t>USB 3.0</t>
  </si>
  <si>
    <t>186 g</t>
  </si>
  <si>
    <t>2TB</t>
  </si>
  <si>
    <t xml:space="preserve">6 x USB 2.0 porty celkem,  2 porty na předním panelu,  2x USB 3.0 </t>
  </si>
  <si>
    <t>KB REDSTAR klávesnice RS-KB</t>
  </si>
  <si>
    <t>ADATA CH11 1TB 2.5'' externí HDD, USB 3.0</t>
  </si>
  <si>
    <t>OKI B411d</t>
  </si>
  <si>
    <t>OKI B411dn síťová RJ45, USB 2.0</t>
  </si>
  <si>
    <t>KB REDSTAR klávesnice RS-KB černá</t>
  </si>
  <si>
    <t>PHILIPS LCD-LED 241S4LCB</t>
  </si>
  <si>
    <t>Philips LCD 240B1CB 24'' 1920x1200</t>
  </si>
  <si>
    <t xml:space="preserve">bezdrátová optická myš WM4 </t>
  </si>
  <si>
    <t>Ext. HDD 3,5" Seagate Expansion Desktop 2TB USB3.0</t>
  </si>
  <si>
    <t>NB ProBook 4330s s brašnou</t>
  </si>
  <si>
    <t>NB ProBook 4330s</t>
  </si>
  <si>
    <t>X220i i3-2310M s brašnou</t>
  </si>
  <si>
    <t>X220i i3-2310M</t>
  </si>
  <si>
    <t>X220i i3-2310M, 4GB RAM, s brašnou</t>
  </si>
  <si>
    <t>TP i3-2310M 4GB RAM, interní DVD-RW, Windows 7 Professional, brašna odpovídající velikosti s popruhem a uchem</t>
  </si>
  <si>
    <t>Aspire 5750G konfig. I7-2670QM Win7 Home Premium</t>
  </si>
  <si>
    <t>Asus EEE 12,1" D2700 , myš, nepromokavá brašna s přihrádkou na dokumenty</t>
  </si>
  <si>
    <t>Asus EEE 12,1" D2700 s brašnou a náhradní baterií</t>
  </si>
  <si>
    <t>Scan Lide110</t>
  </si>
  <si>
    <t>Scan Lide 4800x4800 dpi, rychlost 300dpi za 10sekund</t>
  </si>
  <si>
    <t>Brother DCP-7055</t>
  </si>
  <si>
    <t>HP ProBook 4730s i5 W7</t>
  </si>
  <si>
    <t>SDHC karta 4GB Class 4</t>
  </si>
  <si>
    <t>SDHC karta 8GB Class 4</t>
  </si>
  <si>
    <t>Scan portable 600x600 ADF</t>
  </si>
  <si>
    <t>Fujitsu NB LB A531 15.6'' HD-AG i3-2350M</t>
  </si>
  <si>
    <t>X220i i3-2310M, 4GB RAM, s neoprénovým pouzdrem odpovídající velikosti</t>
  </si>
  <si>
    <t>ProBook 6560b i5-2450M 15,6'' Win7 Prof, dokovací konektor, brašna, oddělený blok s numerickou klávesnicí</t>
  </si>
  <si>
    <t>KB bezdrát Star 8000</t>
  </si>
  <si>
    <t>ADATA CH94 500GB 2.5'' externí HDD</t>
  </si>
  <si>
    <t>Brother DCP-9055CDN</t>
  </si>
  <si>
    <t>HP LaserJet Pro M475dw Color MFP (s wi-fi)</t>
  </si>
  <si>
    <t>HP Laserjet Pro M1536dnf MFP</t>
  </si>
  <si>
    <t>HP Deskjet 2050A</t>
  </si>
  <si>
    <t>OKI C330DN</t>
  </si>
  <si>
    <t xml:space="preserve">14,0'' 6460b i5-2410M </t>
  </si>
  <si>
    <t>KB REDSTAR klávesnice RS-KB, redukce na PS2, černá</t>
  </si>
  <si>
    <t>15.6'' HD-AG hp i3-2350M s brašnou a 9článkovou baterií</t>
  </si>
  <si>
    <t>KB REDSTAR klávesnice RS-KB přip. USB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</si>
</sst>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8"/>
      </top>
      <bottom style="hair">
        <color indexed="63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3" fontId="0" fillId="0" borderId="0" xfId="0" applyNumberFormat="1" applyFont="1" applyAlignment="1">
      <alignment horizontal="right" vertical="top"/>
    </xf>
    <xf numFmtId="4" fontId="0" fillId="34" borderId="13" xfId="0" applyNumberFormat="1" applyFont="1" applyFill="1" applyBorder="1" applyAlignment="1" applyProtection="1">
      <alignment horizontal="right" vertical="top"/>
      <protection locked="0"/>
    </xf>
    <xf numFmtId="3" fontId="0" fillId="34" borderId="13" xfId="0" applyNumberFormat="1" applyFont="1" applyFill="1" applyBorder="1" applyAlignment="1" applyProtection="1">
      <alignment horizontal="right" vertical="top"/>
      <protection locked="0"/>
    </xf>
    <xf numFmtId="4" fontId="0" fillId="0" borderId="0" xfId="0" applyNumberFormat="1" applyFont="1" applyAlignment="1">
      <alignment horizontal="right" vertical="top"/>
    </xf>
    <xf numFmtId="0" fontId="1" fillId="35" borderId="14" xfId="0" applyFont="1" applyFill="1" applyBorder="1" applyAlignment="1">
      <alignment horizontal="left" vertical="top"/>
    </xf>
    <xf numFmtId="4" fontId="1" fillId="35" borderId="14" xfId="0" applyNumberFormat="1" applyFont="1" applyFill="1" applyBorder="1" applyAlignment="1">
      <alignment horizontal="right" vertical="top"/>
    </xf>
    <xf numFmtId="0" fontId="1" fillId="0" borderId="15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0" fillId="37" borderId="0" xfId="0" applyFont="1" applyFill="1" applyAlignment="1">
      <alignment horizontal="left" vertical="top" wrapText="1"/>
    </xf>
    <xf numFmtId="0" fontId="0" fillId="37" borderId="0" xfId="0" applyFont="1" applyFill="1" applyAlignment="1">
      <alignment horizontal="left" vertical="top" wrapText="1"/>
    </xf>
    <xf numFmtId="0" fontId="0" fillId="32" borderId="0" xfId="0" applyFont="1" applyFill="1" applyAlignment="1">
      <alignment horizontal="left" vertical="top" wrapText="1"/>
    </xf>
    <xf numFmtId="0" fontId="0" fillId="32" borderId="0" xfId="0" applyFont="1" applyFill="1" applyAlignment="1">
      <alignment horizontal="left" vertical="top" wrapText="1"/>
    </xf>
    <xf numFmtId="0" fontId="0" fillId="37" borderId="0" xfId="0" applyFont="1" applyFill="1" applyAlignment="1">
      <alignment horizontal="left" vertical="top" wrapText="1"/>
    </xf>
    <xf numFmtId="0" fontId="0" fillId="38" borderId="0" xfId="0" applyFont="1" applyFill="1" applyAlignment="1">
      <alignment horizontal="left" vertical="top" wrapText="1"/>
    </xf>
    <xf numFmtId="0" fontId="0" fillId="38" borderId="0" xfId="0" applyFont="1" applyFill="1" applyAlignment="1">
      <alignment horizontal="left" vertical="top" wrapText="1"/>
    </xf>
    <xf numFmtId="0" fontId="0" fillId="38" borderId="0" xfId="0" applyFont="1" applyFill="1" applyAlignment="1">
      <alignment horizontal="left" vertical="top" wrapText="1"/>
    </xf>
    <xf numFmtId="0" fontId="0" fillId="0" borderId="16" xfId="0" applyBorder="1" applyAlignment="1">
      <alignment horizontal="justify" vertical="center" wrapText="1"/>
    </xf>
    <xf numFmtId="0" fontId="0" fillId="0" borderId="16" xfId="0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6" xfId="0" applyFill="1" applyBorder="1" applyAlignment="1">
      <alignment/>
    </xf>
    <xf numFmtId="0" fontId="0" fillId="0" borderId="16" xfId="0" applyFont="1" applyBorder="1" applyAlignment="1">
      <alignment wrapText="1"/>
    </xf>
    <xf numFmtId="9" fontId="0" fillId="0" borderId="16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vertical="center"/>
    </xf>
    <xf numFmtId="0" fontId="0" fillId="39" borderId="16" xfId="0" applyFill="1" applyBorder="1" applyAlignment="1">
      <alignment wrapText="1"/>
    </xf>
    <xf numFmtId="0" fontId="0" fillId="39" borderId="18" xfId="0" applyFill="1" applyBorder="1" applyAlignment="1">
      <alignment wrapText="1"/>
    </xf>
    <xf numFmtId="44" fontId="0" fillId="0" borderId="19" xfId="0" applyNumberFormat="1" applyBorder="1" applyAlignment="1">
      <alignment vertical="center" wrapText="1"/>
    </xf>
    <xf numFmtId="44" fontId="0" fillId="0" borderId="16" xfId="0" applyNumberFormat="1" applyBorder="1" applyAlignment="1">
      <alignment wrapText="1"/>
    </xf>
    <xf numFmtId="0" fontId="0" fillId="39" borderId="16" xfId="0" applyFont="1" applyFill="1" applyBorder="1" applyAlignment="1">
      <alignment/>
    </xf>
    <xf numFmtId="0" fontId="0" fillId="39" borderId="16" xfId="0" applyFont="1" applyFill="1" applyBorder="1" applyAlignment="1">
      <alignment wrapText="1"/>
    </xf>
    <xf numFmtId="49" fontId="0" fillId="39" borderId="16" xfId="0" applyNumberFormat="1" applyFont="1" applyFill="1" applyBorder="1" applyAlignment="1">
      <alignment/>
    </xf>
    <xf numFmtId="0" fontId="0" fillId="40" borderId="16" xfId="47" applyFill="1" applyBorder="1" applyAlignment="1">
      <alignment wrapText="1"/>
      <protection/>
    </xf>
    <xf numFmtId="44" fontId="0" fillId="40" borderId="16" xfId="47" applyNumberFormat="1" applyFill="1" applyBorder="1" applyAlignment="1">
      <alignment vertical="center" wrapText="1"/>
      <protection/>
    </xf>
    <xf numFmtId="0" fontId="4" fillId="39" borderId="16" xfId="0" applyFont="1" applyFill="1" applyBorder="1" applyAlignment="1">
      <alignment horizontal="center" vertical="center" wrapText="1"/>
    </xf>
    <xf numFmtId="0" fontId="3" fillId="39" borderId="16" xfId="0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left" vertical="top"/>
    </xf>
    <xf numFmtId="0" fontId="1" fillId="42" borderId="10" xfId="0" applyFont="1" applyFill="1" applyBorder="1" applyAlignment="1">
      <alignment horizontal="center" vertical="center" wrapText="1"/>
    </xf>
    <xf numFmtId="0" fontId="1" fillId="4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4" borderId="10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1" fillId="36" borderId="0" xfId="0" applyFont="1" applyFill="1" applyAlignment="1">
      <alignment horizontal="left" vertical="top"/>
    </xf>
    <xf numFmtId="0" fontId="2" fillId="45" borderId="20" xfId="0" applyFont="1" applyFill="1" applyBorder="1" applyAlignment="1">
      <alignment horizontal="center" vertical="center"/>
    </xf>
    <xf numFmtId="0" fontId="2" fillId="45" borderId="21" xfId="0" applyFont="1" applyFill="1" applyBorder="1" applyAlignment="1">
      <alignment horizontal="center" vertical="center"/>
    </xf>
    <xf numFmtId="0" fontId="2" fillId="45" borderId="22" xfId="0" applyFont="1" applyFill="1" applyBorder="1" applyAlignment="1">
      <alignment horizontal="center" vertical="center"/>
    </xf>
    <xf numFmtId="0" fontId="2" fillId="45" borderId="23" xfId="0" applyFont="1" applyFill="1" applyBorder="1" applyAlignment="1">
      <alignment horizontal="center" vertical="center"/>
    </xf>
    <xf numFmtId="0" fontId="3" fillId="45" borderId="18" xfId="0" applyFont="1" applyFill="1" applyBorder="1" applyAlignment="1">
      <alignment horizontal="center" vertical="center" wrapText="1"/>
    </xf>
    <xf numFmtId="0" fontId="3" fillId="45" borderId="17" xfId="0" applyFont="1" applyFill="1" applyBorder="1" applyAlignment="1">
      <alignment horizontal="center" vertical="center" wrapText="1"/>
    </xf>
    <xf numFmtId="0" fontId="2" fillId="45" borderId="16" xfId="0" applyFont="1" applyFill="1" applyBorder="1" applyAlignment="1">
      <alignment horizontal="center" vertical="center"/>
    </xf>
    <xf numFmtId="0" fontId="2" fillId="45" borderId="16" xfId="0" applyFont="1" applyFill="1" applyBorder="1" applyAlignment="1">
      <alignment horizontal="center" vertical="center" wrapText="1"/>
    </xf>
    <xf numFmtId="0" fontId="3" fillId="45" borderId="24" xfId="0" applyFont="1" applyFill="1" applyBorder="1" applyAlignment="1">
      <alignment horizontal="center" vertical="center" wrapText="1"/>
    </xf>
    <xf numFmtId="0" fontId="0" fillId="39" borderId="16" xfId="0" applyFont="1" applyFill="1" applyBorder="1" applyAlignment="1">
      <alignment wrapText="1"/>
    </xf>
    <xf numFmtId="0" fontId="2" fillId="45" borderId="20" xfId="0" applyFont="1" applyFill="1" applyBorder="1" applyAlignment="1">
      <alignment horizontal="center" vertical="center" wrapText="1"/>
    </xf>
    <xf numFmtId="0" fontId="2" fillId="45" borderId="21" xfId="0" applyFont="1" applyFill="1" applyBorder="1" applyAlignment="1">
      <alignment horizontal="center" vertical="center" wrapText="1"/>
    </xf>
    <xf numFmtId="0" fontId="2" fillId="45" borderId="22" xfId="0" applyFont="1" applyFill="1" applyBorder="1" applyAlignment="1">
      <alignment horizontal="center" vertical="center" wrapText="1"/>
    </xf>
    <xf numFmtId="0" fontId="2" fillId="45" borderId="23" xfId="0" applyFont="1" applyFill="1" applyBorder="1" applyAlignment="1">
      <alignment horizontal="center" vertical="center" wrapText="1"/>
    </xf>
    <xf numFmtId="9" fontId="0" fillId="0" borderId="16" xfId="0" applyNumberFormat="1" applyBorder="1" applyAlignment="1">
      <alignment wrapText="1"/>
    </xf>
    <xf numFmtId="0" fontId="0" fillId="0" borderId="17" xfId="0" applyBorder="1" applyAlignment="1">
      <alignment wrapText="1"/>
    </xf>
    <xf numFmtId="0" fontId="2" fillId="45" borderId="16" xfId="0" applyFont="1" applyFill="1" applyBorder="1" applyAlignment="1">
      <alignment horizontal="center" vertical="center" wrapText="1"/>
    </xf>
    <xf numFmtId="0" fontId="3" fillId="45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16" xfId="0" applyBorder="1" applyAlignment="1">
      <alignment vertical="center" wrapText="1"/>
    </xf>
    <xf numFmtId="0" fontId="1" fillId="0" borderId="16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45" borderId="16" xfId="0" applyFont="1" applyFill="1" applyBorder="1" applyAlignment="1">
      <alignment horizontal="center" vertical="center" wrapText="1"/>
    </xf>
    <xf numFmtId="0" fontId="0" fillId="39" borderId="16" xfId="0" applyFont="1" applyFill="1" applyBorder="1" applyAlignment="1">
      <alignment horizontal="center" wrapText="1"/>
    </xf>
    <xf numFmtId="0" fontId="0" fillId="39" borderId="16" xfId="0" applyFont="1" applyFill="1" applyBorder="1" applyAlignment="1">
      <alignment horizontal="left" wrapText="1"/>
    </xf>
    <xf numFmtId="0" fontId="0" fillId="0" borderId="16" xfId="0" applyBorder="1" applyAlignment="1">
      <alignment horizontal="justify" vertical="center" wrapText="1"/>
    </xf>
    <xf numFmtId="0" fontId="0" fillId="39" borderId="16" xfId="0" applyFont="1" applyFill="1" applyBorder="1" applyAlignment="1">
      <alignment horizontal="center" vertical="center" wrapText="1"/>
    </xf>
    <xf numFmtId="0" fontId="0" fillId="39" borderId="16" xfId="0" applyFill="1" applyBorder="1" applyAlignment="1">
      <alignment horizontal="center" vertical="center" wrapText="1"/>
    </xf>
    <xf numFmtId="0" fontId="0" fillId="0" borderId="16" xfId="0" applyBorder="1" applyAlignment="1">
      <alignment vertical="top" wrapText="1"/>
    </xf>
    <xf numFmtId="20" fontId="0" fillId="0" borderId="16" xfId="0" applyNumberFormat="1" applyBorder="1" applyAlignment="1">
      <alignment horizontal="lef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1"/>
  <sheetViews>
    <sheetView tabSelected="1" zoomScalePageLayoutView="0" workbookViewId="0" topLeftCell="A1">
      <pane ySplit="5" topLeftCell="A53" activePane="bottomLeft" state="frozen"/>
      <selection pane="topLeft" activeCell="A1" sqref="A1"/>
      <selection pane="bottomLeft" activeCell="I188" sqref="I188"/>
    </sheetView>
  </sheetViews>
  <sheetFormatPr defaultColWidth="9.140625" defaultRowHeight="12.75"/>
  <cols>
    <col min="1" max="1" width="12.8515625" style="0" customWidth="1"/>
    <col min="2" max="2" width="37.421875" style="0" customWidth="1"/>
    <col min="3" max="3" width="24.57421875" style="0" customWidth="1"/>
    <col min="4" max="4" width="21.140625" style="0" customWidth="1"/>
    <col min="5" max="5" width="24.57421875" style="0" customWidth="1"/>
    <col min="6" max="6" width="50.421875" style="0" customWidth="1"/>
    <col min="7" max="7" width="52.7109375" style="0" customWidth="1"/>
    <col min="8" max="8" width="65.57421875" style="0" customWidth="1"/>
    <col min="9" max="9" width="46.8515625" style="0" customWidth="1"/>
    <col min="10" max="10" width="23.421875" style="0" customWidth="1"/>
    <col min="11" max="11" width="12.8515625" style="0" customWidth="1"/>
    <col min="12" max="12" width="21.140625" style="0" customWidth="1"/>
    <col min="13" max="13" width="37.421875" style="0" customWidth="1"/>
    <col min="14" max="14" width="36.28125" style="0" customWidth="1"/>
    <col min="15" max="15" width="38.7109375" style="0" customWidth="1"/>
    <col min="16" max="16" width="9.421875" style="0" customWidth="1"/>
    <col min="17" max="17" width="19.8515625" style="0" customWidth="1"/>
    <col min="18" max="18" width="27.00390625" style="0" customWidth="1"/>
    <col min="19" max="19" width="37.421875" style="0" customWidth="1"/>
    <col min="20" max="20" width="49.28125" style="0" customWidth="1"/>
    <col min="21" max="21" width="37.421875" style="0" customWidth="1"/>
    <col min="22" max="22" width="69.140625" style="0" customWidth="1"/>
    <col min="23" max="23" width="21.140625" style="0" customWidth="1"/>
    <col min="24" max="24" width="11.7109375" style="0" customWidth="1"/>
    <col min="25" max="25" width="15.28125" style="0" customWidth="1"/>
    <col min="26" max="27" width="27.00390625" style="0" customWidth="1"/>
  </cols>
  <sheetData>
    <row r="1" spans="1:27" ht="16.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2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>
      <c r="A3" s="49" t="s">
        <v>1</v>
      </c>
      <c r="B3" s="49"/>
      <c r="C3" s="50" t="s">
        <v>2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</row>
    <row r="4" spans="1:27" ht="16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2" t="s">
        <v>3</v>
      </c>
      <c r="M4" s="52"/>
      <c r="N4" s="52"/>
      <c r="O4" s="52"/>
      <c r="P4" s="52"/>
      <c r="Q4" s="52"/>
      <c r="R4" s="51"/>
      <c r="S4" s="51"/>
      <c r="T4" s="51"/>
      <c r="U4" s="51"/>
      <c r="V4" s="51"/>
      <c r="W4" s="51"/>
      <c r="X4" s="51"/>
      <c r="Y4" s="51"/>
      <c r="Z4" s="51"/>
      <c r="AA4" s="51"/>
    </row>
    <row r="5" spans="1:27" ht="69.75" customHeight="1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2" t="s">
        <v>17</v>
      </c>
      <c r="O5" s="2" t="s">
        <v>18</v>
      </c>
      <c r="P5" s="2" t="s">
        <v>19</v>
      </c>
      <c r="Q5" s="2" t="s">
        <v>20</v>
      </c>
      <c r="R5" s="2" t="s">
        <v>21</v>
      </c>
      <c r="S5" s="2" t="s">
        <v>22</v>
      </c>
      <c r="T5" s="2" t="s">
        <v>23</v>
      </c>
      <c r="U5" s="2" t="s">
        <v>24</v>
      </c>
      <c r="V5" s="2" t="s">
        <v>25</v>
      </c>
      <c r="W5" s="2" t="s">
        <v>26</v>
      </c>
      <c r="X5" s="2" t="s">
        <v>27</v>
      </c>
      <c r="Y5" s="2" t="s">
        <v>28</v>
      </c>
      <c r="Z5" s="2" t="s">
        <v>29</v>
      </c>
      <c r="AA5" s="2" t="s">
        <v>30</v>
      </c>
    </row>
    <row r="6" spans="1:27" ht="12.75">
      <c r="A6" s="3">
        <v>21081</v>
      </c>
      <c r="B6" s="4"/>
      <c r="C6" s="3">
        <v>54679</v>
      </c>
      <c r="D6" s="4" t="s">
        <v>31</v>
      </c>
      <c r="E6" s="4" t="s">
        <v>32</v>
      </c>
      <c r="F6" s="4" t="s">
        <v>33</v>
      </c>
      <c r="G6" s="5" t="s">
        <v>665</v>
      </c>
      <c r="H6" s="4" t="s">
        <v>34</v>
      </c>
      <c r="I6" s="4"/>
      <c r="J6" s="4" t="s">
        <v>35</v>
      </c>
      <c r="K6" s="6">
        <v>10</v>
      </c>
      <c r="L6" s="4">
        <v>719000</v>
      </c>
      <c r="M6" s="4" t="s">
        <v>36</v>
      </c>
      <c r="N6" s="4" t="s">
        <v>37</v>
      </c>
      <c r="O6" s="4" t="s">
        <v>38</v>
      </c>
      <c r="P6" s="4">
        <v>2</v>
      </c>
      <c r="Q6" s="4" t="s">
        <v>39</v>
      </c>
      <c r="R6" s="3">
        <v>115937</v>
      </c>
      <c r="S6" s="4" t="s">
        <v>40</v>
      </c>
      <c r="T6" s="4" t="s">
        <v>41</v>
      </c>
      <c r="U6" s="4">
        <v>549495414</v>
      </c>
      <c r="V6" s="4"/>
      <c r="W6" s="7">
        <v>93</v>
      </c>
      <c r="X6" s="8">
        <v>20</v>
      </c>
      <c r="Y6" s="9">
        <f>((K6*W6)*(X6/100))/K6</f>
        <v>18.6</v>
      </c>
      <c r="Z6" s="9">
        <f>ROUND(K6*ROUND(W6,2),2)</f>
        <v>930</v>
      </c>
      <c r="AA6" s="9">
        <f>ROUND(Z6*((100+X6)/100),2)</f>
        <v>1116</v>
      </c>
    </row>
    <row r="7" spans="1:27" ht="12.75">
      <c r="A7" s="3">
        <v>21081</v>
      </c>
      <c r="B7" s="4"/>
      <c r="C7" s="3">
        <v>54680</v>
      </c>
      <c r="D7" s="4" t="s">
        <v>42</v>
      </c>
      <c r="E7" s="4" t="s">
        <v>43</v>
      </c>
      <c r="F7" s="4" t="s">
        <v>44</v>
      </c>
      <c r="G7" s="5" t="s">
        <v>672</v>
      </c>
      <c r="H7" s="4" t="s">
        <v>34</v>
      </c>
      <c r="I7" s="15" t="s">
        <v>365</v>
      </c>
      <c r="J7" s="4" t="s">
        <v>35</v>
      </c>
      <c r="K7" s="6">
        <v>5</v>
      </c>
      <c r="L7" s="4">
        <v>719000</v>
      </c>
      <c r="M7" s="4" t="s">
        <v>36</v>
      </c>
      <c r="N7" s="4" t="s">
        <v>37</v>
      </c>
      <c r="O7" s="4" t="s">
        <v>38</v>
      </c>
      <c r="P7" s="4">
        <v>2</v>
      </c>
      <c r="Q7" s="4" t="s">
        <v>39</v>
      </c>
      <c r="R7" s="3">
        <v>115937</v>
      </c>
      <c r="S7" s="4" t="s">
        <v>40</v>
      </c>
      <c r="T7" s="4" t="s">
        <v>41</v>
      </c>
      <c r="U7" s="4">
        <v>549495414</v>
      </c>
      <c r="V7" s="4"/>
      <c r="W7" s="7">
        <v>69</v>
      </c>
      <c r="X7" s="8">
        <v>20</v>
      </c>
      <c r="Y7" s="9">
        <f>((K7*W7)*(X7/100))/K7</f>
        <v>13.8</v>
      </c>
      <c r="Z7" s="9">
        <f>ROUND(K7*ROUND(W7,2),2)</f>
        <v>345</v>
      </c>
      <c r="AA7" s="9">
        <f>ROUND(Z7*((100+X7)/100),2)</f>
        <v>414</v>
      </c>
    </row>
    <row r="8" spans="1:27" ht="12.75">
      <c r="A8" s="3">
        <v>21081</v>
      </c>
      <c r="B8" s="4"/>
      <c r="C8" s="3">
        <v>60482</v>
      </c>
      <c r="D8" s="4" t="s">
        <v>46</v>
      </c>
      <c r="E8" s="4" t="s">
        <v>47</v>
      </c>
      <c r="F8" s="4" t="s">
        <v>48</v>
      </c>
      <c r="G8" s="5" t="s">
        <v>660</v>
      </c>
      <c r="H8" s="4" t="s">
        <v>34</v>
      </c>
      <c r="I8" s="4"/>
      <c r="J8" s="4" t="s">
        <v>35</v>
      </c>
      <c r="K8" s="6">
        <v>2</v>
      </c>
      <c r="L8" s="4">
        <v>719000</v>
      </c>
      <c r="M8" s="4" t="s">
        <v>36</v>
      </c>
      <c r="N8" s="4" t="s">
        <v>37</v>
      </c>
      <c r="O8" s="4" t="s">
        <v>38</v>
      </c>
      <c r="P8" s="4">
        <v>2</v>
      </c>
      <c r="Q8" s="4" t="s">
        <v>39</v>
      </c>
      <c r="R8" s="3">
        <v>115937</v>
      </c>
      <c r="S8" s="4" t="s">
        <v>40</v>
      </c>
      <c r="T8" s="4" t="s">
        <v>41</v>
      </c>
      <c r="U8" s="4">
        <v>549495414</v>
      </c>
      <c r="V8" s="4"/>
      <c r="W8" s="7">
        <v>7400</v>
      </c>
      <c r="X8" s="8">
        <v>20</v>
      </c>
      <c r="Y8" s="9">
        <f>((K8*W8)*(X8/100))/K8</f>
        <v>1480</v>
      </c>
      <c r="Z8" s="9">
        <f>ROUND(K8*ROUND(W8,2),2)</f>
        <v>14800</v>
      </c>
      <c r="AA8" s="9">
        <f>ROUND(Z8*((100+X8)/100),2)</f>
        <v>17760</v>
      </c>
    </row>
    <row r="9" spans="1:27" ht="12.75">
      <c r="A9" s="3">
        <v>21081</v>
      </c>
      <c r="B9" s="4"/>
      <c r="C9" s="3">
        <v>60483</v>
      </c>
      <c r="D9" s="4" t="s">
        <v>49</v>
      </c>
      <c r="E9" s="4" t="s">
        <v>50</v>
      </c>
      <c r="F9" s="4" t="s">
        <v>51</v>
      </c>
      <c r="G9" s="5" t="s">
        <v>663</v>
      </c>
      <c r="H9" s="4" t="s">
        <v>34</v>
      </c>
      <c r="I9" s="4"/>
      <c r="J9" s="4" t="s">
        <v>35</v>
      </c>
      <c r="K9" s="6">
        <v>3</v>
      </c>
      <c r="L9" s="4">
        <v>719000</v>
      </c>
      <c r="M9" s="4" t="s">
        <v>36</v>
      </c>
      <c r="N9" s="4" t="s">
        <v>37</v>
      </c>
      <c r="O9" s="4" t="s">
        <v>38</v>
      </c>
      <c r="P9" s="4">
        <v>2</v>
      </c>
      <c r="Q9" s="4" t="s">
        <v>39</v>
      </c>
      <c r="R9" s="3">
        <v>115937</v>
      </c>
      <c r="S9" s="4" t="s">
        <v>40</v>
      </c>
      <c r="T9" s="4" t="s">
        <v>41</v>
      </c>
      <c r="U9" s="4">
        <v>549495414</v>
      </c>
      <c r="V9" s="4"/>
      <c r="W9" s="7">
        <v>3162</v>
      </c>
      <c r="X9" s="8">
        <v>20</v>
      </c>
      <c r="Y9" s="9">
        <f>((K9*W9)*(X9/100))/K9</f>
        <v>632.4</v>
      </c>
      <c r="Z9" s="9">
        <f>ROUND(K9*ROUND(W9,2),2)</f>
        <v>9486</v>
      </c>
      <c r="AA9" s="9">
        <f>ROUND(Z9*((100+X9)/100),2)</f>
        <v>11383.2</v>
      </c>
    </row>
    <row r="10" spans="1:27" ht="13.5" thickBot="1">
      <c r="A10" s="3">
        <v>21081</v>
      </c>
      <c r="B10" s="4"/>
      <c r="C10" s="3">
        <v>60484</v>
      </c>
      <c r="D10" s="4" t="s">
        <v>52</v>
      </c>
      <c r="E10" s="4" t="s">
        <v>53</v>
      </c>
      <c r="F10" s="4" t="s">
        <v>54</v>
      </c>
      <c r="G10" s="5" t="s">
        <v>802</v>
      </c>
      <c r="H10" s="4" t="s">
        <v>34</v>
      </c>
      <c r="I10" s="15" t="s">
        <v>366</v>
      </c>
      <c r="J10" s="4" t="s">
        <v>35</v>
      </c>
      <c r="K10" s="6">
        <v>1</v>
      </c>
      <c r="L10" s="4">
        <v>719000</v>
      </c>
      <c r="M10" s="4" t="s">
        <v>36</v>
      </c>
      <c r="N10" s="4" t="s">
        <v>37</v>
      </c>
      <c r="O10" s="4" t="s">
        <v>38</v>
      </c>
      <c r="P10" s="4">
        <v>2</v>
      </c>
      <c r="Q10" s="4" t="s">
        <v>39</v>
      </c>
      <c r="R10" s="3">
        <v>115937</v>
      </c>
      <c r="S10" s="4" t="s">
        <v>40</v>
      </c>
      <c r="T10" s="4" t="s">
        <v>41</v>
      </c>
      <c r="U10" s="4">
        <v>549495414</v>
      </c>
      <c r="V10" s="4"/>
      <c r="W10" s="7">
        <v>16840</v>
      </c>
      <c r="X10" s="8">
        <v>20</v>
      </c>
      <c r="Y10" s="9">
        <f>((K10*W10)*(X10/100))/K10</f>
        <v>3368</v>
      </c>
      <c r="Z10" s="9">
        <f>ROUND(K10*ROUND(W10,2),2)</f>
        <v>16840</v>
      </c>
      <c r="AA10" s="9">
        <f>ROUND(Z10*((100+X10)/100),2)</f>
        <v>20208</v>
      </c>
    </row>
    <row r="11" spans="1:27" ht="13.5" customHeight="1" thickTop="1">
      <c r="A11" s="53" t="s">
        <v>55</v>
      </c>
      <c r="B11" s="53"/>
      <c r="C11" s="53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53" t="s">
        <v>56</v>
      </c>
      <c r="Y11" s="53"/>
      <c r="Z11" s="11">
        <f>SUM(Z6:Z10)</f>
        <v>42401</v>
      </c>
      <c r="AA11" s="11">
        <f>SUM(AA6:AA10)</f>
        <v>50881.2</v>
      </c>
    </row>
    <row r="12" spans="1:27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2.75">
      <c r="A13" s="3">
        <v>21754</v>
      </c>
      <c r="B13" s="4" t="s">
        <v>57</v>
      </c>
      <c r="C13" s="3">
        <v>57246</v>
      </c>
      <c r="D13" s="4" t="s">
        <v>58</v>
      </c>
      <c r="E13" s="4" t="s">
        <v>59</v>
      </c>
      <c r="F13" s="4" t="s">
        <v>60</v>
      </c>
      <c r="G13" s="5" t="s">
        <v>795</v>
      </c>
      <c r="H13" s="4" t="s">
        <v>34</v>
      </c>
      <c r="I13" s="14" t="s">
        <v>45</v>
      </c>
      <c r="J13" s="4" t="s">
        <v>35</v>
      </c>
      <c r="K13" s="6">
        <v>5</v>
      </c>
      <c r="L13" s="4">
        <v>219840</v>
      </c>
      <c r="M13" s="4" t="s">
        <v>61</v>
      </c>
      <c r="N13" s="4" t="s">
        <v>62</v>
      </c>
      <c r="O13" s="4" t="s">
        <v>63</v>
      </c>
      <c r="P13" s="4">
        <v>2</v>
      </c>
      <c r="Q13" s="4" t="s">
        <v>64</v>
      </c>
      <c r="R13" s="3">
        <v>57620</v>
      </c>
      <c r="S13" s="4" t="s">
        <v>65</v>
      </c>
      <c r="T13" s="4" t="s">
        <v>66</v>
      </c>
      <c r="U13" s="4">
        <v>549493832</v>
      </c>
      <c r="V13" s="4"/>
      <c r="W13" s="7">
        <v>79</v>
      </c>
      <c r="X13" s="8">
        <v>20</v>
      </c>
      <c r="Y13" s="9">
        <f>((K13*W13)*(X13/100))/K13</f>
        <v>15.8</v>
      </c>
      <c r="Z13" s="9">
        <f>ROUND(K13*ROUND(W13,2),2)</f>
        <v>395</v>
      </c>
      <c r="AA13" s="9">
        <f>ROUND(Z13*((100+X13)/100),2)</f>
        <v>474</v>
      </c>
    </row>
    <row r="14" spans="1:27" ht="13.5" thickBot="1">
      <c r="A14" s="3">
        <v>21754</v>
      </c>
      <c r="B14" s="4" t="s">
        <v>57</v>
      </c>
      <c r="C14" s="3">
        <v>57247</v>
      </c>
      <c r="D14" s="4" t="s">
        <v>42</v>
      </c>
      <c r="E14" s="4" t="s">
        <v>43</v>
      </c>
      <c r="F14" s="4" t="s">
        <v>44</v>
      </c>
      <c r="G14" s="5" t="s">
        <v>672</v>
      </c>
      <c r="H14" s="4" t="s">
        <v>34</v>
      </c>
      <c r="I14" s="14" t="s">
        <v>45</v>
      </c>
      <c r="J14" s="4" t="s">
        <v>35</v>
      </c>
      <c r="K14" s="6">
        <v>5</v>
      </c>
      <c r="L14" s="4">
        <v>219840</v>
      </c>
      <c r="M14" s="4" t="s">
        <v>61</v>
      </c>
      <c r="N14" s="4" t="s">
        <v>62</v>
      </c>
      <c r="O14" s="4" t="s">
        <v>63</v>
      </c>
      <c r="P14" s="4">
        <v>2</v>
      </c>
      <c r="Q14" s="4" t="s">
        <v>64</v>
      </c>
      <c r="R14" s="3">
        <v>57620</v>
      </c>
      <c r="S14" s="4" t="s">
        <v>65</v>
      </c>
      <c r="T14" s="4" t="s">
        <v>66</v>
      </c>
      <c r="U14" s="4">
        <v>549493832</v>
      </c>
      <c r="V14" s="4"/>
      <c r="W14" s="7">
        <v>69</v>
      </c>
      <c r="X14" s="8">
        <v>20</v>
      </c>
      <c r="Y14" s="9">
        <f>((K14*W14)*(X14/100))/K14</f>
        <v>13.8</v>
      </c>
      <c r="Z14" s="9">
        <f>ROUND(K14*ROUND(W14,2),2)</f>
        <v>345</v>
      </c>
      <c r="AA14" s="9">
        <f>ROUND(Z14*((100+X14)/100),2)</f>
        <v>414</v>
      </c>
    </row>
    <row r="15" spans="1:27" ht="13.5" customHeight="1" thickTop="1">
      <c r="A15" s="53" t="s">
        <v>55</v>
      </c>
      <c r="B15" s="53"/>
      <c r="C15" s="5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53" t="s">
        <v>56</v>
      </c>
      <c r="Y15" s="53"/>
      <c r="Z15" s="11">
        <f>SUM(Z13:Z14)</f>
        <v>740</v>
      </c>
      <c r="AA15" s="11">
        <f>SUM(AA13:AA14)</f>
        <v>888</v>
      </c>
    </row>
    <row r="16" spans="1:27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2.75">
      <c r="A17" s="3">
        <v>22015</v>
      </c>
      <c r="B17" s="4" t="s">
        <v>67</v>
      </c>
      <c r="C17" s="3">
        <v>57772</v>
      </c>
      <c r="D17" s="4" t="s">
        <v>46</v>
      </c>
      <c r="E17" s="4" t="s">
        <v>47</v>
      </c>
      <c r="F17" s="4" t="s">
        <v>48</v>
      </c>
      <c r="G17" s="5" t="s">
        <v>660</v>
      </c>
      <c r="H17" s="4" t="s">
        <v>34</v>
      </c>
      <c r="I17" s="4"/>
      <c r="J17" s="4" t="s">
        <v>35</v>
      </c>
      <c r="K17" s="6">
        <v>1</v>
      </c>
      <c r="L17" s="4">
        <v>714002</v>
      </c>
      <c r="M17" s="4" t="s">
        <v>68</v>
      </c>
      <c r="N17" s="4" t="s">
        <v>69</v>
      </c>
      <c r="O17" s="4" t="s">
        <v>70</v>
      </c>
      <c r="P17" s="4">
        <v>3</v>
      </c>
      <c r="Q17" s="4" t="s">
        <v>71</v>
      </c>
      <c r="R17" s="3">
        <v>2264</v>
      </c>
      <c r="S17" s="4" t="s">
        <v>72</v>
      </c>
      <c r="T17" s="4" t="s">
        <v>73</v>
      </c>
      <c r="U17" s="4">
        <v>549493070</v>
      </c>
      <c r="V17" s="4"/>
      <c r="W17" s="7">
        <v>7400</v>
      </c>
      <c r="X17" s="8">
        <v>20</v>
      </c>
      <c r="Y17" s="9">
        <f>((K17*W17)*(X17/100))/K17</f>
        <v>1480</v>
      </c>
      <c r="Z17" s="9">
        <f>ROUND(K17*ROUND(W17,2),2)</f>
        <v>7400</v>
      </c>
      <c r="AA17" s="9">
        <f>ROUND(Z17*((100+X17)/100),2)</f>
        <v>8880</v>
      </c>
    </row>
    <row r="18" spans="1:27" ht="12.75">
      <c r="A18" s="3">
        <v>22015</v>
      </c>
      <c r="B18" s="4" t="s">
        <v>67</v>
      </c>
      <c r="C18" s="3">
        <v>57787</v>
      </c>
      <c r="D18" s="4" t="s">
        <v>74</v>
      </c>
      <c r="E18" s="4" t="s">
        <v>75</v>
      </c>
      <c r="F18" s="4" t="s">
        <v>76</v>
      </c>
      <c r="G18" s="5" t="s">
        <v>793</v>
      </c>
      <c r="H18" s="4" t="s">
        <v>34</v>
      </c>
      <c r="I18" s="4"/>
      <c r="J18" s="4" t="s">
        <v>35</v>
      </c>
      <c r="K18" s="6">
        <v>1</v>
      </c>
      <c r="L18" s="4">
        <v>714002</v>
      </c>
      <c r="M18" s="4" t="s">
        <v>68</v>
      </c>
      <c r="N18" s="4" t="s">
        <v>69</v>
      </c>
      <c r="O18" s="4" t="s">
        <v>70</v>
      </c>
      <c r="P18" s="4">
        <v>3</v>
      </c>
      <c r="Q18" s="4" t="s">
        <v>71</v>
      </c>
      <c r="R18" s="3">
        <v>2264</v>
      </c>
      <c r="S18" s="4" t="s">
        <v>72</v>
      </c>
      <c r="T18" s="4" t="s">
        <v>73</v>
      </c>
      <c r="U18" s="4">
        <v>549493070</v>
      </c>
      <c r="V18" s="4"/>
      <c r="W18" s="7">
        <v>3550</v>
      </c>
      <c r="X18" s="8">
        <v>20</v>
      </c>
      <c r="Y18" s="9">
        <f>((K18*W18)*(X18/100))/K18</f>
        <v>710</v>
      </c>
      <c r="Z18" s="9">
        <f>ROUND(K18*ROUND(W18,2),2)</f>
        <v>3550</v>
      </c>
      <c r="AA18" s="9">
        <f>ROUND(Z18*((100+X18)/100),2)</f>
        <v>4260</v>
      </c>
    </row>
    <row r="19" spans="1:27" ht="13.5" thickBot="1">
      <c r="A19" s="3">
        <v>22015</v>
      </c>
      <c r="B19" s="4" t="s">
        <v>67</v>
      </c>
      <c r="C19" s="3">
        <v>57816</v>
      </c>
      <c r="D19" s="4" t="s">
        <v>49</v>
      </c>
      <c r="E19" s="4" t="s">
        <v>50</v>
      </c>
      <c r="F19" s="4" t="s">
        <v>51</v>
      </c>
      <c r="G19" s="5" t="s">
        <v>663</v>
      </c>
      <c r="H19" s="4" t="s">
        <v>34</v>
      </c>
      <c r="I19" s="4"/>
      <c r="J19" s="4" t="s">
        <v>35</v>
      </c>
      <c r="K19" s="6">
        <v>1</v>
      </c>
      <c r="L19" s="4">
        <v>714002</v>
      </c>
      <c r="M19" s="4" t="s">
        <v>68</v>
      </c>
      <c r="N19" s="4" t="s">
        <v>69</v>
      </c>
      <c r="O19" s="4" t="s">
        <v>70</v>
      </c>
      <c r="P19" s="4">
        <v>3</v>
      </c>
      <c r="Q19" s="4" t="s">
        <v>71</v>
      </c>
      <c r="R19" s="3">
        <v>2264</v>
      </c>
      <c r="S19" s="4" t="s">
        <v>72</v>
      </c>
      <c r="T19" s="4" t="s">
        <v>73</v>
      </c>
      <c r="U19" s="4">
        <v>549493070</v>
      </c>
      <c r="V19" s="4"/>
      <c r="W19" s="7">
        <v>3162</v>
      </c>
      <c r="X19" s="8">
        <v>20</v>
      </c>
      <c r="Y19" s="9">
        <f>((K19*W19)*(X19/100))/K19</f>
        <v>632.4000000000001</v>
      </c>
      <c r="Z19" s="9">
        <f>ROUND(K19*ROUND(W19,2),2)</f>
        <v>3162</v>
      </c>
      <c r="AA19" s="9">
        <f>ROUND(Z19*((100+X19)/100),2)</f>
        <v>3794.4</v>
      </c>
    </row>
    <row r="20" spans="1:27" ht="13.5" customHeight="1" thickTop="1">
      <c r="A20" s="53" t="s">
        <v>55</v>
      </c>
      <c r="B20" s="53"/>
      <c r="C20" s="53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53" t="s">
        <v>56</v>
      </c>
      <c r="Y20" s="53"/>
      <c r="Z20" s="11">
        <f>SUM(Z17:Z19)</f>
        <v>14112</v>
      </c>
      <c r="AA20" s="11">
        <f>SUM(AA17:AA19)</f>
        <v>16934.4</v>
      </c>
    </row>
    <row r="21" spans="1:27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25.5">
      <c r="A22" s="3">
        <v>22092</v>
      </c>
      <c r="B22" s="4" t="s">
        <v>77</v>
      </c>
      <c r="C22" s="3">
        <v>57882</v>
      </c>
      <c r="D22" s="4" t="s">
        <v>52</v>
      </c>
      <c r="E22" s="4" t="s">
        <v>78</v>
      </c>
      <c r="F22" s="4" t="s">
        <v>79</v>
      </c>
      <c r="G22" s="5" t="s">
        <v>807</v>
      </c>
      <c r="H22" s="4" t="s">
        <v>34</v>
      </c>
      <c r="I22" s="16" t="s">
        <v>80</v>
      </c>
      <c r="J22" s="4" t="s">
        <v>35</v>
      </c>
      <c r="K22" s="6">
        <v>1</v>
      </c>
      <c r="L22" s="4">
        <v>311010</v>
      </c>
      <c r="M22" s="4" t="s">
        <v>81</v>
      </c>
      <c r="N22" s="4" t="s">
        <v>82</v>
      </c>
      <c r="O22" s="4" t="s">
        <v>83</v>
      </c>
      <c r="P22" s="4">
        <v>3</v>
      </c>
      <c r="Q22" s="4" t="s">
        <v>84</v>
      </c>
      <c r="R22" s="3">
        <v>1064</v>
      </c>
      <c r="S22" s="4" t="s">
        <v>85</v>
      </c>
      <c r="T22" s="4" t="s">
        <v>86</v>
      </c>
      <c r="U22" s="4">
        <v>549496372</v>
      </c>
      <c r="V22" s="4"/>
      <c r="W22" s="7">
        <v>12600</v>
      </c>
      <c r="X22" s="8">
        <v>20</v>
      </c>
      <c r="Y22" s="9">
        <f>((K22*W22)*(X22/100))/K22</f>
        <v>2520</v>
      </c>
      <c r="Z22" s="9">
        <f>ROUND(K22*ROUND(W22,2),2)</f>
        <v>12600</v>
      </c>
      <c r="AA22" s="9">
        <f>ROUND(Z22*((100+X22)/100),2)</f>
        <v>15120</v>
      </c>
    </row>
    <row r="23" spans="1:27" ht="13.5" thickBot="1">
      <c r="A23" s="3">
        <v>22092</v>
      </c>
      <c r="B23" s="4" t="s">
        <v>77</v>
      </c>
      <c r="C23" s="3">
        <v>57883</v>
      </c>
      <c r="D23" s="4" t="s">
        <v>46</v>
      </c>
      <c r="E23" s="4" t="s">
        <v>87</v>
      </c>
      <c r="F23" s="4" t="s">
        <v>88</v>
      </c>
      <c r="G23" s="5" t="s">
        <v>661</v>
      </c>
      <c r="H23" s="4" t="s">
        <v>34</v>
      </c>
      <c r="I23" s="4"/>
      <c r="J23" s="4" t="s">
        <v>35</v>
      </c>
      <c r="K23" s="6">
        <v>1</v>
      </c>
      <c r="L23" s="4">
        <v>311010</v>
      </c>
      <c r="M23" s="4" t="s">
        <v>81</v>
      </c>
      <c r="N23" s="4" t="s">
        <v>82</v>
      </c>
      <c r="O23" s="4" t="s">
        <v>83</v>
      </c>
      <c r="P23" s="4">
        <v>3</v>
      </c>
      <c r="Q23" s="4" t="s">
        <v>84</v>
      </c>
      <c r="R23" s="3">
        <v>1064</v>
      </c>
      <c r="S23" s="4" t="s">
        <v>85</v>
      </c>
      <c r="T23" s="4" t="s">
        <v>86</v>
      </c>
      <c r="U23" s="4">
        <v>549496372</v>
      </c>
      <c r="V23" s="4"/>
      <c r="W23" s="7">
        <v>10555</v>
      </c>
      <c r="X23" s="8">
        <v>20</v>
      </c>
      <c r="Y23" s="9">
        <f>((K23*W23)*(X23/100))/K23</f>
        <v>2111</v>
      </c>
      <c r="Z23" s="9">
        <f>ROUND(K23*ROUND(W23,2),2)</f>
        <v>10555</v>
      </c>
      <c r="AA23" s="9">
        <f>ROUND(Z23*((100+X23)/100),2)</f>
        <v>12666</v>
      </c>
    </row>
    <row r="24" spans="1:27" ht="13.5" customHeight="1" thickTop="1">
      <c r="A24" s="53" t="s">
        <v>55</v>
      </c>
      <c r="B24" s="53"/>
      <c r="C24" s="53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53" t="s">
        <v>56</v>
      </c>
      <c r="Y24" s="53"/>
      <c r="Z24" s="11">
        <f>SUM(Z22:Z23)</f>
        <v>23155</v>
      </c>
      <c r="AA24" s="11">
        <f>SUM(AA22:AA23)</f>
        <v>27786</v>
      </c>
    </row>
    <row r="25" spans="1:27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2.75">
      <c r="A26" s="3">
        <v>22094</v>
      </c>
      <c r="B26" s="4"/>
      <c r="C26" s="3">
        <v>57893</v>
      </c>
      <c r="D26" s="4" t="s">
        <v>46</v>
      </c>
      <c r="E26" s="4" t="s">
        <v>47</v>
      </c>
      <c r="F26" s="4" t="s">
        <v>48</v>
      </c>
      <c r="G26" s="5" t="s">
        <v>660</v>
      </c>
      <c r="H26" s="4" t="s">
        <v>34</v>
      </c>
      <c r="I26" s="4"/>
      <c r="J26" s="4" t="s">
        <v>35</v>
      </c>
      <c r="K26" s="6">
        <v>10</v>
      </c>
      <c r="L26" s="4">
        <v>212300</v>
      </c>
      <c r="M26" s="4" t="s">
        <v>89</v>
      </c>
      <c r="N26" s="4" t="s">
        <v>90</v>
      </c>
      <c r="O26" s="4" t="s">
        <v>91</v>
      </c>
      <c r="P26" s="4">
        <v>3</v>
      </c>
      <c r="Q26" s="4" t="s">
        <v>92</v>
      </c>
      <c r="R26" s="3">
        <v>115612</v>
      </c>
      <c r="S26" s="4" t="s">
        <v>93</v>
      </c>
      <c r="T26" s="4" t="s">
        <v>94</v>
      </c>
      <c r="U26" s="4">
        <v>549493603</v>
      </c>
      <c r="V26" s="4"/>
      <c r="W26" s="7">
        <v>7400</v>
      </c>
      <c r="X26" s="8">
        <v>20</v>
      </c>
      <c r="Y26" s="9">
        <f>((K26*W26)*(X26/100))/K26</f>
        <v>1480</v>
      </c>
      <c r="Z26" s="9">
        <f>ROUND(K26*ROUND(W26,2),2)</f>
        <v>74000</v>
      </c>
      <c r="AA26" s="9">
        <f>ROUND(Z26*((100+X26)/100),2)</f>
        <v>88800</v>
      </c>
    </row>
    <row r="27" spans="1:27" ht="13.5" thickBot="1">
      <c r="A27" s="3">
        <v>22094</v>
      </c>
      <c r="B27" s="4"/>
      <c r="C27" s="3">
        <v>57894</v>
      </c>
      <c r="D27" s="4" t="s">
        <v>74</v>
      </c>
      <c r="E27" s="4" t="s">
        <v>75</v>
      </c>
      <c r="F27" s="4" t="s">
        <v>76</v>
      </c>
      <c r="G27" s="5" t="s">
        <v>793</v>
      </c>
      <c r="H27" s="4" t="s">
        <v>34</v>
      </c>
      <c r="I27" s="4"/>
      <c r="J27" s="4" t="s">
        <v>35</v>
      </c>
      <c r="K27" s="6">
        <v>4</v>
      </c>
      <c r="L27" s="4">
        <v>212300</v>
      </c>
      <c r="M27" s="4" t="s">
        <v>89</v>
      </c>
      <c r="N27" s="4" t="s">
        <v>90</v>
      </c>
      <c r="O27" s="4" t="s">
        <v>91</v>
      </c>
      <c r="P27" s="4">
        <v>3</v>
      </c>
      <c r="Q27" s="4" t="s">
        <v>92</v>
      </c>
      <c r="R27" s="3">
        <v>115612</v>
      </c>
      <c r="S27" s="4" t="s">
        <v>93</v>
      </c>
      <c r="T27" s="4" t="s">
        <v>94</v>
      </c>
      <c r="U27" s="4">
        <v>549493603</v>
      </c>
      <c r="V27" s="4"/>
      <c r="W27" s="7">
        <v>3550</v>
      </c>
      <c r="X27" s="8">
        <v>20</v>
      </c>
      <c r="Y27" s="9">
        <f>((K27*W27)*(X27/100))/K27</f>
        <v>710</v>
      </c>
      <c r="Z27" s="9">
        <f>ROUND(K27*ROUND(W27,2),2)</f>
        <v>14200</v>
      </c>
      <c r="AA27" s="9">
        <f>ROUND(Z27*((100+X27)/100),2)</f>
        <v>17040</v>
      </c>
    </row>
    <row r="28" spans="1:27" ht="13.5" customHeight="1" thickTop="1">
      <c r="A28" s="53" t="s">
        <v>55</v>
      </c>
      <c r="B28" s="53"/>
      <c r="C28" s="5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53" t="s">
        <v>56</v>
      </c>
      <c r="Y28" s="53"/>
      <c r="Z28" s="11">
        <f>SUM(Z26:Z27)</f>
        <v>88200</v>
      </c>
      <c r="AA28" s="11">
        <f>SUM(AA26:AA27)</f>
        <v>105840</v>
      </c>
    </row>
    <row r="29" spans="1:27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13.5" thickBot="1">
      <c r="A30" s="3">
        <v>22095</v>
      </c>
      <c r="B30" s="4"/>
      <c r="C30" s="3">
        <v>57901</v>
      </c>
      <c r="D30" s="4" t="s">
        <v>49</v>
      </c>
      <c r="E30" s="4" t="s">
        <v>50</v>
      </c>
      <c r="F30" s="4" t="s">
        <v>51</v>
      </c>
      <c r="G30" s="5" t="s">
        <v>663</v>
      </c>
      <c r="H30" s="4" t="s">
        <v>34</v>
      </c>
      <c r="I30" s="4"/>
      <c r="J30" s="4" t="s">
        <v>35</v>
      </c>
      <c r="K30" s="6">
        <v>1</v>
      </c>
      <c r="L30" s="4">
        <v>213400</v>
      </c>
      <c r="M30" s="4" t="s">
        <v>95</v>
      </c>
      <c r="N30" s="4" t="s">
        <v>96</v>
      </c>
      <c r="O30" s="4" t="s">
        <v>97</v>
      </c>
      <c r="P30" s="4"/>
      <c r="Q30" s="4" t="s">
        <v>39</v>
      </c>
      <c r="R30" s="3">
        <v>1707</v>
      </c>
      <c r="S30" s="4" t="s">
        <v>98</v>
      </c>
      <c r="T30" s="4" t="s">
        <v>99</v>
      </c>
      <c r="U30" s="4">
        <v>549497478</v>
      </c>
      <c r="V30" s="4" t="s">
        <v>100</v>
      </c>
      <c r="W30" s="7">
        <v>3162</v>
      </c>
      <c r="X30" s="8">
        <v>20</v>
      </c>
      <c r="Y30" s="9">
        <f>((K30*W30)*(X30/100))/K30</f>
        <v>632.4000000000001</v>
      </c>
      <c r="Z30" s="9">
        <f>ROUND(K30*ROUND(W30,2),2)</f>
        <v>3162</v>
      </c>
      <c r="AA30" s="9">
        <f>ROUND(Z30*((100+X30)/100),2)</f>
        <v>3794.4</v>
      </c>
    </row>
    <row r="31" spans="1:27" ht="13.5" customHeight="1" thickTop="1">
      <c r="A31" s="53" t="s">
        <v>55</v>
      </c>
      <c r="B31" s="53"/>
      <c r="C31" s="53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53" t="s">
        <v>56</v>
      </c>
      <c r="Y31" s="53"/>
      <c r="Z31" s="11">
        <f>SUM(Z30:Z30)</f>
        <v>3162</v>
      </c>
      <c r="AA31" s="11">
        <f>SUM(AA30:AA30)</f>
        <v>3794.4</v>
      </c>
    </row>
    <row r="32" spans="1:27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2.75">
      <c r="A33" s="3">
        <v>22098</v>
      </c>
      <c r="B33" s="4"/>
      <c r="C33" s="3">
        <v>57936</v>
      </c>
      <c r="D33" s="4" t="s">
        <v>49</v>
      </c>
      <c r="E33" s="4" t="s">
        <v>101</v>
      </c>
      <c r="F33" s="4" t="s">
        <v>102</v>
      </c>
      <c r="G33" s="5" t="s">
        <v>797</v>
      </c>
      <c r="H33" s="4" t="s">
        <v>34</v>
      </c>
      <c r="I33" s="14" t="s">
        <v>103</v>
      </c>
      <c r="J33" s="4" t="s">
        <v>35</v>
      </c>
      <c r="K33" s="6">
        <v>3</v>
      </c>
      <c r="L33" s="4">
        <v>714000</v>
      </c>
      <c r="M33" s="4" t="s">
        <v>104</v>
      </c>
      <c r="N33" s="4" t="s">
        <v>105</v>
      </c>
      <c r="O33" s="4" t="s">
        <v>106</v>
      </c>
      <c r="P33" s="4">
        <v>2</v>
      </c>
      <c r="Q33" s="4" t="s">
        <v>107</v>
      </c>
      <c r="R33" s="3">
        <v>133966</v>
      </c>
      <c r="S33" s="4" t="s">
        <v>108</v>
      </c>
      <c r="T33" s="4" t="s">
        <v>109</v>
      </c>
      <c r="U33" s="4">
        <v>543182685</v>
      </c>
      <c r="V33" s="4"/>
      <c r="W33" s="7">
        <v>4900</v>
      </c>
      <c r="X33" s="8">
        <v>20</v>
      </c>
      <c r="Y33" s="9">
        <f aca="true" t="shared" si="0" ref="Y33:Y38">((K33*W33)*(X33/100))/K33</f>
        <v>980</v>
      </c>
      <c r="Z33" s="9">
        <f aca="true" t="shared" si="1" ref="Z33:Z38">ROUND(K33*ROUND(W33,2),2)</f>
        <v>14700</v>
      </c>
      <c r="AA33" s="9">
        <f aca="true" t="shared" si="2" ref="AA33:AA38">ROUND(Z33*((100+X33)/100),2)</f>
        <v>17640</v>
      </c>
    </row>
    <row r="34" spans="1:27" ht="12.75">
      <c r="A34" s="3">
        <v>22098</v>
      </c>
      <c r="B34" s="4"/>
      <c r="C34" s="3">
        <v>57937</v>
      </c>
      <c r="D34" s="4" t="s">
        <v>110</v>
      </c>
      <c r="E34" s="4" t="s">
        <v>111</v>
      </c>
      <c r="F34" s="4" t="s">
        <v>112</v>
      </c>
      <c r="G34" s="5" t="s">
        <v>792</v>
      </c>
      <c r="H34" s="4" t="s">
        <v>34</v>
      </c>
      <c r="I34" s="4"/>
      <c r="J34" s="4" t="s">
        <v>35</v>
      </c>
      <c r="K34" s="6">
        <v>3</v>
      </c>
      <c r="L34" s="4">
        <v>714000</v>
      </c>
      <c r="M34" s="4" t="s">
        <v>104</v>
      </c>
      <c r="N34" s="4" t="s">
        <v>105</v>
      </c>
      <c r="O34" s="4" t="s">
        <v>106</v>
      </c>
      <c r="P34" s="4">
        <v>2</v>
      </c>
      <c r="Q34" s="4" t="s">
        <v>107</v>
      </c>
      <c r="R34" s="3">
        <v>133966</v>
      </c>
      <c r="S34" s="4" t="s">
        <v>108</v>
      </c>
      <c r="T34" s="4" t="s">
        <v>109</v>
      </c>
      <c r="U34" s="4">
        <v>543182685</v>
      </c>
      <c r="V34" s="4"/>
      <c r="W34" s="7">
        <v>2213</v>
      </c>
      <c r="X34" s="8">
        <v>20</v>
      </c>
      <c r="Y34" s="9">
        <f t="shared" si="0"/>
        <v>442.6000000000001</v>
      </c>
      <c r="Z34" s="9">
        <f t="shared" si="1"/>
        <v>6639</v>
      </c>
      <c r="AA34" s="9">
        <f t="shared" si="2"/>
        <v>7966.8</v>
      </c>
    </row>
    <row r="35" spans="1:27" ht="12.75">
      <c r="A35" s="3">
        <v>22098</v>
      </c>
      <c r="B35" s="4"/>
      <c r="C35" s="3">
        <v>57954</v>
      </c>
      <c r="D35" s="4" t="s">
        <v>113</v>
      </c>
      <c r="E35" s="4" t="s">
        <v>114</v>
      </c>
      <c r="F35" s="4" t="s">
        <v>115</v>
      </c>
      <c r="G35" s="5" t="s">
        <v>811</v>
      </c>
      <c r="H35" s="4" t="s">
        <v>34</v>
      </c>
      <c r="I35" s="4"/>
      <c r="J35" s="4" t="s">
        <v>35</v>
      </c>
      <c r="K35" s="6">
        <v>1</v>
      </c>
      <c r="L35" s="4">
        <v>714000</v>
      </c>
      <c r="M35" s="4" t="s">
        <v>104</v>
      </c>
      <c r="N35" s="4" t="s">
        <v>105</v>
      </c>
      <c r="O35" s="4" t="s">
        <v>106</v>
      </c>
      <c r="P35" s="4">
        <v>2</v>
      </c>
      <c r="Q35" s="4" t="s">
        <v>107</v>
      </c>
      <c r="R35" s="3">
        <v>133966</v>
      </c>
      <c r="S35" s="4" t="s">
        <v>108</v>
      </c>
      <c r="T35" s="4" t="s">
        <v>109</v>
      </c>
      <c r="U35" s="4">
        <v>543182685</v>
      </c>
      <c r="V35" s="4"/>
      <c r="W35" s="7">
        <v>2400</v>
      </c>
      <c r="X35" s="8">
        <v>20</v>
      </c>
      <c r="Y35" s="9">
        <f t="shared" si="0"/>
        <v>480</v>
      </c>
      <c r="Z35" s="9">
        <f t="shared" si="1"/>
        <v>2400</v>
      </c>
      <c r="AA35" s="9">
        <f t="shared" si="2"/>
        <v>2880</v>
      </c>
    </row>
    <row r="36" spans="1:27" ht="12.75">
      <c r="A36" s="3">
        <v>22098</v>
      </c>
      <c r="B36" s="4"/>
      <c r="C36" s="3">
        <v>57955</v>
      </c>
      <c r="D36" s="4" t="s">
        <v>116</v>
      </c>
      <c r="E36" s="4" t="s">
        <v>117</v>
      </c>
      <c r="F36" s="4" t="s">
        <v>118</v>
      </c>
      <c r="G36" s="5" t="s">
        <v>671</v>
      </c>
      <c r="H36" s="4" t="s">
        <v>34</v>
      </c>
      <c r="I36" s="4"/>
      <c r="J36" s="4" t="s">
        <v>35</v>
      </c>
      <c r="K36" s="6">
        <v>1</v>
      </c>
      <c r="L36" s="4">
        <v>714000</v>
      </c>
      <c r="M36" s="4" t="s">
        <v>104</v>
      </c>
      <c r="N36" s="4" t="s">
        <v>105</v>
      </c>
      <c r="O36" s="4" t="s">
        <v>106</v>
      </c>
      <c r="P36" s="4">
        <v>2</v>
      </c>
      <c r="Q36" s="4" t="s">
        <v>107</v>
      </c>
      <c r="R36" s="3">
        <v>133966</v>
      </c>
      <c r="S36" s="4" t="s">
        <v>108</v>
      </c>
      <c r="T36" s="4" t="s">
        <v>109</v>
      </c>
      <c r="U36" s="4">
        <v>543182685</v>
      </c>
      <c r="V36" s="4"/>
      <c r="W36" s="7">
        <v>580</v>
      </c>
      <c r="X36" s="8">
        <v>20</v>
      </c>
      <c r="Y36" s="9">
        <f t="shared" si="0"/>
        <v>116</v>
      </c>
      <c r="Z36" s="9">
        <f t="shared" si="1"/>
        <v>580</v>
      </c>
      <c r="AA36" s="9">
        <f t="shared" si="2"/>
        <v>696</v>
      </c>
    </row>
    <row r="37" spans="1:27" ht="38.25">
      <c r="A37" s="3">
        <v>22098</v>
      </c>
      <c r="B37" s="4"/>
      <c r="C37" s="3">
        <v>57957</v>
      </c>
      <c r="D37" s="4" t="s">
        <v>46</v>
      </c>
      <c r="E37" s="4" t="s">
        <v>87</v>
      </c>
      <c r="F37" s="4" t="s">
        <v>88</v>
      </c>
      <c r="G37" s="5" t="s">
        <v>675</v>
      </c>
      <c r="H37" s="4" t="s">
        <v>34</v>
      </c>
      <c r="I37" s="15" t="s">
        <v>367</v>
      </c>
      <c r="J37" s="4" t="s">
        <v>35</v>
      </c>
      <c r="K37" s="6">
        <v>2</v>
      </c>
      <c r="L37" s="4">
        <v>714000</v>
      </c>
      <c r="M37" s="4" t="s">
        <v>104</v>
      </c>
      <c r="N37" s="4" t="s">
        <v>105</v>
      </c>
      <c r="O37" s="4" t="s">
        <v>106</v>
      </c>
      <c r="P37" s="4">
        <v>2</v>
      </c>
      <c r="Q37" s="4" t="s">
        <v>107</v>
      </c>
      <c r="R37" s="3">
        <v>133966</v>
      </c>
      <c r="S37" s="4" t="s">
        <v>108</v>
      </c>
      <c r="T37" s="4" t="s">
        <v>109</v>
      </c>
      <c r="U37" s="4">
        <v>543182685</v>
      </c>
      <c r="V37" s="4"/>
      <c r="W37" s="7">
        <v>12555</v>
      </c>
      <c r="X37" s="8">
        <v>20</v>
      </c>
      <c r="Y37" s="9">
        <f t="shared" si="0"/>
        <v>2511</v>
      </c>
      <c r="Z37" s="9">
        <f t="shared" si="1"/>
        <v>25110</v>
      </c>
      <c r="AA37" s="9">
        <f t="shared" si="2"/>
        <v>30132</v>
      </c>
    </row>
    <row r="38" spans="1:27" ht="13.5" thickBot="1">
      <c r="A38" s="3">
        <v>22098</v>
      </c>
      <c r="B38" s="4"/>
      <c r="C38" s="3">
        <v>57958</v>
      </c>
      <c r="D38" s="4" t="s">
        <v>49</v>
      </c>
      <c r="E38" s="4" t="s">
        <v>50</v>
      </c>
      <c r="F38" s="4" t="s">
        <v>51</v>
      </c>
      <c r="G38" s="5" t="s">
        <v>663</v>
      </c>
      <c r="H38" s="4" t="s">
        <v>34</v>
      </c>
      <c r="I38" s="4"/>
      <c r="J38" s="4" t="s">
        <v>35</v>
      </c>
      <c r="K38" s="6">
        <v>1</v>
      </c>
      <c r="L38" s="4">
        <v>714000</v>
      </c>
      <c r="M38" s="4" t="s">
        <v>104</v>
      </c>
      <c r="N38" s="4" t="s">
        <v>105</v>
      </c>
      <c r="O38" s="4" t="s">
        <v>106</v>
      </c>
      <c r="P38" s="4">
        <v>2</v>
      </c>
      <c r="Q38" s="4" t="s">
        <v>107</v>
      </c>
      <c r="R38" s="3">
        <v>133966</v>
      </c>
      <c r="S38" s="4" t="s">
        <v>108</v>
      </c>
      <c r="T38" s="4" t="s">
        <v>109</v>
      </c>
      <c r="U38" s="4">
        <v>543182685</v>
      </c>
      <c r="V38" s="4"/>
      <c r="W38" s="7">
        <v>3162</v>
      </c>
      <c r="X38" s="8">
        <v>20</v>
      </c>
      <c r="Y38" s="9">
        <f t="shared" si="0"/>
        <v>632.4000000000001</v>
      </c>
      <c r="Z38" s="9">
        <f t="shared" si="1"/>
        <v>3162</v>
      </c>
      <c r="AA38" s="9">
        <f t="shared" si="2"/>
        <v>3794.4</v>
      </c>
    </row>
    <row r="39" spans="1:27" ht="13.5" customHeight="1" thickTop="1">
      <c r="A39" s="53" t="s">
        <v>55</v>
      </c>
      <c r="B39" s="53"/>
      <c r="C39" s="53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53" t="s">
        <v>56</v>
      </c>
      <c r="Y39" s="53"/>
      <c r="Z39" s="11">
        <f>SUM(Z33:Z38)</f>
        <v>52591</v>
      </c>
      <c r="AA39" s="11">
        <f>SUM(AA33:AA38)</f>
        <v>63109.200000000004</v>
      </c>
    </row>
    <row r="40" spans="1:27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3.5" thickBot="1">
      <c r="A41" s="3">
        <v>22171</v>
      </c>
      <c r="B41" s="4"/>
      <c r="C41" s="3">
        <v>57971</v>
      </c>
      <c r="D41" s="4" t="s">
        <v>31</v>
      </c>
      <c r="E41" s="4" t="s">
        <v>32</v>
      </c>
      <c r="F41" s="4" t="s">
        <v>33</v>
      </c>
      <c r="G41" s="5" t="s">
        <v>665</v>
      </c>
      <c r="H41" s="4" t="s">
        <v>34</v>
      </c>
      <c r="I41" s="4"/>
      <c r="J41" s="4" t="s">
        <v>35</v>
      </c>
      <c r="K41" s="6">
        <v>1</v>
      </c>
      <c r="L41" s="4">
        <v>110519</v>
      </c>
      <c r="M41" s="4" t="s">
        <v>119</v>
      </c>
      <c r="N41" s="4" t="s">
        <v>120</v>
      </c>
      <c r="O41" s="4" t="s">
        <v>70</v>
      </c>
      <c r="P41" s="4">
        <v>3</v>
      </c>
      <c r="Q41" s="4" t="s">
        <v>39</v>
      </c>
      <c r="R41" s="3">
        <v>70424</v>
      </c>
      <c r="S41" s="4" t="s">
        <v>121</v>
      </c>
      <c r="T41" s="4" t="s">
        <v>122</v>
      </c>
      <c r="U41" s="4">
        <v>549494303</v>
      </c>
      <c r="V41" s="4"/>
      <c r="W41" s="7">
        <v>93</v>
      </c>
      <c r="X41" s="8">
        <v>20</v>
      </c>
      <c r="Y41" s="9">
        <f>((K41*W41)*(X41/100))/K41</f>
        <v>18.6</v>
      </c>
      <c r="Z41" s="9">
        <f>ROUND(K41*ROUND(W41,2),2)</f>
        <v>93</v>
      </c>
      <c r="AA41" s="9">
        <f>ROUND(Z41*((100+X41)/100),2)</f>
        <v>111.6</v>
      </c>
    </row>
    <row r="42" spans="1:27" ht="13.5" customHeight="1" thickTop="1">
      <c r="A42" s="53" t="s">
        <v>55</v>
      </c>
      <c r="B42" s="53"/>
      <c r="C42" s="53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53" t="s">
        <v>56</v>
      </c>
      <c r="Y42" s="53"/>
      <c r="Z42" s="11">
        <f>SUM(Z41:Z41)</f>
        <v>93</v>
      </c>
      <c r="AA42" s="11">
        <f>SUM(AA41:AA41)</f>
        <v>111.6</v>
      </c>
    </row>
    <row r="43" spans="1:27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2.75">
      <c r="A44" s="3">
        <v>22214</v>
      </c>
      <c r="B44" s="4"/>
      <c r="C44" s="3">
        <v>58062</v>
      </c>
      <c r="D44" s="4" t="s">
        <v>46</v>
      </c>
      <c r="E44" s="4" t="s">
        <v>47</v>
      </c>
      <c r="F44" s="4" t="s">
        <v>48</v>
      </c>
      <c r="G44" s="5" t="s">
        <v>660</v>
      </c>
      <c r="H44" s="4" t="s">
        <v>34</v>
      </c>
      <c r="I44" s="4"/>
      <c r="J44" s="4" t="s">
        <v>35</v>
      </c>
      <c r="K44" s="6">
        <v>4</v>
      </c>
      <c r="L44" s="4">
        <v>231700</v>
      </c>
      <c r="M44" s="4" t="s">
        <v>123</v>
      </c>
      <c r="N44" s="4" t="s">
        <v>124</v>
      </c>
      <c r="O44" s="4" t="s">
        <v>125</v>
      </c>
      <c r="P44" s="4"/>
      <c r="Q44" s="4" t="s">
        <v>39</v>
      </c>
      <c r="R44" s="3">
        <v>3913</v>
      </c>
      <c r="S44" s="4" t="s">
        <v>126</v>
      </c>
      <c r="T44" s="4" t="s">
        <v>127</v>
      </c>
      <c r="U44" s="4">
        <v>549493609</v>
      </c>
      <c r="V44" s="4"/>
      <c r="W44" s="7">
        <v>7400</v>
      </c>
      <c r="X44" s="8">
        <v>20</v>
      </c>
      <c r="Y44" s="9">
        <f>((K44*W44)*(X44/100))/K44</f>
        <v>1480</v>
      </c>
      <c r="Z44" s="9">
        <f>ROUND(K44*ROUND(W44,2),2)</f>
        <v>29600</v>
      </c>
      <c r="AA44" s="9">
        <f>ROUND(Z44*((100+X44)/100),2)</f>
        <v>35520</v>
      </c>
    </row>
    <row r="45" spans="1:27" ht="13.5" thickBot="1">
      <c r="A45" s="3">
        <v>22214</v>
      </c>
      <c r="B45" s="4"/>
      <c r="C45" s="3">
        <v>58064</v>
      </c>
      <c r="D45" s="4" t="s">
        <v>42</v>
      </c>
      <c r="E45" s="4" t="s">
        <v>128</v>
      </c>
      <c r="F45" s="4" t="s">
        <v>129</v>
      </c>
      <c r="G45" s="5" t="s">
        <v>798</v>
      </c>
      <c r="H45" s="4" t="s">
        <v>34</v>
      </c>
      <c r="I45" s="4"/>
      <c r="J45" s="4" t="s">
        <v>35</v>
      </c>
      <c r="K45" s="6">
        <v>4</v>
      </c>
      <c r="L45" s="4">
        <v>231700</v>
      </c>
      <c r="M45" s="4" t="s">
        <v>123</v>
      </c>
      <c r="N45" s="4" t="s">
        <v>124</v>
      </c>
      <c r="O45" s="4" t="s">
        <v>125</v>
      </c>
      <c r="P45" s="4"/>
      <c r="Q45" s="4" t="s">
        <v>39</v>
      </c>
      <c r="R45" s="3">
        <v>3913</v>
      </c>
      <c r="S45" s="4" t="s">
        <v>126</v>
      </c>
      <c r="T45" s="4" t="s">
        <v>127</v>
      </c>
      <c r="U45" s="4">
        <v>549493609</v>
      </c>
      <c r="V45" s="4"/>
      <c r="W45" s="7">
        <v>165</v>
      </c>
      <c r="X45" s="8">
        <v>20</v>
      </c>
      <c r="Y45" s="9">
        <f>((K45*W45)*(X45/100))/K45</f>
        <v>33</v>
      </c>
      <c r="Z45" s="9">
        <f>ROUND(K45*ROUND(W45,2),2)</f>
        <v>660</v>
      </c>
      <c r="AA45" s="9">
        <f>ROUND(Z45*((100+X45)/100),2)</f>
        <v>792</v>
      </c>
    </row>
    <row r="46" spans="1:27" ht="13.5" customHeight="1" thickTop="1">
      <c r="A46" s="53" t="s">
        <v>55</v>
      </c>
      <c r="B46" s="53"/>
      <c r="C46" s="53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53" t="s">
        <v>56</v>
      </c>
      <c r="Y46" s="53"/>
      <c r="Z46" s="11">
        <f>SUM(Z44:Z45)</f>
        <v>30260</v>
      </c>
      <c r="AA46" s="11">
        <f>SUM(AA44:AA45)</f>
        <v>36312</v>
      </c>
    </row>
    <row r="47" spans="1:27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3.5" thickBot="1">
      <c r="A48" s="3">
        <v>22216</v>
      </c>
      <c r="B48" s="4"/>
      <c r="C48" s="3">
        <v>58040</v>
      </c>
      <c r="D48" s="4" t="s">
        <v>52</v>
      </c>
      <c r="E48" s="4" t="s">
        <v>78</v>
      </c>
      <c r="F48" s="4" t="s">
        <v>79</v>
      </c>
      <c r="G48" s="5" t="s">
        <v>808</v>
      </c>
      <c r="H48" s="4" t="s">
        <v>34</v>
      </c>
      <c r="I48" s="16" t="s">
        <v>130</v>
      </c>
      <c r="J48" s="4" t="s">
        <v>35</v>
      </c>
      <c r="K48" s="6">
        <v>1</v>
      </c>
      <c r="L48" s="4">
        <v>211700</v>
      </c>
      <c r="M48" s="4" t="s">
        <v>131</v>
      </c>
      <c r="N48" s="4" t="s">
        <v>132</v>
      </c>
      <c r="O48" s="4" t="s">
        <v>63</v>
      </c>
      <c r="P48" s="4">
        <v>3</v>
      </c>
      <c r="Q48" s="4" t="s">
        <v>133</v>
      </c>
      <c r="R48" s="3">
        <v>270</v>
      </c>
      <c r="S48" s="4" t="s">
        <v>134</v>
      </c>
      <c r="T48" s="4" t="s">
        <v>135</v>
      </c>
      <c r="U48" s="4">
        <v>549498235</v>
      </c>
      <c r="V48" s="4"/>
      <c r="W48" s="7">
        <v>13500</v>
      </c>
      <c r="X48" s="8">
        <v>20</v>
      </c>
      <c r="Y48" s="9">
        <f>((K48*W48)*(X48/100))/K48</f>
        <v>2700</v>
      </c>
      <c r="Z48" s="9">
        <f>ROUND(K48*ROUND(W48,2),2)</f>
        <v>13500</v>
      </c>
      <c r="AA48" s="9">
        <f>ROUND(Z48*((100+X48)/100),2)</f>
        <v>16200</v>
      </c>
    </row>
    <row r="49" spans="1:27" ht="13.5" customHeight="1" thickTop="1">
      <c r="A49" s="53" t="s">
        <v>55</v>
      </c>
      <c r="B49" s="53"/>
      <c r="C49" s="53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53" t="s">
        <v>56</v>
      </c>
      <c r="Y49" s="53"/>
      <c r="Z49" s="11">
        <f>SUM(Z48:Z48)</f>
        <v>13500</v>
      </c>
      <c r="AA49" s="11">
        <f>SUM(AA48:AA48)</f>
        <v>16200</v>
      </c>
    </row>
    <row r="50" spans="1:27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3.5" thickBot="1">
      <c r="A51" s="3">
        <v>22225</v>
      </c>
      <c r="B51" s="4"/>
      <c r="C51" s="3">
        <v>58149</v>
      </c>
      <c r="D51" s="4" t="s">
        <v>110</v>
      </c>
      <c r="E51" s="4" t="s">
        <v>111</v>
      </c>
      <c r="F51" s="4" t="s">
        <v>112</v>
      </c>
      <c r="G51" s="5" t="s">
        <v>792</v>
      </c>
      <c r="H51" s="4" t="s">
        <v>34</v>
      </c>
      <c r="I51" s="4"/>
      <c r="J51" s="4" t="s">
        <v>35</v>
      </c>
      <c r="K51" s="6">
        <v>4</v>
      </c>
      <c r="L51" s="4">
        <v>211612</v>
      </c>
      <c r="M51" s="4" t="s">
        <v>136</v>
      </c>
      <c r="N51" s="4" t="s">
        <v>137</v>
      </c>
      <c r="O51" s="4" t="s">
        <v>63</v>
      </c>
      <c r="P51" s="4">
        <v>1</v>
      </c>
      <c r="Q51" s="4" t="s">
        <v>138</v>
      </c>
      <c r="R51" s="3">
        <v>209801</v>
      </c>
      <c r="S51" s="4" t="s">
        <v>139</v>
      </c>
      <c r="T51" s="4" t="s">
        <v>140</v>
      </c>
      <c r="U51" s="4">
        <v>549496295</v>
      </c>
      <c r="V51" s="4"/>
      <c r="W51" s="7">
        <v>2213</v>
      </c>
      <c r="X51" s="8">
        <v>20</v>
      </c>
      <c r="Y51" s="9">
        <f>((K51*W51)*(X51/100))/K51</f>
        <v>442.6</v>
      </c>
      <c r="Z51" s="9">
        <f>ROUND(K51*ROUND(W51,2),2)</f>
        <v>8852</v>
      </c>
      <c r="AA51" s="9">
        <f>ROUND(Z51*((100+X51)/100),2)</f>
        <v>10622.4</v>
      </c>
    </row>
    <row r="52" spans="1:27" ht="13.5" customHeight="1" thickTop="1">
      <c r="A52" s="53" t="s">
        <v>55</v>
      </c>
      <c r="B52" s="53"/>
      <c r="C52" s="53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53" t="s">
        <v>56</v>
      </c>
      <c r="Y52" s="53"/>
      <c r="Z52" s="11">
        <f>SUM(Z51:Z51)</f>
        <v>8852</v>
      </c>
      <c r="AA52" s="11">
        <f>SUM(AA51:AA51)</f>
        <v>10622.4</v>
      </c>
    </row>
    <row r="53" spans="1:27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.75">
      <c r="A54" s="3">
        <v>22233</v>
      </c>
      <c r="B54" s="4"/>
      <c r="C54" s="3">
        <v>58041</v>
      </c>
      <c r="D54" s="4" t="s">
        <v>46</v>
      </c>
      <c r="E54" s="4" t="s">
        <v>47</v>
      </c>
      <c r="F54" s="4" t="s">
        <v>48</v>
      </c>
      <c r="G54" s="5" t="s">
        <v>660</v>
      </c>
      <c r="H54" s="4" t="s">
        <v>34</v>
      </c>
      <c r="I54" s="4"/>
      <c r="J54" s="4" t="s">
        <v>35</v>
      </c>
      <c r="K54" s="6">
        <v>1</v>
      </c>
      <c r="L54" s="4">
        <v>211700</v>
      </c>
      <c r="M54" s="4" t="s">
        <v>131</v>
      </c>
      <c r="N54" s="4" t="s">
        <v>132</v>
      </c>
      <c r="O54" s="4" t="s">
        <v>63</v>
      </c>
      <c r="P54" s="4">
        <v>3</v>
      </c>
      <c r="Q54" s="4" t="s">
        <v>133</v>
      </c>
      <c r="R54" s="3">
        <v>270</v>
      </c>
      <c r="S54" s="4" t="s">
        <v>134</v>
      </c>
      <c r="T54" s="4" t="s">
        <v>135</v>
      </c>
      <c r="U54" s="4">
        <v>549498235</v>
      </c>
      <c r="V54" s="4"/>
      <c r="W54" s="7">
        <v>7400</v>
      </c>
      <c r="X54" s="8">
        <v>20</v>
      </c>
      <c r="Y54" s="9">
        <f>((K54*W54)*(X54/100))/K54</f>
        <v>1480</v>
      </c>
      <c r="Z54" s="9">
        <f>ROUND(K54*ROUND(W54,2),2)</f>
        <v>7400</v>
      </c>
      <c r="AA54" s="9">
        <f>ROUND(Z54*((100+X54)/100),2)</f>
        <v>8880</v>
      </c>
    </row>
    <row r="55" spans="1:27" ht="12.75">
      <c r="A55" s="3">
        <v>22233</v>
      </c>
      <c r="B55" s="4"/>
      <c r="C55" s="3">
        <v>58063</v>
      </c>
      <c r="D55" s="4" t="s">
        <v>141</v>
      </c>
      <c r="E55" s="4" t="s">
        <v>142</v>
      </c>
      <c r="F55" s="4" t="s">
        <v>143</v>
      </c>
      <c r="G55" s="5" t="s">
        <v>813</v>
      </c>
      <c r="H55" s="4" t="s">
        <v>34</v>
      </c>
      <c r="I55" s="4"/>
      <c r="J55" s="4" t="s">
        <v>35</v>
      </c>
      <c r="K55" s="6">
        <v>2</v>
      </c>
      <c r="L55" s="4">
        <v>211700</v>
      </c>
      <c r="M55" s="4" t="s">
        <v>131</v>
      </c>
      <c r="N55" s="4" t="s">
        <v>132</v>
      </c>
      <c r="O55" s="4" t="s">
        <v>63</v>
      </c>
      <c r="P55" s="4">
        <v>3</v>
      </c>
      <c r="Q55" s="4" t="s">
        <v>133</v>
      </c>
      <c r="R55" s="3">
        <v>270</v>
      </c>
      <c r="S55" s="4" t="s">
        <v>134</v>
      </c>
      <c r="T55" s="4" t="s">
        <v>135</v>
      </c>
      <c r="U55" s="4">
        <v>549498235</v>
      </c>
      <c r="V55" s="4"/>
      <c r="W55" s="7">
        <v>61</v>
      </c>
      <c r="X55" s="8">
        <v>20</v>
      </c>
      <c r="Y55" s="9">
        <f>((K55*W55)*(X55/100))/K55</f>
        <v>12.200000000000001</v>
      </c>
      <c r="Z55" s="9">
        <f>ROUND(K55*ROUND(W55,2),2)</f>
        <v>122</v>
      </c>
      <c r="AA55" s="9">
        <f>ROUND(Z55*((100+X55)/100),2)</f>
        <v>146.4</v>
      </c>
    </row>
    <row r="56" spans="1:27" ht="12.75">
      <c r="A56" s="3">
        <v>22233</v>
      </c>
      <c r="B56" s="4"/>
      <c r="C56" s="3">
        <v>58065</v>
      </c>
      <c r="D56" s="4" t="s">
        <v>31</v>
      </c>
      <c r="E56" s="4" t="s">
        <v>32</v>
      </c>
      <c r="F56" s="4" t="s">
        <v>33</v>
      </c>
      <c r="G56" s="5" t="s">
        <v>666</v>
      </c>
      <c r="H56" s="4" t="s">
        <v>34</v>
      </c>
      <c r="I56" s="15" t="s">
        <v>368</v>
      </c>
      <c r="J56" s="4" t="s">
        <v>35</v>
      </c>
      <c r="K56" s="6">
        <v>1</v>
      </c>
      <c r="L56" s="4">
        <v>211700</v>
      </c>
      <c r="M56" s="4" t="s">
        <v>131</v>
      </c>
      <c r="N56" s="4" t="s">
        <v>132</v>
      </c>
      <c r="O56" s="4" t="s">
        <v>63</v>
      </c>
      <c r="P56" s="4">
        <v>3</v>
      </c>
      <c r="Q56" s="4" t="s">
        <v>133</v>
      </c>
      <c r="R56" s="3">
        <v>270</v>
      </c>
      <c r="S56" s="4" t="s">
        <v>134</v>
      </c>
      <c r="T56" s="4" t="s">
        <v>135</v>
      </c>
      <c r="U56" s="4">
        <v>549498235</v>
      </c>
      <c r="V56" s="4"/>
      <c r="W56" s="7">
        <v>338</v>
      </c>
      <c r="X56" s="8">
        <v>20</v>
      </c>
      <c r="Y56" s="9">
        <f>((K56*W56)*(X56/100))/K56</f>
        <v>67.60000000000001</v>
      </c>
      <c r="Z56" s="9">
        <f>ROUND(K56*ROUND(W56,2),2)</f>
        <v>338</v>
      </c>
      <c r="AA56" s="9">
        <f>ROUND(Z56*((100+X56)/100),2)</f>
        <v>405.6</v>
      </c>
    </row>
    <row r="57" spans="1:27" ht="12.75">
      <c r="A57" s="3">
        <v>22233</v>
      </c>
      <c r="B57" s="4"/>
      <c r="C57" s="3">
        <v>58066</v>
      </c>
      <c r="D57" s="4" t="s">
        <v>42</v>
      </c>
      <c r="E57" s="4" t="s">
        <v>128</v>
      </c>
      <c r="F57" s="4" t="s">
        <v>129</v>
      </c>
      <c r="G57" s="5" t="s">
        <v>798</v>
      </c>
      <c r="H57" s="4" t="s">
        <v>34</v>
      </c>
      <c r="I57" s="4"/>
      <c r="J57" s="4" t="s">
        <v>35</v>
      </c>
      <c r="K57" s="6">
        <v>1</v>
      </c>
      <c r="L57" s="4">
        <v>211700</v>
      </c>
      <c r="M57" s="4" t="s">
        <v>131</v>
      </c>
      <c r="N57" s="4" t="s">
        <v>132</v>
      </c>
      <c r="O57" s="4" t="s">
        <v>63</v>
      </c>
      <c r="P57" s="4">
        <v>3</v>
      </c>
      <c r="Q57" s="4" t="s">
        <v>133</v>
      </c>
      <c r="R57" s="3">
        <v>270</v>
      </c>
      <c r="S57" s="4" t="s">
        <v>134</v>
      </c>
      <c r="T57" s="4" t="s">
        <v>135</v>
      </c>
      <c r="U57" s="4">
        <v>549498235</v>
      </c>
      <c r="V57" s="4"/>
      <c r="W57" s="7">
        <v>165</v>
      </c>
      <c r="X57" s="8">
        <v>20</v>
      </c>
      <c r="Y57" s="9">
        <f>((K57*W57)*(X57/100))/K57</f>
        <v>33</v>
      </c>
      <c r="Z57" s="9">
        <f>ROUND(K57*ROUND(W57,2),2)</f>
        <v>165</v>
      </c>
      <c r="AA57" s="9">
        <f>ROUND(Z57*((100+X57)/100),2)</f>
        <v>198</v>
      </c>
    </row>
    <row r="58" spans="1:27" ht="13.5" thickBot="1">
      <c r="A58" s="3">
        <v>22233</v>
      </c>
      <c r="B58" s="4"/>
      <c r="C58" s="3">
        <v>58067</v>
      </c>
      <c r="D58" s="4" t="s">
        <v>58</v>
      </c>
      <c r="E58" s="4" t="s">
        <v>144</v>
      </c>
      <c r="F58" s="4" t="s">
        <v>145</v>
      </c>
      <c r="G58" s="5" t="s">
        <v>819</v>
      </c>
      <c r="H58" s="4" t="s">
        <v>34</v>
      </c>
      <c r="I58" s="4"/>
      <c r="J58" s="4" t="s">
        <v>35</v>
      </c>
      <c r="K58" s="6">
        <v>1</v>
      </c>
      <c r="L58" s="4">
        <v>211700</v>
      </c>
      <c r="M58" s="4" t="s">
        <v>131</v>
      </c>
      <c r="N58" s="4" t="s">
        <v>132</v>
      </c>
      <c r="O58" s="4" t="s">
        <v>63</v>
      </c>
      <c r="P58" s="4">
        <v>3</v>
      </c>
      <c r="Q58" s="4" t="s">
        <v>133</v>
      </c>
      <c r="R58" s="3">
        <v>270</v>
      </c>
      <c r="S58" s="4" t="s">
        <v>134</v>
      </c>
      <c r="T58" s="4" t="s">
        <v>135</v>
      </c>
      <c r="U58" s="4">
        <v>549498235</v>
      </c>
      <c r="V58" s="4"/>
      <c r="W58" s="7">
        <v>297</v>
      </c>
      <c r="X58" s="8">
        <v>20</v>
      </c>
      <c r="Y58" s="9">
        <f>((K58*W58)*(X58/100))/K58</f>
        <v>59.400000000000006</v>
      </c>
      <c r="Z58" s="9">
        <f>ROUND(K58*ROUND(W58,2),2)</f>
        <v>297</v>
      </c>
      <c r="AA58" s="9">
        <f>ROUND(Z58*((100+X58)/100),2)</f>
        <v>356.4</v>
      </c>
    </row>
    <row r="59" spans="1:27" ht="13.5" customHeight="1" thickTop="1">
      <c r="A59" s="53" t="s">
        <v>55</v>
      </c>
      <c r="B59" s="53"/>
      <c r="C59" s="53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53" t="s">
        <v>56</v>
      </c>
      <c r="Y59" s="53"/>
      <c r="Z59" s="11">
        <f>SUM(Z54:Z58)</f>
        <v>8322</v>
      </c>
      <c r="AA59" s="11">
        <f>SUM(AA54:AA58)</f>
        <v>9986.4</v>
      </c>
    </row>
    <row r="60" spans="1:27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25.5">
      <c r="A61" s="3">
        <v>22313</v>
      </c>
      <c r="B61" s="4" t="s">
        <v>146</v>
      </c>
      <c r="C61" s="3">
        <v>58301</v>
      </c>
      <c r="D61" s="4" t="s">
        <v>113</v>
      </c>
      <c r="E61" s="4" t="s">
        <v>147</v>
      </c>
      <c r="F61" s="4" t="s">
        <v>148</v>
      </c>
      <c r="G61" s="5" t="s">
        <v>821</v>
      </c>
      <c r="H61" s="4" t="s">
        <v>34</v>
      </c>
      <c r="I61" s="4"/>
      <c r="J61" s="4" t="s">
        <v>35</v>
      </c>
      <c r="K61" s="6">
        <v>1</v>
      </c>
      <c r="L61" s="4">
        <v>231100</v>
      </c>
      <c r="M61" s="4" t="s">
        <v>149</v>
      </c>
      <c r="N61" s="4" t="s">
        <v>124</v>
      </c>
      <c r="O61" s="4" t="s">
        <v>125</v>
      </c>
      <c r="P61" s="4">
        <v>3</v>
      </c>
      <c r="Q61" s="4">
        <v>3.17</v>
      </c>
      <c r="R61" s="3">
        <v>5918</v>
      </c>
      <c r="S61" s="4" t="s">
        <v>150</v>
      </c>
      <c r="T61" s="4" t="s">
        <v>151</v>
      </c>
      <c r="U61" s="4">
        <v>549496854</v>
      </c>
      <c r="V61" s="4"/>
      <c r="W61" s="7">
        <v>10750</v>
      </c>
      <c r="X61" s="8">
        <v>20</v>
      </c>
      <c r="Y61" s="9">
        <f>((K61*W61)*(X61/100))/K61</f>
        <v>2150</v>
      </c>
      <c r="Z61" s="9">
        <f>ROUND(K61*ROUND(W61,2),2)</f>
        <v>10750</v>
      </c>
      <c r="AA61" s="9">
        <f>ROUND(Z61*((100+X61)/100),2)</f>
        <v>12900</v>
      </c>
    </row>
    <row r="62" spans="1:27" ht="12.75">
      <c r="A62" s="3">
        <v>22313</v>
      </c>
      <c r="B62" s="4" t="s">
        <v>146</v>
      </c>
      <c r="C62" s="3">
        <v>58357</v>
      </c>
      <c r="D62" s="4" t="s">
        <v>46</v>
      </c>
      <c r="E62" s="4" t="s">
        <v>47</v>
      </c>
      <c r="F62" s="4" t="s">
        <v>48</v>
      </c>
      <c r="G62" s="5" t="s">
        <v>660</v>
      </c>
      <c r="H62" s="4" t="s">
        <v>34</v>
      </c>
      <c r="I62" s="4"/>
      <c r="J62" s="4" t="s">
        <v>35</v>
      </c>
      <c r="K62" s="6">
        <v>4</v>
      </c>
      <c r="L62" s="4">
        <v>231100</v>
      </c>
      <c r="M62" s="4" t="s">
        <v>149</v>
      </c>
      <c r="N62" s="4" t="s">
        <v>124</v>
      </c>
      <c r="O62" s="4" t="s">
        <v>125</v>
      </c>
      <c r="P62" s="4">
        <v>3</v>
      </c>
      <c r="Q62" s="4">
        <v>3.17</v>
      </c>
      <c r="R62" s="3">
        <v>5918</v>
      </c>
      <c r="S62" s="4" t="s">
        <v>150</v>
      </c>
      <c r="T62" s="4" t="s">
        <v>151</v>
      </c>
      <c r="U62" s="4">
        <v>549496854</v>
      </c>
      <c r="V62" s="4"/>
      <c r="W62" s="7">
        <v>7400</v>
      </c>
      <c r="X62" s="8">
        <v>20</v>
      </c>
      <c r="Y62" s="9">
        <f>((K62*W62)*(X62/100))/K62</f>
        <v>1480</v>
      </c>
      <c r="Z62" s="9">
        <f>ROUND(K62*ROUND(W62,2),2)</f>
        <v>29600</v>
      </c>
      <c r="AA62" s="9">
        <f>ROUND(Z62*((100+X62)/100),2)</f>
        <v>35520</v>
      </c>
    </row>
    <row r="63" spans="1:27" ht="12.75">
      <c r="A63" s="3">
        <v>22313</v>
      </c>
      <c r="B63" s="4" t="s">
        <v>146</v>
      </c>
      <c r="C63" s="3">
        <v>58358</v>
      </c>
      <c r="D63" s="4" t="s">
        <v>49</v>
      </c>
      <c r="E63" s="4" t="s">
        <v>50</v>
      </c>
      <c r="F63" s="4" t="s">
        <v>51</v>
      </c>
      <c r="G63" s="5" t="s">
        <v>663</v>
      </c>
      <c r="H63" s="4" t="s">
        <v>34</v>
      </c>
      <c r="I63" s="4"/>
      <c r="J63" s="4" t="s">
        <v>35</v>
      </c>
      <c r="K63" s="6">
        <v>4</v>
      </c>
      <c r="L63" s="4">
        <v>231100</v>
      </c>
      <c r="M63" s="4" t="s">
        <v>149</v>
      </c>
      <c r="N63" s="4" t="s">
        <v>124</v>
      </c>
      <c r="O63" s="4" t="s">
        <v>125</v>
      </c>
      <c r="P63" s="4">
        <v>3</v>
      </c>
      <c r="Q63" s="4">
        <v>3.17</v>
      </c>
      <c r="R63" s="3">
        <v>5918</v>
      </c>
      <c r="S63" s="4" t="s">
        <v>150</v>
      </c>
      <c r="T63" s="4" t="s">
        <v>151</v>
      </c>
      <c r="U63" s="4">
        <v>549496854</v>
      </c>
      <c r="V63" s="4"/>
      <c r="W63" s="7">
        <v>3162</v>
      </c>
      <c r="X63" s="8">
        <v>20</v>
      </c>
      <c r="Y63" s="9">
        <f>((K63*W63)*(X63/100))/K63</f>
        <v>632.4000000000001</v>
      </c>
      <c r="Z63" s="9">
        <f>ROUND(K63*ROUND(W63,2),2)</f>
        <v>12648</v>
      </c>
      <c r="AA63" s="9">
        <f>ROUND(Z63*((100+X63)/100),2)</f>
        <v>15177.6</v>
      </c>
    </row>
    <row r="64" spans="1:27" ht="13.5" thickBot="1">
      <c r="A64" s="3">
        <v>22313</v>
      </c>
      <c r="B64" s="4" t="s">
        <v>146</v>
      </c>
      <c r="C64" s="3">
        <v>58360</v>
      </c>
      <c r="D64" s="4" t="s">
        <v>42</v>
      </c>
      <c r="E64" s="4" t="s">
        <v>43</v>
      </c>
      <c r="F64" s="4" t="s">
        <v>44</v>
      </c>
      <c r="G64" s="5" t="s">
        <v>672</v>
      </c>
      <c r="H64" s="4" t="s">
        <v>34</v>
      </c>
      <c r="I64" s="4"/>
      <c r="J64" s="4" t="s">
        <v>35</v>
      </c>
      <c r="K64" s="6">
        <v>4</v>
      </c>
      <c r="L64" s="4">
        <v>231100</v>
      </c>
      <c r="M64" s="4" t="s">
        <v>149</v>
      </c>
      <c r="N64" s="4" t="s">
        <v>124</v>
      </c>
      <c r="O64" s="4" t="s">
        <v>125</v>
      </c>
      <c r="P64" s="4">
        <v>3</v>
      </c>
      <c r="Q64" s="4">
        <v>3.17</v>
      </c>
      <c r="R64" s="3">
        <v>5918</v>
      </c>
      <c r="S64" s="4" t="s">
        <v>150</v>
      </c>
      <c r="T64" s="4" t="s">
        <v>151</v>
      </c>
      <c r="U64" s="4">
        <v>549496854</v>
      </c>
      <c r="V64" s="4"/>
      <c r="W64" s="7">
        <v>69</v>
      </c>
      <c r="X64" s="8">
        <v>20</v>
      </c>
      <c r="Y64" s="9">
        <f>((K64*W64)*(X64/100))/K64</f>
        <v>13.8</v>
      </c>
      <c r="Z64" s="9">
        <f>ROUND(K64*ROUND(W64,2),2)</f>
        <v>276</v>
      </c>
      <c r="AA64" s="9">
        <f>ROUND(Z64*((100+X64)/100),2)</f>
        <v>331.2</v>
      </c>
    </row>
    <row r="65" spans="1:27" ht="13.5" customHeight="1" thickTop="1">
      <c r="A65" s="53" t="s">
        <v>55</v>
      </c>
      <c r="B65" s="53"/>
      <c r="C65" s="53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53" t="s">
        <v>56</v>
      </c>
      <c r="Y65" s="53"/>
      <c r="Z65" s="11">
        <f>SUM(Z61:Z64)</f>
        <v>53274</v>
      </c>
      <c r="AA65" s="11">
        <f>SUM(AA61:AA64)</f>
        <v>63928.799999999996</v>
      </c>
    </row>
    <row r="66" spans="1:27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2.75">
      <c r="A67" s="3">
        <v>22321</v>
      </c>
      <c r="B67" s="4"/>
      <c r="C67" s="3">
        <v>58408</v>
      </c>
      <c r="D67" s="4" t="s">
        <v>46</v>
      </c>
      <c r="E67" s="4" t="s">
        <v>47</v>
      </c>
      <c r="F67" s="4" t="s">
        <v>48</v>
      </c>
      <c r="G67" s="5" t="s">
        <v>660</v>
      </c>
      <c r="H67" s="4" t="s">
        <v>34</v>
      </c>
      <c r="I67" s="4"/>
      <c r="J67" s="4" t="s">
        <v>35</v>
      </c>
      <c r="K67" s="6">
        <v>1</v>
      </c>
      <c r="L67" s="4">
        <v>211700</v>
      </c>
      <c r="M67" s="4" t="s">
        <v>131</v>
      </c>
      <c r="N67" s="4" t="s">
        <v>132</v>
      </c>
      <c r="O67" s="4" t="s">
        <v>63</v>
      </c>
      <c r="P67" s="4">
        <v>3</v>
      </c>
      <c r="Q67" s="4" t="s">
        <v>133</v>
      </c>
      <c r="R67" s="3">
        <v>270</v>
      </c>
      <c r="S67" s="4" t="s">
        <v>134</v>
      </c>
      <c r="T67" s="4" t="s">
        <v>135</v>
      </c>
      <c r="U67" s="4">
        <v>549498235</v>
      </c>
      <c r="V67" s="4"/>
      <c r="W67" s="7">
        <v>7400</v>
      </c>
      <c r="X67" s="8">
        <v>20</v>
      </c>
      <c r="Y67" s="9">
        <f>((K67*W67)*(X67/100))/K67</f>
        <v>1480</v>
      </c>
      <c r="Z67" s="9">
        <f>ROUND(K67*ROUND(W67,2),2)</f>
        <v>7400</v>
      </c>
      <c r="AA67" s="9">
        <f>ROUND(Z67*((100+X67)/100),2)</f>
        <v>8880</v>
      </c>
    </row>
    <row r="68" spans="1:27" ht="12.75">
      <c r="A68" s="3">
        <v>22321</v>
      </c>
      <c r="B68" s="4"/>
      <c r="C68" s="3">
        <v>58409</v>
      </c>
      <c r="D68" s="4" t="s">
        <v>49</v>
      </c>
      <c r="E68" s="4" t="s">
        <v>50</v>
      </c>
      <c r="F68" s="4" t="s">
        <v>51</v>
      </c>
      <c r="G68" s="5" t="s">
        <v>663</v>
      </c>
      <c r="H68" s="4" t="s">
        <v>34</v>
      </c>
      <c r="I68" s="4"/>
      <c r="J68" s="4" t="s">
        <v>35</v>
      </c>
      <c r="K68" s="6">
        <v>1</v>
      </c>
      <c r="L68" s="4">
        <v>211700</v>
      </c>
      <c r="M68" s="4" t="s">
        <v>131</v>
      </c>
      <c r="N68" s="4" t="s">
        <v>132</v>
      </c>
      <c r="O68" s="4" t="s">
        <v>63</v>
      </c>
      <c r="P68" s="4">
        <v>3</v>
      </c>
      <c r="Q68" s="4" t="s">
        <v>133</v>
      </c>
      <c r="R68" s="3">
        <v>270</v>
      </c>
      <c r="S68" s="4" t="s">
        <v>134</v>
      </c>
      <c r="T68" s="4" t="s">
        <v>135</v>
      </c>
      <c r="U68" s="4">
        <v>549498235</v>
      </c>
      <c r="V68" s="4"/>
      <c r="W68" s="7">
        <v>3162</v>
      </c>
      <c r="X68" s="8">
        <v>20</v>
      </c>
      <c r="Y68" s="9">
        <f>((K68*W68)*(X68/100))/K68</f>
        <v>632.4000000000001</v>
      </c>
      <c r="Z68" s="9">
        <f>ROUND(K68*ROUND(W68,2),2)</f>
        <v>3162</v>
      </c>
      <c r="AA68" s="9">
        <f>ROUND(Z68*((100+X68)/100),2)</f>
        <v>3794.4</v>
      </c>
    </row>
    <row r="69" spans="1:27" ht="13.5" thickBot="1">
      <c r="A69" s="3">
        <v>22321</v>
      </c>
      <c r="B69" s="4"/>
      <c r="C69" s="3">
        <v>58411</v>
      </c>
      <c r="D69" s="4" t="s">
        <v>110</v>
      </c>
      <c r="E69" s="4" t="s">
        <v>111</v>
      </c>
      <c r="F69" s="4" t="s">
        <v>112</v>
      </c>
      <c r="G69" s="5" t="s">
        <v>792</v>
      </c>
      <c r="H69" s="4" t="s">
        <v>34</v>
      </c>
      <c r="I69" s="4"/>
      <c r="J69" s="4" t="s">
        <v>35</v>
      </c>
      <c r="K69" s="6">
        <v>1</v>
      </c>
      <c r="L69" s="4">
        <v>211700</v>
      </c>
      <c r="M69" s="4" t="s">
        <v>131</v>
      </c>
      <c r="N69" s="4" t="s">
        <v>132</v>
      </c>
      <c r="O69" s="4" t="s">
        <v>63</v>
      </c>
      <c r="P69" s="4">
        <v>3</v>
      </c>
      <c r="Q69" s="4" t="s">
        <v>133</v>
      </c>
      <c r="R69" s="3">
        <v>270</v>
      </c>
      <c r="S69" s="4" t="s">
        <v>134</v>
      </c>
      <c r="T69" s="4" t="s">
        <v>135</v>
      </c>
      <c r="U69" s="4">
        <v>549498235</v>
      </c>
      <c r="V69" s="4"/>
      <c r="W69" s="7">
        <v>2213</v>
      </c>
      <c r="X69" s="8">
        <v>20</v>
      </c>
      <c r="Y69" s="9">
        <f>((K69*W69)*(X69/100))/K69</f>
        <v>442.6</v>
      </c>
      <c r="Z69" s="9">
        <f>ROUND(K69*ROUND(W69,2),2)</f>
        <v>2213</v>
      </c>
      <c r="AA69" s="9">
        <f>ROUND(Z69*((100+X69)/100),2)</f>
        <v>2655.6</v>
      </c>
    </row>
    <row r="70" spans="1:27" ht="13.5" customHeight="1" thickTop="1">
      <c r="A70" s="53" t="s">
        <v>55</v>
      </c>
      <c r="B70" s="53"/>
      <c r="C70" s="53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53" t="s">
        <v>56</v>
      </c>
      <c r="Y70" s="53"/>
      <c r="Z70" s="11">
        <f>SUM(Z67:Z69)</f>
        <v>12775</v>
      </c>
      <c r="AA70" s="11">
        <f>SUM(AA67:AA69)</f>
        <v>15330</v>
      </c>
    </row>
    <row r="71" spans="1:27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38.25">
      <c r="A72" s="3">
        <v>22329</v>
      </c>
      <c r="B72" s="4" t="s">
        <v>152</v>
      </c>
      <c r="C72" s="3">
        <v>58540</v>
      </c>
      <c r="D72" s="4" t="s">
        <v>31</v>
      </c>
      <c r="E72" s="4" t="s">
        <v>32</v>
      </c>
      <c r="F72" s="4" t="s">
        <v>33</v>
      </c>
      <c r="G72" s="5" t="s">
        <v>667</v>
      </c>
      <c r="H72" s="4" t="s">
        <v>34</v>
      </c>
      <c r="I72" s="15" t="s">
        <v>369</v>
      </c>
      <c r="J72" s="4" t="s">
        <v>35</v>
      </c>
      <c r="K72" s="6">
        <v>6</v>
      </c>
      <c r="L72" s="4">
        <v>212200</v>
      </c>
      <c r="M72" s="4" t="s">
        <v>153</v>
      </c>
      <c r="N72" s="4" t="s">
        <v>154</v>
      </c>
      <c r="O72" s="4" t="s">
        <v>155</v>
      </c>
      <c r="P72" s="4">
        <v>4</v>
      </c>
      <c r="Q72" s="4" t="s">
        <v>156</v>
      </c>
      <c r="R72" s="3">
        <v>2499</v>
      </c>
      <c r="S72" s="4" t="s">
        <v>157</v>
      </c>
      <c r="T72" s="4" t="s">
        <v>158</v>
      </c>
      <c r="U72" s="4">
        <v>549493605</v>
      </c>
      <c r="V72" s="4" t="s">
        <v>159</v>
      </c>
      <c r="W72" s="7">
        <v>68</v>
      </c>
      <c r="X72" s="8">
        <v>20</v>
      </c>
      <c r="Y72" s="9">
        <f>((K72*W72)*(X72/100))/K72</f>
        <v>13.600000000000001</v>
      </c>
      <c r="Z72" s="9">
        <f>ROUND(K72*ROUND(W72,2),2)</f>
        <v>408</v>
      </c>
      <c r="AA72" s="9">
        <f>ROUND(Z72*((100+X72)/100),2)</f>
        <v>489.6</v>
      </c>
    </row>
    <row r="73" spans="1:27" ht="26.25" thickBot="1">
      <c r="A73" s="3">
        <v>22329</v>
      </c>
      <c r="B73" s="4" t="s">
        <v>152</v>
      </c>
      <c r="C73" s="3">
        <v>58546</v>
      </c>
      <c r="D73" s="4" t="s">
        <v>42</v>
      </c>
      <c r="E73" s="4" t="s">
        <v>43</v>
      </c>
      <c r="F73" s="4" t="s">
        <v>44</v>
      </c>
      <c r="G73" s="5" t="s">
        <v>673</v>
      </c>
      <c r="H73" s="4" t="s">
        <v>34</v>
      </c>
      <c r="I73" s="17" t="s">
        <v>370</v>
      </c>
      <c r="J73" s="4" t="s">
        <v>35</v>
      </c>
      <c r="K73" s="6">
        <v>1</v>
      </c>
      <c r="L73" s="4">
        <v>212200</v>
      </c>
      <c r="M73" s="4" t="s">
        <v>153</v>
      </c>
      <c r="N73" s="4" t="s">
        <v>154</v>
      </c>
      <c r="O73" s="4" t="s">
        <v>155</v>
      </c>
      <c r="P73" s="4">
        <v>4</v>
      </c>
      <c r="Q73" s="4" t="s">
        <v>156</v>
      </c>
      <c r="R73" s="3">
        <v>2499</v>
      </c>
      <c r="S73" s="4" t="s">
        <v>157</v>
      </c>
      <c r="T73" s="4" t="s">
        <v>158</v>
      </c>
      <c r="U73" s="4">
        <v>549493605</v>
      </c>
      <c r="V73" s="4" t="s">
        <v>159</v>
      </c>
      <c r="W73" s="7">
        <v>38</v>
      </c>
      <c r="X73" s="8">
        <v>20</v>
      </c>
      <c r="Y73" s="9">
        <f>((K73*W73)*(X73/100))/K73</f>
        <v>7.6000000000000005</v>
      </c>
      <c r="Z73" s="9">
        <f>ROUND(K73*ROUND(W73,2),2)</f>
        <v>38</v>
      </c>
      <c r="AA73" s="9">
        <f>ROUND(Z73*((100+X73)/100),2)</f>
        <v>45.6</v>
      </c>
    </row>
    <row r="74" spans="1:27" ht="13.5" customHeight="1" thickTop="1">
      <c r="A74" s="53" t="s">
        <v>55</v>
      </c>
      <c r="B74" s="53"/>
      <c r="C74" s="53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53" t="s">
        <v>56</v>
      </c>
      <c r="Y74" s="53"/>
      <c r="Z74" s="11">
        <f>SUM(Z72:Z73)</f>
        <v>446</v>
      </c>
      <c r="AA74" s="11">
        <f>SUM(AA72:AA73)</f>
        <v>535.2</v>
      </c>
    </row>
    <row r="75" spans="1:27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3.5" thickBot="1">
      <c r="A76" s="3">
        <v>22361</v>
      </c>
      <c r="B76" s="4"/>
      <c r="C76" s="3">
        <v>58660</v>
      </c>
      <c r="D76" s="4" t="s">
        <v>46</v>
      </c>
      <c r="E76" s="4" t="s">
        <v>47</v>
      </c>
      <c r="F76" s="4" t="s">
        <v>48</v>
      </c>
      <c r="G76" s="5" t="s">
        <v>660</v>
      </c>
      <c r="H76" s="4" t="s">
        <v>34</v>
      </c>
      <c r="I76" s="4"/>
      <c r="J76" s="4" t="s">
        <v>35</v>
      </c>
      <c r="K76" s="6">
        <v>1</v>
      </c>
      <c r="L76" s="4">
        <v>714004</v>
      </c>
      <c r="M76" s="4" t="s">
        <v>160</v>
      </c>
      <c r="N76" s="4" t="s">
        <v>161</v>
      </c>
      <c r="O76" s="4" t="s">
        <v>162</v>
      </c>
      <c r="P76" s="4">
        <v>2</v>
      </c>
      <c r="Q76" s="4" t="s">
        <v>163</v>
      </c>
      <c r="R76" s="3">
        <v>97466</v>
      </c>
      <c r="S76" s="4" t="s">
        <v>164</v>
      </c>
      <c r="T76" s="4" t="s">
        <v>165</v>
      </c>
      <c r="U76" s="4" t="s">
        <v>166</v>
      </c>
      <c r="V76" s="4" t="s">
        <v>167</v>
      </c>
      <c r="W76" s="7">
        <v>7400</v>
      </c>
      <c r="X76" s="8">
        <v>20</v>
      </c>
      <c r="Y76" s="9">
        <f>((K76*W76)*(X76/100))/K76</f>
        <v>1480</v>
      </c>
      <c r="Z76" s="9">
        <f>ROUND(K76*ROUND(W76,2),2)</f>
        <v>7400</v>
      </c>
      <c r="AA76" s="9">
        <f>ROUND(Z76*((100+X76)/100),2)</f>
        <v>8880</v>
      </c>
    </row>
    <row r="77" spans="1:27" ht="13.5" customHeight="1" thickTop="1">
      <c r="A77" s="53" t="s">
        <v>55</v>
      </c>
      <c r="B77" s="53"/>
      <c r="C77" s="53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53" t="s">
        <v>56</v>
      </c>
      <c r="Y77" s="53"/>
      <c r="Z77" s="11">
        <f>SUM(Z76:Z76)</f>
        <v>7400</v>
      </c>
      <c r="AA77" s="11">
        <f>SUM(AA76:AA76)</f>
        <v>8880</v>
      </c>
    </row>
    <row r="78" spans="1:27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2.75">
      <c r="A79" s="3">
        <v>22413</v>
      </c>
      <c r="B79" s="4" t="s">
        <v>168</v>
      </c>
      <c r="C79" s="3">
        <v>58852</v>
      </c>
      <c r="D79" s="4" t="s">
        <v>46</v>
      </c>
      <c r="E79" s="4" t="s">
        <v>87</v>
      </c>
      <c r="F79" s="4" t="s">
        <v>88</v>
      </c>
      <c r="G79" s="5" t="s">
        <v>661</v>
      </c>
      <c r="H79" s="4" t="s">
        <v>34</v>
      </c>
      <c r="I79" s="4"/>
      <c r="J79" s="4" t="s">
        <v>35</v>
      </c>
      <c r="K79" s="6">
        <v>1</v>
      </c>
      <c r="L79" s="4">
        <v>712002</v>
      </c>
      <c r="M79" s="4" t="s">
        <v>169</v>
      </c>
      <c r="N79" s="4" t="s">
        <v>170</v>
      </c>
      <c r="O79" s="4" t="s">
        <v>70</v>
      </c>
      <c r="P79" s="4">
        <v>2</v>
      </c>
      <c r="Q79" s="4" t="s">
        <v>171</v>
      </c>
      <c r="R79" s="3">
        <v>113323</v>
      </c>
      <c r="S79" s="4" t="s">
        <v>172</v>
      </c>
      <c r="T79" s="4" t="s">
        <v>173</v>
      </c>
      <c r="U79" s="4">
        <v>549494482</v>
      </c>
      <c r="V79" s="4"/>
      <c r="W79" s="7">
        <v>10555</v>
      </c>
      <c r="X79" s="8">
        <v>20</v>
      </c>
      <c r="Y79" s="9">
        <f>((K79*W79)*(X79/100))/K79</f>
        <v>2111</v>
      </c>
      <c r="Z79" s="9">
        <f>ROUND(K79*ROUND(W79,2),2)</f>
        <v>10555</v>
      </c>
      <c r="AA79" s="9">
        <f>ROUND(Z79*((100+X79)/100),2)</f>
        <v>12666</v>
      </c>
    </row>
    <row r="80" spans="1:27" ht="12.75">
      <c r="A80" s="3">
        <v>22413</v>
      </c>
      <c r="B80" s="4" t="s">
        <v>168</v>
      </c>
      <c r="C80" s="3">
        <v>58853</v>
      </c>
      <c r="D80" s="4" t="s">
        <v>49</v>
      </c>
      <c r="E80" s="4" t="s">
        <v>101</v>
      </c>
      <c r="F80" s="4" t="s">
        <v>102</v>
      </c>
      <c r="G80" s="5" t="s">
        <v>796</v>
      </c>
      <c r="H80" s="4" t="s">
        <v>34</v>
      </c>
      <c r="I80" s="4"/>
      <c r="J80" s="4" t="s">
        <v>35</v>
      </c>
      <c r="K80" s="6">
        <v>1</v>
      </c>
      <c r="L80" s="4">
        <v>712002</v>
      </c>
      <c r="M80" s="4" t="s">
        <v>169</v>
      </c>
      <c r="N80" s="4" t="s">
        <v>170</v>
      </c>
      <c r="O80" s="4" t="s">
        <v>70</v>
      </c>
      <c r="P80" s="4">
        <v>2</v>
      </c>
      <c r="Q80" s="4" t="s">
        <v>171</v>
      </c>
      <c r="R80" s="3">
        <v>113323</v>
      </c>
      <c r="S80" s="4" t="s">
        <v>172</v>
      </c>
      <c r="T80" s="4" t="s">
        <v>173</v>
      </c>
      <c r="U80" s="4">
        <v>549494482</v>
      </c>
      <c r="V80" s="4"/>
      <c r="W80" s="7">
        <v>3880</v>
      </c>
      <c r="X80" s="8">
        <v>20</v>
      </c>
      <c r="Y80" s="9">
        <f>((K80*W80)*(X80/100))/K80</f>
        <v>776</v>
      </c>
      <c r="Z80" s="9">
        <f>ROUND(K80*ROUND(W80,2),2)</f>
        <v>3880</v>
      </c>
      <c r="AA80" s="9">
        <f>ROUND(Z80*((100+X80)/100),2)</f>
        <v>4656</v>
      </c>
    </row>
    <row r="81" spans="1:27" ht="12.75">
      <c r="A81" s="3">
        <v>22413</v>
      </c>
      <c r="B81" s="4" t="s">
        <v>168</v>
      </c>
      <c r="C81" s="3">
        <v>58855</v>
      </c>
      <c r="D81" s="4" t="s">
        <v>42</v>
      </c>
      <c r="E81" s="4" t="s">
        <v>128</v>
      </c>
      <c r="F81" s="4" t="s">
        <v>129</v>
      </c>
      <c r="G81" s="5" t="s">
        <v>798</v>
      </c>
      <c r="H81" s="4" t="s">
        <v>34</v>
      </c>
      <c r="I81" s="4"/>
      <c r="J81" s="4" t="s">
        <v>35</v>
      </c>
      <c r="K81" s="6">
        <v>1</v>
      </c>
      <c r="L81" s="4">
        <v>712002</v>
      </c>
      <c r="M81" s="4" t="s">
        <v>169</v>
      </c>
      <c r="N81" s="4" t="s">
        <v>170</v>
      </c>
      <c r="O81" s="4" t="s">
        <v>70</v>
      </c>
      <c r="P81" s="4">
        <v>2</v>
      </c>
      <c r="Q81" s="4" t="s">
        <v>171</v>
      </c>
      <c r="R81" s="3">
        <v>113323</v>
      </c>
      <c r="S81" s="4" t="s">
        <v>172</v>
      </c>
      <c r="T81" s="4" t="s">
        <v>173</v>
      </c>
      <c r="U81" s="4">
        <v>549494482</v>
      </c>
      <c r="V81" s="4"/>
      <c r="W81" s="7">
        <v>165</v>
      </c>
      <c r="X81" s="8">
        <v>20</v>
      </c>
      <c r="Y81" s="9">
        <f>((K81*W81)*(X81/100))/K81</f>
        <v>33</v>
      </c>
      <c r="Z81" s="9">
        <f>ROUND(K81*ROUND(W81,2),2)</f>
        <v>165</v>
      </c>
      <c r="AA81" s="9">
        <f>ROUND(Z81*((100+X81)/100),2)</f>
        <v>198</v>
      </c>
    </row>
    <row r="82" spans="1:27" ht="13.5" thickBot="1">
      <c r="A82" s="3">
        <v>22413</v>
      </c>
      <c r="B82" s="4" t="s">
        <v>168</v>
      </c>
      <c r="C82" s="3">
        <v>58856</v>
      </c>
      <c r="D82" s="4" t="s">
        <v>110</v>
      </c>
      <c r="E82" s="4" t="s">
        <v>111</v>
      </c>
      <c r="F82" s="4" t="s">
        <v>112</v>
      </c>
      <c r="G82" s="5" t="s">
        <v>792</v>
      </c>
      <c r="H82" s="4" t="s">
        <v>34</v>
      </c>
      <c r="I82" s="4"/>
      <c r="J82" s="4" t="s">
        <v>35</v>
      </c>
      <c r="K82" s="6">
        <v>1</v>
      </c>
      <c r="L82" s="4">
        <v>712002</v>
      </c>
      <c r="M82" s="4" t="s">
        <v>169</v>
      </c>
      <c r="N82" s="4" t="s">
        <v>170</v>
      </c>
      <c r="O82" s="4" t="s">
        <v>70</v>
      </c>
      <c r="P82" s="4">
        <v>2</v>
      </c>
      <c r="Q82" s="4" t="s">
        <v>171</v>
      </c>
      <c r="R82" s="3">
        <v>113323</v>
      </c>
      <c r="S82" s="4" t="s">
        <v>172</v>
      </c>
      <c r="T82" s="4" t="s">
        <v>173</v>
      </c>
      <c r="U82" s="4">
        <v>549494482</v>
      </c>
      <c r="V82" s="4"/>
      <c r="W82" s="7">
        <v>2213</v>
      </c>
      <c r="X82" s="8">
        <v>20</v>
      </c>
      <c r="Y82" s="9">
        <f>((K82*W82)*(X82/100))/K82</f>
        <v>442.6</v>
      </c>
      <c r="Z82" s="9">
        <f>ROUND(K82*ROUND(W82,2),2)</f>
        <v>2213</v>
      </c>
      <c r="AA82" s="9">
        <f>ROUND(Z82*((100+X82)/100),2)</f>
        <v>2655.6</v>
      </c>
    </row>
    <row r="83" spans="1:27" ht="13.5" customHeight="1" thickTop="1">
      <c r="A83" s="53" t="s">
        <v>55</v>
      </c>
      <c r="B83" s="53"/>
      <c r="C83" s="53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53" t="s">
        <v>56</v>
      </c>
      <c r="Y83" s="53"/>
      <c r="Z83" s="11">
        <f>SUM(Z79:Z82)</f>
        <v>16813</v>
      </c>
      <c r="AA83" s="11">
        <f>SUM(AA79:AA82)</f>
        <v>20175.6</v>
      </c>
    </row>
    <row r="84" spans="1:27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3.5" thickBot="1">
      <c r="A85" s="3">
        <v>22415</v>
      </c>
      <c r="B85" s="4"/>
      <c r="C85" s="3">
        <v>58923</v>
      </c>
      <c r="D85" s="4" t="s">
        <v>52</v>
      </c>
      <c r="E85" s="4" t="s">
        <v>174</v>
      </c>
      <c r="F85" s="4" t="s">
        <v>175</v>
      </c>
      <c r="G85" s="5" t="s">
        <v>800</v>
      </c>
      <c r="H85" s="4" t="s">
        <v>34</v>
      </c>
      <c r="I85" s="14" t="s">
        <v>176</v>
      </c>
      <c r="J85" s="4" t="s">
        <v>35</v>
      </c>
      <c r="K85" s="6">
        <v>1</v>
      </c>
      <c r="L85" s="4">
        <v>231110</v>
      </c>
      <c r="M85" s="4" t="s">
        <v>177</v>
      </c>
      <c r="N85" s="4" t="s">
        <v>124</v>
      </c>
      <c r="O85" s="4" t="s">
        <v>125</v>
      </c>
      <c r="P85" s="4"/>
      <c r="Q85" s="4" t="s">
        <v>39</v>
      </c>
      <c r="R85" s="3">
        <v>3913</v>
      </c>
      <c r="S85" s="4" t="s">
        <v>126</v>
      </c>
      <c r="T85" s="4" t="s">
        <v>127</v>
      </c>
      <c r="U85" s="4">
        <v>549493609</v>
      </c>
      <c r="V85" s="4"/>
      <c r="W85" s="7">
        <v>14180</v>
      </c>
      <c r="X85" s="8">
        <v>20</v>
      </c>
      <c r="Y85" s="9">
        <f>((K85*W85)*(X85/100))/K85</f>
        <v>2836</v>
      </c>
      <c r="Z85" s="9">
        <f>ROUND(K85*ROUND(W85,2),2)</f>
        <v>14180</v>
      </c>
      <c r="AA85" s="9">
        <f>ROUND(Z85*((100+X85)/100),2)</f>
        <v>17016</v>
      </c>
    </row>
    <row r="86" spans="1:27" ht="13.5" customHeight="1" thickTop="1">
      <c r="A86" s="53" t="s">
        <v>55</v>
      </c>
      <c r="B86" s="53"/>
      <c r="C86" s="53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53" t="s">
        <v>56</v>
      </c>
      <c r="Y86" s="53"/>
      <c r="Z86" s="11">
        <f>SUM(Z85:Z85)</f>
        <v>14180</v>
      </c>
      <c r="AA86" s="11">
        <f>SUM(AA85:AA85)</f>
        <v>17016</v>
      </c>
    </row>
    <row r="87" spans="1:27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26.25" thickBot="1">
      <c r="A88" s="3">
        <v>22425</v>
      </c>
      <c r="B88" s="4"/>
      <c r="C88" s="3">
        <v>59023</v>
      </c>
      <c r="D88" s="4" t="s">
        <v>52</v>
      </c>
      <c r="E88" s="4" t="s">
        <v>178</v>
      </c>
      <c r="F88" s="4" t="s">
        <v>179</v>
      </c>
      <c r="G88" s="5" t="s">
        <v>806</v>
      </c>
      <c r="H88" s="4" t="s">
        <v>34</v>
      </c>
      <c r="I88" s="16" t="s">
        <v>596</v>
      </c>
      <c r="J88" s="4" t="s">
        <v>35</v>
      </c>
      <c r="K88" s="6">
        <v>1</v>
      </c>
      <c r="L88" s="4">
        <v>211610</v>
      </c>
      <c r="M88" s="4" t="s">
        <v>180</v>
      </c>
      <c r="N88" s="4" t="s">
        <v>137</v>
      </c>
      <c r="O88" s="4" t="s">
        <v>63</v>
      </c>
      <c r="P88" s="4">
        <v>1</v>
      </c>
      <c r="Q88" s="4" t="s">
        <v>181</v>
      </c>
      <c r="R88" s="3">
        <v>145658</v>
      </c>
      <c r="S88" s="4" t="s">
        <v>182</v>
      </c>
      <c r="T88" s="4" t="s">
        <v>183</v>
      </c>
      <c r="U88" s="4">
        <v>549493116</v>
      </c>
      <c r="V88" s="4"/>
      <c r="W88" s="7">
        <v>15450</v>
      </c>
      <c r="X88" s="8">
        <v>20</v>
      </c>
      <c r="Y88" s="9">
        <f>((K88*W88)*(X88/100))/K88</f>
        <v>3090</v>
      </c>
      <c r="Z88" s="9">
        <f>ROUND(K88*ROUND(W88,2),2)</f>
        <v>15450</v>
      </c>
      <c r="AA88" s="9">
        <f>ROUND(Z88*((100+X88)/100),2)</f>
        <v>18540</v>
      </c>
    </row>
    <row r="89" spans="1:27" ht="13.5" customHeight="1" thickTop="1">
      <c r="A89" s="53" t="s">
        <v>55</v>
      </c>
      <c r="B89" s="53"/>
      <c r="C89" s="53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53" t="s">
        <v>56</v>
      </c>
      <c r="Y89" s="53"/>
      <c r="Z89" s="11">
        <f>SUM(Z88:Z88)</f>
        <v>15450</v>
      </c>
      <c r="AA89" s="11">
        <f>SUM(AA88:AA88)</f>
        <v>18540</v>
      </c>
    </row>
    <row r="90" spans="1:27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2.75">
      <c r="A91" s="3">
        <v>22429</v>
      </c>
      <c r="B91" s="4" t="s">
        <v>184</v>
      </c>
      <c r="C91" s="3">
        <v>59101</v>
      </c>
      <c r="D91" s="4" t="s">
        <v>46</v>
      </c>
      <c r="E91" s="4" t="s">
        <v>47</v>
      </c>
      <c r="F91" s="4" t="s">
        <v>48</v>
      </c>
      <c r="G91" s="5" t="s">
        <v>660</v>
      </c>
      <c r="H91" s="4" t="s">
        <v>34</v>
      </c>
      <c r="I91" s="4"/>
      <c r="J91" s="4" t="s">
        <v>35</v>
      </c>
      <c r="K91" s="6">
        <v>5</v>
      </c>
      <c r="L91" s="4">
        <v>219830</v>
      </c>
      <c r="M91" s="4" t="s">
        <v>185</v>
      </c>
      <c r="N91" s="4" t="s">
        <v>132</v>
      </c>
      <c r="O91" s="4" t="s">
        <v>63</v>
      </c>
      <c r="P91" s="4">
        <v>4</v>
      </c>
      <c r="Q91" s="4" t="s">
        <v>186</v>
      </c>
      <c r="R91" s="3">
        <v>2539</v>
      </c>
      <c r="S91" s="4" t="s">
        <v>187</v>
      </c>
      <c r="T91" s="4" t="s">
        <v>188</v>
      </c>
      <c r="U91" s="4">
        <v>549497185</v>
      </c>
      <c r="V91" s="4"/>
      <c r="W91" s="7">
        <v>7400</v>
      </c>
      <c r="X91" s="8">
        <v>20</v>
      </c>
      <c r="Y91" s="9">
        <f>((K91*W91)*(X91/100))/K91</f>
        <v>1480</v>
      </c>
      <c r="Z91" s="9">
        <f>ROUND(K91*ROUND(W91,2),2)</f>
        <v>37000</v>
      </c>
      <c r="AA91" s="9">
        <f>ROUND(Z91*((100+X91)/100),2)</f>
        <v>44400</v>
      </c>
    </row>
    <row r="92" spans="1:27" ht="13.5" thickBot="1">
      <c r="A92" s="3">
        <v>22429</v>
      </c>
      <c r="B92" s="4" t="s">
        <v>184</v>
      </c>
      <c r="C92" s="3">
        <v>59108</v>
      </c>
      <c r="D92" s="4" t="s">
        <v>49</v>
      </c>
      <c r="E92" s="4" t="s">
        <v>50</v>
      </c>
      <c r="F92" s="4" t="s">
        <v>51</v>
      </c>
      <c r="G92" s="5" t="s">
        <v>663</v>
      </c>
      <c r="H92" s="4" t="s">
        <v>34</v>
      </c>
      <c r="I92" s="4"/>
      <c r="J92" s="4" t="s">
        <v>35</v>
      </c>
      <c r="K92" s="6">
        <v>5</v>
      </c>
      <c r="L92" s="4">
        <v>219830</v>
      </c>
      <c r="M92" s="4" t="s">
        <v>185</v>
      </c>
      <c r="N92" s="4" t="s">
        <v>132</v>
      </c>
      <c r="O92" s="4" t="s">
        <v>63</v>
      </c>
      <c r="P92" s="4">
        <v>4</v>
      </c>
      <c r="Q92" s="4" t="s">
        <v>186</v>
      </c>
      <c r="R92" s="3">
        <v>2539</v>
      </c>
      <c r="S92" s="4" t="s">
        <v>187</v>
      </c>
      <c r="T92" s="4" t="s">
        <v>188</v>
      </c>
      <c r="U92" s="4">
        <v>549497185</v>
      </c>
      <c r="V92" s="4"/>
      <c r="W92" s="7">
        <v>3162</v>
      </c>
      <c r="X92" s="8">
        <v>20</v>
      </c>
      <c r="Y92" s="9">
        <f>((K92*W92)*(X92/100))/K92</f>
        <v>632.4</v>
      </c>
      <c r="Z92" s="9">
        <f>ROUND(K92*ROUND(W92,2),2)</f>
        <v>15810</v>
      </c>
      <c r="AA92" s="9">
        <f>ROUND(Z92*((100+X92)/100),2)</f>
        <v>18972</v>
      </c>
    </row>
    <row r="93" spans="1:27" ht="13.5" customHeight="1" thickTop="1">
      <c r="A93" s="53" t="s">
        <v>55</v>
      </c>
      <c r="B93" s="53"/>
      <c r="C93" s="53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53" t="s">
        <v>56</v>
      </c>
      <c r="Y93" s="53"/>
      <c r="Z93" s="11">
        <f>SUM(Z91:Z92)</f>
        <v>52810</v>
      </c>
      <c r="AA93" s="11">
        <f>SUM(AA91:AA92)</f>
        <v>63372</v>
      </c>
    </row>
    <row r="94" spans="1:27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3.5" thickBot="1">
      <c r="A95" s="3">
        <v>22496</v>
      </c>
      <c r="B95" s="4" t="s">
        <v>189</v>
      </c>
      <c r="C95" s="3">
        <v>59275</v>
      </c>
      <c r="D95" s="4" t="s">
        <v>31</v>
      </c>
      <c r="E95" s="4" t="s">
        <v>32</v>
      </c>
      <c r="F95" s="4" t="s">
        <v>33</v>
      </c>
      <c r="G95" s="5" t="s">
        <v>662</v>
      </c>
      <c r="H95" s="4" t="s">
        <v>34</v>
      </c>
      <c r="I95" s="15" t="s">
        <v>371</v>
      </c>
      <c r="J95" s="4" t="s">
        <v>35</v>
      </c>
      <c r="K95" s="6">
        <v>8</v>
      </c>
      <c r="L95" s="4">
        <v>510000</v>
      </c>
      <c r="M95" s="4" t="s">
        <v>190</v>
      </c>
      <c r="N95" s="4" t="s">
        <v>191</v>
      </c>
      <c r="O95" s="4" t="s">
        <v>70</v>
      </c>
      <c r="P95" s="4">
        <v>2</v>
      </c>
      <c r="Q95" s="4" t="s">
        <v>192</v>
      </c>
      <c r="R95" s="3">
        <v>186014</v>
      </c>
      <c r="S95" s="4" t="s">
        <v>193</v>
      </c>
      <c r="T95" s="4" t="s">
        <v>194</v>
      </c>
      <c r="U95" s="4">
        <v>549496321</v>
      </c>
      <c r="V95" s="4"/>
      <c r="W95" s="7">
        <v>158</v>
      </c>
      <c r="X95" s="8">
        <v>20</v>
      </c>
      <c r="Y95" s="9">
        <f>((K95*W95)*(X95/100))/K95</f>
        <v>31.6</v>
      </c>
      <c r="Z95" s="9">
        <f>ROUND(K95*ROUND(W95,2),2)</f>
        <v>1264</v>
      </c>
      <c r="AA95" s="9">
        <f>ROUND(Z95*((100+X95)/100),2)</f>
        <v>1516.8</v>
      </c>
    </row>
    <row r="96" spans="1:27" ht="13.5" customHeight="1" thickTop="1">
      <c r="A96" s="53" t="s">
        <v>55</v>
      </c>
      <c r="B96" s="53"/>
      <c r="C96" s="53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53" t="s">
        <v>56</v>
      </c>
      <c r="Y96" s="53"/>
      <c r="Z96" s="11">
        <f>SUM(Z95:Z95)</f>
        <v>1264</v>
      </c>
      <c r="AA96" s="11">
        <f>SUM(AA95:AA95)</f>
        <v>1516.8</v>
      </c>
    </row>
    <row r="97" spans="1:27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ht="13.5" thickBot="1">
      <c r="A98" s="3">
        <v>22507</v>
      </c>
      <c r="B98" s="4"/>
      <c r="C98" s="3">
        <v>59382</v>
      </c>
      <c r="D98" s="4" t="s">
        <v>110</v>
      </c>
      <c r="E98" s="4" t="s">
        <v>195</v>
      </c>
      <c r="F98" s="4" t="s">
        <v>196</v>
      </c>
      <c r="G98" s="5" t="s">
        <v>820</v>
      </c>
      <c r="H98" s="4" t="s">
        <v>34</v>
      </c>
      <c r="I98" s="4"/>
      <c r="J98" s="4" t="s">
        <v>35</v>
      </c>
      <c r="K98" s="6">
        <v>1</v>
      </c>
      <c r="L98" s="4">
        <v>235200</v>
      </c>
      <c r="M98" s="4" t="s">
        <v>197</v>
      </c>
      <c r="N98" s="4" t="s">
        <v>124</v>
      </c>
      <c r="O98" s="4" t="s">
        <v>125</v>
      </c>
      <c r="P98" s="4"/>
      <c r="Q98" s="4" t="s">
        <v>39</v>
      </c>
      <c r="R98" s="3">
        <v>134032</v>
      </c>
      <c r="S98" s="4" t="s">
        <v>198</v>
      </c>
      <c r="T98" s="4" t="s">
        <v>199</v>
      </c>
      <c r="U98" s="4">
        <v>549495167</v>
      </c>
      <c r="V98" s="4"/>
      <c r="W98" s="7">
        <v>1360</v>
      </c>
      <c r="X98" s="8">
        <v>20</v>
      </c>
      <c r="Y98" s="9">
        <f>((K98*W98)*(X98/100))/K98</f>
        <v>272</v>
      </c>
      <c r="Z98" s="9">
        <f>ROUND(K98*ROUND(W98,2),2)</f>
        <v>1360</v>
      </c>
      <c r="AA98" s="9">
        <f>ROUND(Z98*((100+X98)/100),2)</f>
        <v>1632</v>
      </c>
    </row>
    <row r="99" spans="1:27" ht="13.5" customHeight="1" thickTop="1">
      <c r="A99" s="53" t="s">
        <v>55</v>
      </c>
      <c r="B99" s="53"/>
      <c r="C99" s="53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53" t="s">
        <v>56</v>
      </c>
      <c r="Y99" s="53"/>
      <c r="Z99" s="11">
        <f>SUM(Z98:Z98)</f>
        <v>1360</v>
      </c>
      <c r="AA99" s="11">
        <f>SUM(AA98:AA98)</f>
        <v>1632</v>
      </c>
    </row>
    <row r="100" spans="1:27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ht="90" thickBot="1">
      <c r="A101" s="3">
        <v>22519</v>
      </c>
      <c r="B101" s="4" t="s">
        <v>200</v>
      </c>
      <c r="C101" s="3">
        <v>59573</v>
      </c>
      <c r="D101" s="4" t="s">
        <v>52</v>
      </c>
      <c r="E101" s="4" t="s">
        <v>201</v>
      </c>
      <c r="F101" s="4" t="s">
        <v>202</v>
      </c>
      <c r="G101" s="5" t="s">
        <v>818</v>
      </c>
      <c r="H101" s="4" t="s">
        <v>34</v>
      </c>
      <c r="I101" s="15" t="s">
        <v>372</v>
      </c>
      <c r="J101" s="4" t="s">
        <v>35</v>
      </c>
      <c r="K101" s="6">
        <v>1</v>
      </c>
      <c r="L101" s="4">
        <v>560000</v>
      </c>
      <c r="M101" s="4" t="s">
        <v>203</v>
      </c>
      <c r="N101" s="4" t="s">
        <v>204</v>
      </c>
      <c r="O101" s="4" t="s">
        <v>205</v>
      </c>
      <c r="P101" s="4">
        <v>3</v>
      </c>
      <c r="Q101" s="4">
        <v>349</v>
      </c>
      <c r="R101" s="3">
        <v>168497</v>
      </c>
      <c r="S101" s="4" t="s">
        <v>206</v>
      </c>
      <c r="T101" s="4" t="s">
        <v>207</v>
      </c>
      <c r="U101" s="4">
        <v>549494051</v>
      </c>
      <c r="V101" s="4" t="s">
        <v>208</v>
      </c>
      <c r="W101" s="7">
        <v>15400</v>
      </c>
      <c r="X101" s="8">
        <v>20</v>
      </c>
      <c r="Y101" s="9">
        <f>((K101*W101)*(X101/100))/K101</f>
        <v>3080</v>
      </c>
      <c r="Z101" s="9">
        <f>ROUND(K101*ROUND(W101,2),2)</f>
        <v>15400</v>
      </c>
      <c r="AA101" s="9">
        <f>ROUND(Z101*((100+X101)/100),2)</f>
        <v>18480</v>
      </c>
    </row>
    <row r="102" spans="1:27" ht="13.5" customHeight="1" thickTop="1">
      <c r="A102" s="53" t="s">
        <v>55</v>
      </c>
      <c r="B102" s="53"/>
      <c r="C102" s="53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53" t="s">
        <v>56</v>
      </c>
      <c r="Y102" s="53"/>
      <c r="Z102" s="11">
        <f>SUM(Z101:Z101)</f>
        <v>15400</v>
      </c>
      <c r="AA102" s="11">
        <f>SUM(AA101:AA101)</f>
        <v>18480</v>
      </c>
    </row>
    <row r="103" spans="1:27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ht="13.5" thickBot="1">
      <c r="A104" s="3">
        <v>22562</v>
      </c>
      <c r="B104" s="4"/>
      <c r="C104" s="3">
        <v>59903</v>
      </c>
      <c r="D104" s="4" t="s">
        <v>74</v>
      </c>
      <c r="E104" s="4" t="s">
        <v>75</v>
      </c>
      <c r="F104" s="4" t="s">
        <v>76</v>
      </c>
      <c r="G104" s="5" t="s">
        <v>794</v>
      </c>
      <c r="H104" s="4" t="s">
        <v>34</v>
      </c>
      <c r="I104" s="14" t="s">
        <v>212</v>
      </c>
      <c r="J104" s="4" t="s">
        <v>35</v>
      </c>
      <c r="K104" s="6">
        <v>1</v>
      </c>
      <c r="L104" s="4">
        <v>239916</v>
      </c>
      <c r="M104" s="4" t="s">
        <v>213</v>
      </c>
      <c r="N104" s="4" t="s">
        <v>124</v>
      </c>
      <c r="O104" s="4" t="s">
        <v>125</v>
      </c>
      <c r="P104" s="4"/>
      <c r="Q104" s="4" t="s">
        <v>39</v>
      </c>
      <c r="R104" s="3">
        <v>3913</v>
      </c>
      <c r="S104" s="4" t="s">
        <v>126</v>
      </c>
      <c r="T104" s="4" t="s">
        <v>127</v>
      </c>
      <c r="U104" s="4">
        <v>549493609</v>
      </c>
      <c r="V104" s="4"/>
      <c r="W104" s="7">
        <v>4750</v>
      </c>
      <c r="X104" s="8">
        <v>20</v>
      </c>
      <c r="Y104" s="9">
        <f>((K104*W104)*(X104/100))/K104</f>
        <v>950</v>
      </c>
      <c r="Z104" s="9">
        <f>ROUND(K104*ROUND(W104,2),2)</f>
        <v>4750</v>
      </c>
      <c r="AA104" s="9">
        <f>ROUND(Z104*((100+X104)/100),2)</f>
        <v>5700</v>
      </c>
    </row>
    <row r="105" spans="1:27" ht="13.5" customHeight="1" thickTop="1">
      <c r="A105" s="53" t="s">
        <v>55</v>
      </c>
      <c r="B105" s="53"/>
      <c r="C105" s="53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53" t="s">
        <v>56</v>
      </c>
      <c r="Y105" s="53"/>
      <c r="Z105" s="11">
        <f>SUM(Z104:Z104)</f>
        <v>4750</v>
      </c>
      <c r="AA105" s="11">
        <f>SUM(AA104:AA104)</f>
        <v>5700</v>
      </c>
    </row>
    <row r="106" spans="1:27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25.5">
      <c r="A107" s="3">
        <v>22580</v>
      </c>
      <c r="B107" s="4" t="s">
        <v>214</v>
      </c>
      <c r="C107" s="3">
        <v>60230</v>
      </c>
      <c r="D107" s="4" t="s">
        <v>52</v>
      </c>
      <c r="E107" s="4" t="s">
        <v>201</v>
      </c>
      <c r="F107" s="4" t="s">
        <v>202</v>
      </c>
      <c r="G107" s="5" t="s">
        <v>816</v>
      </c>
      <c r="H107" s="4" t="s">
        <v>34</v>
      </c>
      <c r="I107" s="4"/>
      <c r="J107" s="4" t="s">
        <v>35</v>
      </c>
      <c r="K107" s="6">
        <v>1</v>
      </c>
      <c r="L107" s="4">
        <v>212700</v>
      </c>
      <c r="M107" s="4" t="s">
        <v>215</v>
      </c>
      <c r="N107" s="4" t="s">
        <v>216</v>
      </c>
      <c r="O107" s="4" t="s">
        <v>217</v>
      </c>
      <c r="P107" s="4">
        <v>1</v>
      </c>
      <c r="Q107" s="4" t="s">
        <v>218</v>
      </c>
      <c r="R107" s="3">
        <v>53241</v>
      </c>
      <c r="S107" s="4" t="s">
        <v>219</v>
      </c>
      <c r="T107" s="4" t="s">
        <v>220</v>
      </c>
      <c r="U107" s="4">
        <v>549495019</v>
      </c>
      <c r="V107" s="4"/>
      <c r="W107" s="7">
        <v>10100</v>
      </c>
      <c r="X107" s="8">
        <v>20</v>
      </c>
      <c r="Y107" s="9">
        <f>((K107*W107)*(X107/100))/K107</f>
        <v>2020</v>
      </c>
      <c r="Z107" s="9">
        <f>ROUND(K107*ROUND(W107,2),2)</f>
        <v>10100</v>
      </c>
      <c r="AA107" s="9">
        <f>ROUND(Z107*((100+X107)/100),2)</f>
        <v>12120</v>
      </c>
    </row>
    <row r="108" spans="1:27" ht="26.25" thickBot="1">
      <c r="A108" s="3">
        <v>22580</v>
      </c>
      <c r="B108" s="4" t="s">
        <v>214</v>
      </c>
      <c r="C108" s="3">
        <v>60231</v>
      </c>
      <c r="D108" s="4" t="s">
        <v>113</v>
      </c>
      <c r="E108" s="4" t="s">
        <v>221</v>
      </c>
      <c r="F108" s="4" t="s">
        <v>222</v>
      </c>
      <c r="G108" s="5" t="s">
        <v>823</v>
      </c>
      <c r="H108" s="4" t="s">
        <v>34</v>
      </c>
      <c r="I108" s="4"/>
      <c r="J108" s="4" t="s">
        <v>35</v>
      </c>
      <c r="K108" s="6">
        <v>1</v>
      </c>
      <c r="L108" s="4">
        <v>212700</v>
      </c>
      <c r="M108" s="4" t="s">
        <v>215</v>
      </c>
      <c r="N108" s="4" t="s">
        <v>216</v>
      </c>
      <c r="O108" s="4" t="s">
        <v>217</v>
      </c>
      <c r="P108" s="4">
        <v>1</v>
      </c>
      <c r="Q108" s="4" t="s">
        <v>218</v>
      </c>
      <c r="R108" s="3">
        <v>53241</v>
      </c>
      <c r="S108" s="4" t="s">
        <v>219</v>
      </c>
      <c r="T108" s="4" t="s">
        <v>220</v>
      </c>
      <c r="U108" s="4">
        <v>549495019</v>
      </c>
      <c r="V108" s="4"/>
      <c r="W108" s="7">
        <v>4900</v>
      </c>
      <c r="X108" s="8">
        <v>20</v>
      </c>
      <c r="Y108" s="9">
        <f>((K108*W108)*(X108/100))/K108</f>
        <v>980</v>
      </c>
      <c r="Z108" s="9">
        <f>ROUND(K108*ROUND(W108,2),2)</f>
        <v>4900</v>
      </c>
      <c r="AA108" s="9">
        <f>ROUND(Z108*((100+X108)/100),2)</f>
        <v>5880</v>
      </c>
    </row>
    <row r="109" spans="1:27" ht="13.5" customHeight="1" thickTop="1">
      <c r="A109" s="53" t="s">
        <v>55</v>
      </c>
      <c r="B109" s="53"/>
      <c r="C109" s="53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53" t="s">
        <v>56</v>
      </c>
      <c r="Y109" s="53"/>
      <c r="Z109" s="11">
        <f>SUM(Z107:Z108)</f>
        <v>15000</v>
      </c>
      <c r="AA109" s="11">
        <f>SUM(AA107:AA108)</f>
        <v>18000</v>
      </c>
    </row>
    <row r="110" spans="1:27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1:27" ht="12.75">
      <c r="A111" s="3">
        <v>22640</v>
      </c>
      <c r="B111" s="4"/>
      <c r="C111" s="3">
        <v>60348</v>
      </c>
      <c r="D111" s="4" t="s">
        <v>49</v>
      </c>
      <c r="E111" s="4" t="s">
        <v>101</v>
      </c>
      <c r="F111" s="4" t="s">
        <v>102</v>
      </c>
      <c r="G111" s="5" t="s">
        <v>796</v>
      </c>
      <c r="H111" s="4" t="s">
        <v>34</v>
      </c>
      <c r="I111" s="4"/>
      <c r="J111" s="4" t="s">
        <v>35</v>
      </c>
      <c r="K111" s="6">
        <v>6</v>
      </c>
      <c r="L111" s="4">
        <v>319930</v>
      </c>
      <c r="M111" s="4" t="s">
        <v>223</v>
      </c>
      <c r="N111" s="4" t="s">
        <v>224</v>
      </c>
      <c r="O111" s="4" t="s">
        <v>83</v>
      </c>
      <c r="P111" s="4">
        <v>1</v>
      </c>
      <c r="Q111" s="4" t="s">
        <v>225</v>
      </c>
      <c r="R111" s="3">
        <v>70994</v>
      </c>
      <c r="S111" s="4" t="s">
        <v>226</v>
      </c>
      <c r="T111" s="4" t="s">
        <v>227</v>
      </c>
      <c r="U111" s="4">
        <v>549493978</v>
      </c>
      <c r="V111" s="4"/>
      <c r="W111" s="7">
        <v>3880</v>
      </c>
      <c r="X111" s="8">
        <v>20</v>
      </c>
      <c r="Y111" s="9">
        <f>((K111*W111)*(X111/100))/K111</f>
        <v>776</v>
      </c>
      <c r="Z111" s="9">
        <f>ROUND(K111*ROUND(W111,2),2)</f>
        <v>23280</v>
      </c>
      <c r="AA111" s="9">
        <f>ROUND(Z111*((100+X111)/100),2)</f>
        <v>27936</v>
      </c>
    </row>
    <row r="112" spans="1:27" ht="12.75">
      <c r="A112" s="3">
        <v>22640</v>
      </c>
      <c r="B112" s="4"/>
      <c r="C112" s="3">
        <v>60362</v>
      </c>
      <c r="D112" s="4" t="s">
        <v>46</v>
      </c>
      <c r="E112" s="4" t="s">
        <v>47</v>
      </c>
      <c r="F112" s="4" t="s">
        <v>48</v>
      </c>
      <c r="G112" s="5" t="s">
        <v>660</v>
      </c>
      <c r="H112" s="4" t="s">
        <v>34</v>
      </c>
      <c r="I112" s="4"/>
      <c r="J112" s="4" t="s">
        <v>35</v>
      </c>
      <c r="K112" s="6">
        <v>3</v>
      </c>
      <c r="L112" s="4">
        <v>319930</v>
      </c>
      <c r="M112" s="4" t="s">
        <v>223</v>
      </c>
      <c r="N112" s="4" t="s">
        <v>224</v>
      </c>
      <c r="O112" s="4" t="s">
        <v>83</v>
      </c>
      <c r="P112" s="4">
        <v>1</v>
      </c>
      <c r="Q112" s="4" t="s">
        <v>225</v>
      </c>
      <c r="R112" s="3">
        <v>70994</v>
      </c>
      <c r="S112" s="4" t="s">
        <v>226</v>
      </c>
      <c r="T112" s="4" t="s">
        <v>227</v>
      </c>
      <c r="U112" s="4">
        <v>549493978</v>
      </c>
      <c r="V112" s="4"/>
      <c r="W112" s="7">
        <v>7400</v>
      </c>
      <c r="X112" s="8">
        <v>20</v>
      </c>
      <c r="Y112" s="9">
        <f>((K112*W112)*(X112/100))/K112</f>
        <v>1480</v>
      </c>
      <c r="Z112" s="9">
        <f>ROUND(K112*ROUND(W112,2),2)</f>
        <v>22200</v>
      </c>
      <c r="AA112" s="9">
        <f>ROUND(Z112*((100+X112)/100),2)</f>
        <v>26640</v>
      </c>
    </row>
    <row r="113" spans="1:27" ht="13.5" thickBot="1">
      <c r="A113" s="3">
        <v>22640</v>
      </c>
      <c r="B113" s="4"/>
      <c r="C113" s="3">
        <v>61040</v>
      </c>
      <c r="D113" s="4" t="s">
        <v>42</v>
      </c>
      <c r="E113" s="4" t="s">
        <v>43</v>
      </c>
      <c r="F113" s="4" t="s">
        <v>44</v>
      </c>
      <c r="G113" s="5" t="s">
        <v>672</v>
      </c>
      <c r="H113" s="4" t="s">
        <v>34</v>
      </c>
      <c r="I113" s="18" t="s">
        <v>45</v>
      </c>
      <c r="J113" s="4" t="s">
        <v>35</v>
      </c>
      <c r="K113" s="6">
        <v>3</v>
      </c>
      <c r="L113" s="4">
        <v>319930</v>
      </c>
      <c r="M113" s="4" t="s">
        <v>223</v>
      </c>
      <c r="N113" s="4" t="s">
        <v>224</v>
      </c>
      <c r="O113" s="4" t="s">
        <v>83</v>
      </c>
      <c r="P113" s="4">
        <v>1</v>
      </c>
      <c r="Q113" s="4" t="s">
        <v>225</v>
      </c>
      <c r="R113" s="3">
        <v>70994</v>
      </c>
      <c r="S113" s="4" t="s">
        <v>226</v>
      </c>
      <c r="T113" s="4" t="s">
        <v>227</v>
      </c>
      <c r="U113" s="4">
        <v>549493978</v>
      </c>
      <c r="V113" s="4"/>
      <c r="W113" s="7">
        <v>69</v>
      </c>
      <c r="X113" s="8">
        <v>20</v>
      </c>
      <c r="Y113" s="9">
        <f>((K113*W113)*(X113/100))/K113</f>
        <v>13.800000000000002</v>
      </c>
      <c r="Z113" s="9">
        <f>ROUND(K113*ROUND(W113,2),2)</f>
        <v>207</v>
      </c>
      <c r="AA113" s="9">
        <f>ROUND(Z113*((100+X113)/100),2)</f>
        <v>248.4</v>
      </c>
    </row>
    <row r="114" spans="1:27" ht="13.5" customHeight="1" thickTop="1">
      <c r="A114" s="53" t="s">
        <v>55</v>
      </c>
      <c r="B114" s="53"/>
      <c r="C114" s="53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53" t="s">
        <v>56</v>
      </c>
      <c r="Y114" s="53"/>
      <c r="Z114" s="11">
        <f>SUM(Z111:Z113)</f>
        <v>45687</v>
      </c>
      <c r="AA114" s="11">
        <f>SUM(AA111:AA113)</f>
        <v>54824.4</v>
      </c>
    </row>
    <row r="115" spans="1:27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ht="13.5" thickBot="1">
      <c r="A116" s="3">
        <v>22731</v>
      </c>
      <c r="B116" s="4" t="s">
        <v>228</v>
      </c>
      <c r="C116" s="3">
        <v>60402</v>
      </c>
      <c r="D116" s="4" t="s">
        <v>31</v>
      </c>
      <c r="E116" s="4" t="s">
        <v>32</v>
      </c>
      <c r="F116" s="4" t="s">
        <v>33</v>
      </c>
      <c r="G116" s="5" t="s">
        <v>665</v>
      </c>
      <c r="H116" s="4" t="s">
        <v>34</v>
      </c>
      <c r="I116" s="4"/>
      <c r="J116" s="4" t="s">
        <v>35</v>
      </c>
      <c r="K116" s="6">
        <v>2</v>
      </c>
      <c r="L116" s="4">
        <v>510000</v>
      </c>
      <c r="M116" s="4" t="s">
        <v>190</v>
      </c>
      <c r="N116" s="4" t="s">
        <v>191</v>
      </c>
      <c r="O116" s="4" t="s">
        <v>70</v>
      </c>
      <c r="P116" s="4">
        <v>2</v>
      </c>
      <c r="Q116" s="4" t="s">
        <v>192</v>
      </c>
      <c r="R116" s="3">
        <v>186014</v>
      </c>
      <c r="S116" s="4" t="s">
        <v>193</v>
      </c>
      <c r="T116" s="4" t="s">
        <v>194</v>
      </c>
      <c r="U116" s="4">
        <v>549496321</v>
      </c>
      <c r="V116" s="4"/>
      <c r="W116" s="7">
        <v>93</v>
      </c>
      <c r="X116" s="8">
        <v>20</v>
      </c>
      <c r="Y116" s="9">
        <f>((K116*W116)*(X116/100))/K116</f>
        <v>18.6</v>
      </c>
      <c r="Z116" s="9">
        <f>ROUND(K116*ROUND(W116,2),2)</f>
        <v>186</v>
      </c>
      <c r="AA116" s="9">
        <f>ROUND(Z116*((100+X116)/100),2)</f>
        <v>223.2</v>
      </c>
    </row>
    <row r="117" spans="1:27" ht="13.5" customHeight="1" thickTop="1">
      <c r="A117" s="53" t="s">
        <v>55</v>
      </c>
      <c r="B117" s="53"/>
      <c r="C117" s="53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53" t="s">
        <v>56</v>
      </c>
      <c r="Y117" s="53"/>
      <c r="Z117" s="11">
        <f>SUM(Z116:Z116)</f>
        <v>186</v>
      </c>
      <c r="AA117" s="11">
        <f>SUM(AA116:AA116)</f>
        <v>223.2</v>
      </c>
    </row>
    <row r="118" spans="1:27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12.75">
      <c r="A119" s="3">
        <v>22754</v>
      </c>
      <c r="B119" s="4"/>
      <c r="C119" s="3">
        <v>60419</v>
      </c>
      <c r="D119" s="4" t="s">
        <v>74</v>
      </c>
      <c r="E119" s="4" t="s">
        <v>75</v>
      </c>
      <c r="F119" s="4" t="s">
        <v>76</v>
      </c>
      <c r="G119" s="5" t="s">
        <v>794</v>
      </c>
      <c r="H119" s="4" t="s">
        <v>34</v>
      </c>
      <c r="I119" s="19" t="s">
        <v>373</v>
      </c>
      <c r="J119" s="4" t="s">
        <v>35</v>
      </c>
      <c r="K119" s="6">
        <v>2</v>
      </c>
      <c r="L119" s="4">
        <v>314010</v>
      </c>
      <c r="M119" s="4" t="s">
        <v>229</v>
      </c>
      <c r="N119" s="4" t="s">
        <v>230</v>
      </c>
      <c r="O119" s="4" t="s">
        <v>70</v>
      </c>
      <c r="P119" s="4">
        <v>2</v>
      </c>
      <c r="Q119" s="4" t="s">
        <v>231</v>
      </c>
      <c r="R119" s="3">
        <v>8324</v>
      </c>
      <c r="S119" s="4" t="s">
        <v>232</v>
      </c>
      <c r="T119" s="4" t="s">
        <v>233</v>
      </c>
      <c r="U119" s="4">
        <v>549493041</v>
      </c>
      <c r="V119" s="4"/>
      <c r="W119" s="7">
        <v>4750</v>
      </c>
      <c r="X119" s="8">
        <v>20</v>
      </c>
      <c r="Y119" s="9">
        <f>((K119*W119)*(X119/100))/K119</f>
        <v>950</v>
      </c>
      <c r="Z119" s="9">
        <f>ROUND(K119*ROUND(W119,2),2)</f>
        <v>9500</v>
      </c>
      <c r="AA119" s="9">
        <f>ROUND(Z119*((100+X119)/100),2)</f>
        <v>11400</v>
      </c>
    </row>
    <row r="120" spans="1:27" ht="13.5" thickBot="1">
      <c r="A120" s="3">
        <v>22754</v>
      </c>
      <c r="B120" s="4"/>
      <c r="C120" s="3">
        <v>61075</v>
      </c>
      <c r="D120" s="4" t="s">
        <v>110</v>
      </c>
      <c r="E120" s="4" t="s">
        <v>234</v>
      </c>
      <c r="F120" s="4" t="s">
        <v>235</v>
      </c>
      <c r="G120" s="5" t="s">
        <v>799</v>
      </c>
      <c r="H120" s="4" t="s">
        <v>34</v>
      </c>
      <c r="I120" s="4"/>
      <c r="J120" s="4" t="s">
        <v>35</v>
      </c>
      <c r="K120" s="6">
        <v>1</v>
      </c>
      <c r="L120" s="4">
        <v>314010</v>
      </c>
      <c r="M120" s="4" t="s">
        <v>229</v>
      </c>
      <c r="N120" s="4" t="s">
        <v>230</v>
      </c>
      <c r="O120" s="4" t="s">
        <v>70</v>
      </c>
      <c r="P120" s="4">
        <v>2</v>
      </c>
      <c r="Q120" s="4" t="s">
        <v>231</v>
      </c>
      <c r="R120" s="3">
        <v>8324</v>
      </c>
      <c r="S120" s="4" t="s">
        <v>232</v>
      </c>
      <c r="T120" s="4" t="s">
        <v>233</v>
      </c>
      <c r="U120" s="4">
        <v>549493041</v>
      </c>
      <c r="V120" s="4"/>
      <c r="W120" s="7">
        <v>2735</v>
      </c>
      <c r="X120" s="8">
        <v>20</v>
      </c>
      <c r="Y120" s="9">
        <f>((K120*W120)*(X120/100))/K120</f>
        <v>547</v>
      </c>
      <c r="Z120" s="9">
        <f>ROUND(K120*ROUND(W120,2),2)</f>
        <v>2735</v>
      </c>
      <c r="AA120" s="9">
        <f>ROUND(Z120*((100+X120)/100),2)</f>
        <v>3282</v>
      </c>
    </row>
    <row r="121" spans="1:27" ht="13.5" customHeight="1" thickTop="1">
      <c r="A121" s="53" t="s">
        <v>55</v>
      </c>
      <c r="B121" s="53"/>
      <c r="C121" s="53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53" t="s">
        <v>56</v>
      </c>
      <c r="Y121" s="53"/>
      <c r="Z121" s="11">
        <f>SUM(Z119:Z120)</f>
        <v>12235</v>
      </c>
      <c r="AA121" s="11">
        <f>SUM(AA119:AA120)</f>
        <v>14682</v>
      </c>
    </row>
    <row r="122" spans="1:27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 ht="38.25">
      <c r="A123" s="3">
        <v>22755</v>
      </c>
      <c r="B123" s="4" t="s">
        <v>236</v>
      </c>
      <c r="C123" s="3">
        <v>60420</v>
      </c>
      <c r="D123" s="4" t="s">
        <v>52</v>
      </c>
      <c r="E123" s="4" t="s">
        <v>53</v>
      </c>
      <c r="F123" s="4" t="s">
        <v>54</v>
      </c>
      <c r="G123" s="5" t="s">
        <v>817</v>
      </c>
      <c r="H123" s="4" t="s">
        <v>34</v>
      </c>
      <c r="I123" s="20" t="s">
        <v>386</v>
      </c>
      <c r="J123" s="4" t="s">
        <v>35</v>
      </c>
      <c r="K123" s="6">
        <v>1</v>
      </c>
      <c r="L123" s="4">
        <v>211410</v>
      </c>
      <c r="M123" s="4" t="s">
        <v>237</v>
      </c>
      <c r="N123" s="4" t="s">
        <v>216</v>
      </c>
      <c r="O123" s="4" t="s">
        <v>217</v>
      </c>
      <c r="P123" s="4">
        <v>1</v>
      </c>
      <c r="Q123" s="4" t="s">
        <v>238</v>
      </c>
      <c r="R123" s="3">
        <v>263015</v>
      </c>
      <c r="S123" s="4" t="s">
        <v>239</v>
      </c>
      <c r="T123" s="4" t="s">
        <v>240</v>
      </c>
      <c r="U123" s="4">
        <v>549496478</v>
      </c>
      <c r="V123" s="4" t="s">
        <v>241</v>
      </c>
      <c r="W123" s="7">
        <v>16540</v>
      </c>
      <c r="X123" s="8">
        <v>20</v>
      </c>
      <c r="Y123" s="9">
        <f>((K123*W123)*(X123/100))/K123</f>
        <v>3308</v>
      </c>
      <c r="Z123" s="9">
        <f>ROUND(K123*ROUND(W123,2),2)</f>
        <v>16540</v>
      </c>
      <c r="AA123" s="9">
        <f>ROUND(Z123*((100+X123)/100),2)</f>
        <v>19848</v>
      </c>
    </row>
    <row r="124" spans="1:27" ht="39" thickBot="1">
      <c r="A124" s="3">
        <v>22755</v>
      </c>
      <c r="B124" s="4" t="s">
        <v>236</v>
      </c>
      <c r="C124" s="3">
        <v>60421</v>
      </c>
      <c r="D124" s="4" t="s">
        <v>42</v>
      </c>
      <c r="E124" s="4" t="s">
        <v>43</v>
      </c>
      <c r="F124" s="4" t="s">
        <v>44</v>
      </c>
      <c r="G124" s="5" t="s">
        <v>674</v>
      </c>
      <c r="H124" s="4" t="s">
        <v>34</v>
      </c>
      <c r="I124" s="19" t="s">
        <v>374</v>
      </c>
      <c r="J124" s="4" t="s">
        <v>35</v>
      </c>
      <c r="K124" s="6">
        <v>1</v>
      </c>
      <c r="L124" s="4">
        <v>211410</v>
      </c>
      <c r="M124" s="4" t="s">
        <v>237</v>
      </c>
      <c r="N124" s="4" t="s">
        <v>216</v>
      </c>
      <c r="O124" s="4" t="s">
        <v>217</v>
      </c>
      <c r="P124" s="4">
        <v>1</v>
      </c>
      <c r="Q124" s="4" t="s">
        <v>238</v>
      </c>
      <c r="R124" s="3">
        <v>263015</v>
      </c>
      <c r="S124" s="4" t="s">
        <v>239</v>
      </c>
      <c r="T124" s="4" t="s">
        <v>240</v>
      </c>
      <c r="U124" s="4">
        <v>549496478</v>
      </c>
      <c r="V124" s="4" t="s">
        <v>241</v>
      </c>
      <c r="W124" s="7">
        <v>60</v>
      </c>
      <c r="X124" s="8">
        <v>20</v>
      </c>
      <c r="Y124" s="9">
        <f>((K124*W124)*(X124/100))/K124</f>
        <v>12</v>
      </c>
      <c r="Z124" s="9">
        <f>ROUND(K124*ROUND(W124,2),2)</f>
        <v>60</v>
      </c>
      <c r="AA124" s="9">
        <f>ROUND(Z124*((100+X124)/100),2)</f>
        <v>72</v>
      </c>
    </row>
    <row r="125" spans="1:27" ht="13.5" customHeight="1" thickTop="1">
      <c r="A125" s="53" t="s">
        <v>55</v>
      </c>
      <c r="B125" s="53"/>
      <c r="C125" s="53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53" t="s">
        <v>56</v>
      </c>
      <c r="Y125" s="53"/>
      <c r="Z125" s="11">
        <f>SUM(Z123:Z124)</f>
        <v>16600</v>
      </c>
      <c r="AA125" s="11">
        <f>SUM(AA123:AA124)</f>
        <v>19920</v>
      </c>
    </row>
    <row r="126" spans="1:27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ht="13.5" thickBot="1">
      <c r="A127" s="3">
        <v>22791</v>
      </c>
      <c r="B127" s="4" t="s">
        <v>242</v>
      </c>
      <c r="C127" s="3">
        <v>60485</v>
      </c>
      <c r="D127" s="4" t="s">
        <v>52</v>
      </c>
      <c r="E127" s="4" t="s">
        <v>53</v>
      </c>
      <c r="F127" s="4" t="s">
        <v>54</v>
      </c>
      <c r="G127" s="5" t="s">
        <v>804</v>
      </c>
      <c r="H127" s="4" t="s">
        <v>34</v>
      </c>
      <c r="I127" s="14" t="s">
        <v>243</v>
      </c>
      <c r="J127" s="4" t="s">
        <v>35</v>
      </c>
      <c r="K127" s="6">
        <v>1</v>
      </c>
      <c r="L127" s="4">
        <v>110321</v>
      </c>
      <c r="M127" s="4" t="s">
        <v>244</v>
      </c>
      <c r="N127" s="4" t="s">
        <v>245</v>
      </c>
      <c r="O127" s="4" t="s">
        <v>70</v>
      </c>
      <c r="P127" s="4">
        <v>3</v>
      </c>
      <c r="Q127" s="4" t="s">
        <v>246</v>
      </c>
      <c r="R127" s="3">
        <v>116790</v>
      </c>
      <c r="S127" s="4" t="s">
        <v>247</v>
      </c>
      <c r="T127" s="4" t="s">
        <v>248</v>
      </c>
      <c r="U127" s="4">
        <v>549497326</v>
      </c>
      <c r="V127" s="4" t="s">
        <v>249</v>
      </c>
      <c r="W127" s="7">
        <v>16540</v>
      </c>
      <c r="X127" s="8">
        <v>20</v>
      </c>
      <c r="Y127" s="9">
        <f>((K127*W127)*(X127/100))/K127</f>
        <v>3308</v>
      </c>
      <c r="Z127" s="9">
        <f>ROUND(K127*ROUND(W127,2),2)</f>
        <v>16540</v>
      </c>
      <c r="AA127" s="9">
        <f>ROUND(Z127*((100+X127)/100),2)</f>
        <v>19848</v>
      </c>
    </row>
    <row r="128" spans="1:27" ht="13.5" customHeight="1" thickTop="1">
      <c r="A128" s="53" t="s">
        <v>55</v>
      </c>
      <c r="B128" s="53"/>
      <c r="C128" s="53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53" t="s">
        <v>56</v>
      </c>
      <c r="Y128" s="53"/>
      <c r="Z128" s="11">
        <f>SUM(Z127:Z127)</f>
        <v>16540</v>
      </c>
      <c r="AA128" s="11">
        <f>SUM(AA127:AA127)</f>
        <v>19848</v>
      </c>
    </row>
    <row r="129" spans="1:27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ht="13.5" thickBot="1">
      <c r="A130" s="3">
        <v>22811</v>
      </c>
      <c r="B130" s="4" t="s">
        <v>250</v>
      </c>
      <c r="C130" s="3">
        <v>60502</v>
      </c>
      <c r="D130" s="4" t="s">
        <v>42</v>
      </c>
      <c r="E130" s="4" t="s">
        <v>128</v>
      </c>
      <c r="F130" s="4" t="s">
        <v>129</v>
      </c>
      <c r="G130" s="5" t="s">
        <v>798</v>
      </c>
      <c r="H130" s="4" t="s">
        <v>34</v>
      </c>
      <c r="I130" s="4"/>
      <c r="J130" s="4" t="s">
        <v>35</v>
      </c>
      <c r="K130" s="6">
        <v>2</v>
      </c>
      <c r="L130" s="4">
        <v>560000</v>
      </c>
      <c r="M130" s="4" t="s">
        <v>203</v>
      </c>
      <c r="N130" s="4" t="s">
        <v>204</v>
      </c>
      <c r="O130" s="4" t="s">
        <v>205</v>
      </c>
      <c r="P130" s="4">
        <v>3</v>
      </c>
      <c r="Q130" s="4">
        <v>349</v>
      </c>
      <c r="R130" s="3">
        <v>168497</v>
      </c>
      <c r="S130" s="4" t="s">
        <v>206</v>
      </c>
      <c r="T130" s="4" t="s">
        <v>207</v>
      </c>
      <c r="U130" s="4">
        <v>549494051</v>
      </c>
      <c r="V130" s="4" t="s">
        <v>208</v>
      </c>
      <c r="W130" s="7">
        <v>165</v>
      </c>
      <c r="X130" s="8">
        <v>20</v>
      </c>
      <c r="Y130" s="9">
        <f>((K130*W130)*(X130/100))/K130</f>
        <v>33</v>
      </c>
      <c r="Z130" s="9">
        <f>ROUND(K130*ROUND(W130,2),2)</f>
        <v>330</v>
      </c>
      <c r="AA130" s="9">
        <f>ROUND(Z130*((100+X130)/100),2)</f>
        <v>396</v>
      </c>
    </row>
    <row r="131" spans="1:27" ht="13.5" customHeight="1" thickTop="1">
      <c r="A131" s="53" t="s">
        <v>55</v>
      </c>
      <c r="B131" s="53"/>
      <c r="C131" s="53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53" t="s">
        <v>56</v>
      </c>
      <c r="Y131" s="53"/>
      <c r="Z131" s="11">
        <f>SUM(Z130:Z130)</f>
        <v>330</v>
      </c>
      <c r="AA131" s="11">
        <f>SUM(AA130:AA130)</f>
        <v>396</v>
      </c>
    </row>
    <row r="132" spans="1:27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 spans="1:27" ht="13.5" thickBot="1">
      <c r="A133" s="3">
        <v>22815</v>
      </c>
      <c r="B133" s="4"/>
      <c r="C133" s="3">
        <v>60511</v>
      </c>
      <c r="D133" s="4" t="s">
        <v>52</v>
      </c>
      <c r="E133" s="4" t="s">
        <v>201</v>
      </c>
      <c r="F133" s="4" t="s">
        <v>202</v>
      </c>
      <c r="G133" s="5" t="s">
        <v>828</v>
      </c>
      <c r="H133" s="4" t="s">
        <v>34</v>
      </c>
      <c r="I133" s="19" t="s">
        <v>375</v>
      </c>
      <c r="J133" s="4" t="s">
        <v>35</v>
      </c>
      <c r="K133" s="6">
        <v>1</v>
      </c>
      <c r="L133" s="4">
        <v>231300</v>
      </c>
      <c r="M133" s="4" t="s">
        <v>251</v>
      </c>
      <c r="N133" s="4" t="s">
        <v>124</v>
      </c>
      <c r="O133" s="4" t="s">
        <v>125</v>
      </c>
      <c r="P133" s="4"/>
      <c r="Q133" s="4" t="s">
        <v>39</v>
      </c>
      <c r="R133" s="3">
        <v>3913</v>
      </c>
      <c r="S133" s="4" t="s">
        <v>126</v>
      </c>
      <c r="T133" s="4" t="s">
        <v>127</v>
      </c>
      <c r="U133" s="4">
        <v>549493609</v>
      </c>
      <c r="V133" s="4"/>
      <c r="W133" s="7">
        <v>17930</v>
      </c>
      <c r="X133" s="8">
        <v>20</v>
      </c>
      <c r="Y133" s="9">
        <f>((K133*W133)*(X133/100))/K133</f>
        <v>3586</v>
      </c>
      <c r="Z133" s="9">
        <f>ROUND(K133*ROUND(W133,2),2)</f>
        <v>17930</v>
      </c>
      <c r="AA133" s="9">
        <f>ROUND(Z133*((100+X133)/100),2)</f>
        <v>21516</v>
      </c>
    </row>
    <row r="134" spans="1:27" ht="13.5" customHeight="1" thickTop="1">
      <c r="A134" s="53" t="s">
        <v>55</v>
      </c>
      <c r="B134" s="53"/>
      <c r="C134" s="53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53" t="s">
        <v>56</v>
      </c>
      <c r="Y134" s="53"/>
      <c r="Z134" s="11">
        <f>SUM(Z133:Z133)</f>
        <v>17930</v>
      </c>
      <c r="AA134" s="11">
        <f>SUM(AA133:AA133)</f>
        <v>21516</v>
      </c>
    </row>
    <row r="135" spans="1:27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 spans="1:27" ht="12.75">
      <c r="A136" s="3">
        <v>22871</v>
      </c>
      <c r="B136" s="4"/>
      <c r="C136" s="3">
        <v>60568</v>
      </c>
      <c r="D136" s="4" t="s">
        <v>252</v>
      </c>
      <c r="E136" s="4" t="s">
        <v>253</v>
      </c>
      <c r="F136" s="4" t="s">
        <v>254</v>
      </c>
      <c r="G136" s="5" t="s">
        <v>809</v>
      </c>
      <c r="H136" s="4" t="s">
        <v>34</v>
      </c>
      <c r="I136" s="4"/>
      <c r="J136" s="4" t="s">
        <v>35</v>
      </c>
      <c r="K136" s="6">
        <v>1</v>
      </c>
      <c r="L136" s="4">
        <v>110113</v>
      </c>
      <c r="M136" s="4" t="s">
        <v>255</v>
      </c>
      <c r="N136" s="4" t="s">
        <v>256</v>
      </c>
      <c r="O136" s="4" t="s">
        <v>106</v>
      </c>
      <c r="P136" s="4"/>
      <c r="Q136" s="4" t="s">
        <v>39</v>
      </c>
      <c r="R136" s="3">
        <v>166156</v>
      </c>
      <c r="S136" s="4" t="s">
        <v>257</v>
      </c>
      <c r="T136" s="4" t="s">
        <v>258</v>
      </c>
      <c r="U136" s="4">
        <v>543183106</v>
      </c>
      <c r="V136" s="4"/>
      <c r="W136" s="7">
        <v>1180</v>
      </c>
      <c r="X136" s="8">
        <v>20</v>
      </c>
      <c r="Y136" s="9">
        <f>((K136*W136)*(X136/100))/K136</f>
        <v>236</v>
      </c>
      <c r="Z136" s="9">
        <f>ROUND(K136*ROUND(W136,2),2)</f>
        <v>1180</v>
      </c>
      <c r="AA136" s="9">
        <f>ROUND(Z136*((100+X136)/100),2)</f>
        <v>1416</v>
      </c>
    </row>
    <row r="137" spans="1:27" ht="12.75">
      <c r="A137" s="3">
        <v>22871</v>
      </c>
      <c r="B137" s="4"/>
      <c r="C137" s="3">
        <v>60595</v>
      </c>
      <c r="D137" s="4" t="s">
        <v>74</v>
      </c>
      <c r="E137" s="4" t="s">
        <v>75</v>
      </c>
      <c r="F137" s="4" t="s">
        <v>76</v>
      </c>
      <c r="G137" s="5" t="s">
        <v>793</v>
      </c>
      <c r="H137" s="4" t="s">
        <v>34</v>
      </c>
      <c r="I137" s="4"/>
      <c r="J137" s="4" t="s">
        <v>35</v>
      </c>
      <c r="K137" s="6">
        <v>1</v>
      </c>
      <c r="L137" s="4">
        <v>110113</v>
      </c>
      <c r="M137" s="4" t="s">
        <v>255</v>
      </c>
      <c r="N137" s="4" t="s">
        <v>256</v>
      </c>
      <c r="O137" s="4" t="s">
        <v>106</v>
      </c>
      <c r="P137" s="4"/>
      <c r="Q137" s="4" t="s">
        <v>39</v>
      </c>
      <c r="R137" s="3">
        <v>166156</v>
      </c>
      <c r="S137" s="4" t="s">
        <v>257</v>
      </c>
      <c r="T137" s="4" t="s">
        <v>258</v>
      </c>
      <c r="U137" s="4">
        <v>543183106</v>
      </c>
      <c r="V137" s="4"/>
      <c r="W137" s="7">
        <v>3550</v>
      </c>
      <c r="X137" s="8">
        <v>20</v>
      </c>
      <c r="Y137" s="9">
        <f>((K137*W137)*(X137/100))/K137</f>
        <v>710</v>
      </c>
      <c r="Z137" s="9">
        <f>ROUND(K137*ROUND(W137,2),2)</f>
        <v>3550</v>
      </c>
      <c r="AA137" s="9">
        <f>ROUND(Z137*((100+X137)/100),2)</f>
        <v>4260</v>
      </c>
    </row>
    <row r="138" spans="1:27" ht="13.5" thickBot="1">
      <c r="A138" s="3">
        <v>22871</v>
      </c>
      <c r="B138" s="4"/>
      <c r="C138" s="3">
        <v>60596</v>
      </c>
      <c r="D138" s="4" t="s">
        <v>113</v>
      </c>
      <c r="E138" s="4" t="s">
        <v>114</v>
      </c>
      <c r="F138" s="4" t="s">
        <v>115</v>
      </c>
      <c r="G138" s="5" t="s">
        <v>811</v>
      </c>
      <c r="H138" s="4" t="s">
        <v>34</v>
      </c>
      <c r="I138" s="4"/>
      <c r="J138" s="4" t="s">
        <v>35</v>
      </c>
      <c r="K138" s="6">
        <v>1</v>
      </c>
      <c r="L138" s="4">
        <v>110113</v>
      </c>
      <c r="M138" s="4" t="s">
        <v>255</v>
      </c>
      <c r="N138" s="4" t="s">
        <v>256</v>
      </c>
      <c r="O138" s="4" t="s">
        <v>106</v>
      </c>
      <c r="P138" s="4"/>
      <c r="Q138" s="4" t="s">
        <v>39</v>
      </c>
      <c r="R138" s="3">
        <v>166156</v>
      </c>
      <c r="S138" s="4" t="s">
        <v>257</v>
      </c>
      <c r="T138" s="4" t="s">
        <v>258</v>
      </c>
      <c r="U138" s="4">
        <v>543183106</v>
      </c>
      <c r="V138" s="4"/>
      <c r="W138" s="7">
        <v>2400</v>
      </c>
      <c r="X138" s="8">
        <v>20</v>
      </c>
      <c r="Y138" s="9">
        <f>((K138*W138)*(X138/100))/K138</f>
        <v>480</v>
      </c>
      <c r="Z138" s="9">
        <f>ROUND(K138*ROUND(W138,2),2)</f>
        <v>2400</v>
      </c>
      <c r="AA138" s="9">
        <f>ROUND(Z138*((100+X138)/100),2)</f>
        <v>2880</v>
      </c>
    </row>
    <row r="139" spans="1:27" ht="13.5" customHeight="1" thickTop="1">
      <c r="A139" s="53" t="s">
        <v>55</v>
      </c>
      <c r="B139" s="53"/>
      <c r="C139" s="53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53" t="s">
        <v>56</v>
      </c>
      <c r="Y139" s="53"/>
      <c r="Z139" s="11">
        <f>SUM(Z136:Z138)</f>
        <v>7130</v>
      </c>
      <c r="AA139" s="11">
        <f>SUM(AA136:AA138)</f>
        <v>8556</v>
      </c>
    </row>
    <row r="140" spans="1:27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</row>
    <row r="141" spans="1:27" ht="12.75">
      <c r="A141" s="3">
        <v>22893</v>
      </c>
      <c r="B141" s="4"/>
      <c r="C141" s="3">
        <v>60612</v>
      </c>
      <c r="D141" s="4" t="s">
        <v>46</v>
      </c>
      <c r="E141" s="4" t="s">
        <v>47</v>
      </c>
      <c r="F141" s="4" t="s">
        <v>48</v>
      </c>
      <c r="G141" s="5" t="s">
        <v>660</v>
      </c>
      <c r="H141" s="4" t="s">
        <v>34</v>
      </c>
      <c r="I141" s="4"/>
      <c r="J141" s="4" t="s">
        <v>35</v>
      </c>
      <c r="K141" s="6">
        <v>1</v>
      </c>
      <c r="L141" s="4">
        <v>110516</v>
      </c>
      <c r="M141" s="4" t="s">
        <v>259</v>
      </c>
      <c r="N141" s="4" t="s">
        <v>69</v>
      </c>
      <c r="O141" s="4" t="s">
        <v>70</v>
      </c>
      <c r="P141" s="4">
        <v>3</v>
      </c>
      <c r="Q141" s="4" t="s">
        <v>71</v>
      </c>
      <c r="R141" s="3">
        <v>2264</v>
      </c>
      <c r="S141" s="4" t="s">
        <v>72</v>
      </c>
      <c r="T141" s="4" t="s">
        <v>73</v>
      </c>
      <c r="U141" s="4">
        <v>549493070</v>
      </c>
      <c r="V141" s="4" t="s">
        <v>260</v>
      </c>
      <c r="W141" s="7">
        <v>7400</v>
      </c>
      <c r="X141" s="8">
        <v>20</v>
      </c>
      <c r="Y141" s="9">
        <f>((K141*W141)*(X141/100))/K141</f>
        <v>1480</v>
      </c>
      <c r="Z141" s="9">
        <f>ROUND(K141*ROUND(W141,2),2)</f>
        <v>7400</v>
      </c>
      <c r="AA141" s="9">
        <f>ROUND(Z141*((100+X141)/100),2)</f>
        <v>8880</v>
      </c>
    </row>
    <row r="142" spans="1:27" ht="12.75">
      <c r="A142" s="3">
        <v>22893</v>
      </c>
      <c r="B142" s="4"/>
      <c r="C142" s="3">
        <v>60613</v>
      </c>
      <c r="D142" s="4" t="s">
        <v>49</v>
      </c>
      <c r="E142" s="4" t="s">
        <v>50</v>
      </c>
      <c r="F142" s="4" t="s">
        <v>51</v>
      </c>
      <c r="G142" s="5" t="s">
        <v>663</v>
      </c>
      <c r="H142" s="4" t="s">
        <v>34</v>
      </c>
      <c r="I142" s="18" t="s">
        <v>376</v>
      </c>
      <c r="J142" s="4" t="s">
        <v>35</v>
      </c>
      <c r="K142" s="6">
        <v>1</v>
      </c>
      <c r="L142" s="4">
        <v>110516</v>
      </c>
      <c r="M142" s="4" t="s">
        <v>259</v>
      </c>
      <c r="N142" s="4" t="s">
        <v>69</v>
      </c>
      <c r="O142" s="4" t="s">
        <v>70</v>
      </c>
      <c r="P142" s="4">
        <v>3</v>
      </c>
      <c r="Q142" s="4" t="s">
        <v>71</v>
      </c>
      <c r="R142" s="3">
        <v>2264</v>
      </c>
      <c r="S142" s="4" t="s">
        <v>72</v>
      </c>
      <c r="T142" s="4" t="s">
        <v>73</v>
      </c>
      <c r="U142" s="4">
        <v>549493070</v>
      </c>
      <c r="V142" s="4"/>
      <c r="W142" s="7">
        <v>2999</v>
      </c>
      <c r="X142" s="8">
        <v>20</v>
      </c>
      <c r="Y142" s="9">
        <f>((K142*W142)*(X142/100))/K142</f>
        <v>599.8000000000001</v>
      </c>
      <c r="Z142" s="9">
        <f>ROUND(K142*ROUND(W142,2),2)</f>
        <v>2999</v>
      </c>
      <c r="AA142" s="9">
        <f>ROUND(Z142*((100+X142)/100),2)</f>
        <v>3598.8</v>
      </c>
    </row>
    <row r="143" spans="1:27" ht="13.5" thickBot="1">
      <c r="A143" s="3">
        <v>22893</v>
      </c>
      <c r="B143" s="4"/>
      <c r="C143" s="3">
        <v>60614</v>
      </c>
      <c r="D143" s="4" t="s">
        <v>74</v>
      </c>
      <c r="E143" s="4" t="s">
        <v>261</v>
      </c>
      <c r="F143" s="4" t="s">
        <v>262</v>
      </c>
      <c r="G143" s="5" t="s">
        <v>825</v>
      </c>
      <c r="H143" s="4" t="s">
        <v>34</v>
      </c>
      <c r="I143" s="4"/>
      <c r="J143" s="4" t="s">
        <v>35</v>
      </c>
      <c r="K143" s="6">
        <v>1</v>
      </c>
      <c r="L143" s="4">
        <v>110516</v>
      </c>
      <c r="M143" s="4" t="s">
        <v>259</v>
      </c>
      <c r="N143" s="4" t="s">
        <v>69</v>
      </c>
      <c r="O143" s="4" t="s">
        <v>70</v>
      </c>
      <c r="P143" s="4">
        <v>3</v>
      </c>
      <c r="Q143" s="4" t="s">
        <v>71</v>
      </c>
      <c r="R143" s="3">
        <v>2264</v>
      </c>
      <c r="S143" s="4" t="s">
        <v>72</v>
      </c>
      <c r="T143" s="4" t="s">
        <v>73</v>
      </c>
      <c r="U143" s="4">
        <v>549493070</v>
      </c>
      <c r="V143" s="4"/>
      <c r="W143" s="7">
        <v>6600</v>
      </c>
      <c r="X143" s="8">
        <v>20</v>
      </c>
      <c r="Y143" s="9">
        <f>((K143*W143)*(X143/100))/K143</f>
        <v>1320</v>
      </c>
      <c r="Z143" s="9">
        <f>ROUND(K143*ROUND(W143,2),2)</f>
        <v>6600</v>
      </c>
      <c r="AA143" s="9">
        <f>ROUND(Z143*((100+X143)/100),2)</f>
        <v>7920</v>
      </c>
    </row>
    <row r="144" spans="1:27" ht="13.5" customHeight="1" thickTop="1">
      <c r="A144" s="53" t="s">
        <v>55</v>
      </c>
      <c r="B144" s="53"/>
      <c r="C144" s="53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53" t="s">
        <v>56</v>
      </c>
      <c r="Y144" s="53"/>
      <c r="Z144" s="11">
        <f>SUM(Z141:Z143)</f>
        <v>16999</v>
      </c>
      <c r="AA144" s="11">
        <f>SUM(AA141:AA143)</f>
        <v>20398.8</v>
      </c>
    </row>
    <row r="145" spans="1:27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 spans="1:27" ht="13.5" thickBot="1">
      <c r="A146" s="3">
        <v>22912</v>
      </c>
      <c r="B146" s="4"/>
      <c r="C146" s="3">
        <v>60615</v>
      </c>
      <c r="D146" s="4" t="s">
        <v>74</v>
      </c>
      <c r="E146" s="4" t="s">
        <v>261</v>
      </c>
      <c r="F146" s="4" t="s">
        <v>262</v>
      </c>
      <c r="G146" s="5" t="s">
        <v>825</v>
      </c>
      <c r="H146" s="4" t="s">
        <v>34</v>
      </c>
      <c r="I146" s="4"/>
      <c r="J146" s="4" t="s">
        <v>35</v>
      </c>
      <c r="K146" s="6">
        <v>1</v>
      </c>
      <c r="L146" s="4">
        <v>110516</v>
      </c>
      <c r="M146" s="4" t="s">
        <v>259</v>
      </c>
      <c r="N146" s="4" t="s">
        <v>69</v>
      </c>
      <c r="O146" s="4" t="s">
        <v>70</v>
      </c>
      <c r="P146" s="4">
        <v>3</v>
      </c>
      <c r="Q146" s="4" t="s">
        <v>71</v>
      </c>
      <c r="R146" s="3">
        <v>2264</v>
      </c>
      <c r="S146" s="4" t="s">
        <v>72</v>
      </c>
      <c r="T146" s="4" t="s">
        <v>73</v>
      </c>
      <c r="U146" s="4">
        <v>549493070</v>
      </c>
      <c r="V146" s="4"/>
      <c r="W146" s="7">
        <v>6600</v>
      </c>
      <c r="X146" s="8">
        <v>20</v>
      </c>
      <c r="Y146" s="9">
        <f>((K146*W146)*(X146/100))/K146</f>
        <v>1320</v>
      </c>
      <c r="Z146" s="9">
        <f>ROUND(K146*ROUND(W146,2),2)</f>
        <v>6600</v>
      </c>
      <c r="AA146" s="9">
        <f>ROUND(Z146*((100+X146)/100),2)</f>
        <v>7920</v>
      </c>
    </row>
    <row r="147" spans="1:27" ht="13.5" customHeight="1" thickTop="1">
      <c r="A147" s="53" t="s">
        <v>55</v>
      </c>
      <c r="B147" s="53"/>
      <c r="C147" s="53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53" t="s">
        <v>56</v>
      </c>
      <c r="Y147" s="53"/>
      <c r="Z147" s="11">
        <f>SUM(Z146:Z146)</f>
        <v>6600</v>
      </c>
      <c r="AA147" s="11">
        <f>SUM(AA146:AA146)</f>
        <v>7920</v>
      </c>
    </row>
    <row r="148" spans="1:27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</row>
    <row r="149" spans="1:27" ht="13.5" thickBot="1">
      <c r="A149" s="3">
        <v>22974</v>
      </c>
      <c r="B149" s="4"/>
      <c r="C149" s="3">
        <v>60680</v>
      </c>
      <c r="D149" s="4" t="s">
        <v>52</v>
      </c>
      <c r="E149" s="4" t="s">
        <v>201</v>
      </c>
      <c r="F149" s="4" t="s">
        <v>202</v>
      </c>
      <c r="G149" s="5" t="s">
        <v>816</v>
      </c>
      <c r="H149" s="4" t="s">
        <v>34</v>
      </c>
      <c r="I149" s="4"/>
      <c r="J149" s="4" t="s">
        <v>35</v>
      </c>
      <c r="K149" s="6">
        <v>1</v>
      </c>
      <c r="L149" s="4">
        <v>211100</v>
      </c>
      <c r="M149" s="4" t="s">
        <v>263</v>
      </c>
      <c r="N149" s="4" t="s">
        <v>154</v>
      </c>
      <c r="O149" s="4" t="s">
        <v>155</v>
      </c>
      <c r="P149" s="4">
        <v>2</v>
      </c>
      <c r="Q149" s="4" t="s">
        <v>264</v>
      </c>
      <c r="R149" s="3">
        <v>1028</v>
      </c>
      <c r="S149" s="4" t="s">
        <v>265</v>
      </c>
      <c r="T149" s="4" t="s">
        <v>266</v>
      </c>
      <c r="U149" s="4">
        <v>549493237</v>
      </c>
      <c r="V149" s="4"/>
      <c r="W149" s="7">
        <v>10100</v>
      </c>
      <c r="X149" s="8">
        <v>20</v>
      </c>
      <c r="Y149" s="9">
        <f>((K149*W149)*(X149/100))/K149</f>
        <v>2020</v>
      </c>
      <c r="Z149" s="9">
        <f>ROUND(K149*ROUND(W149,2),2)</f>
        <v>10100</v>
      </c>
      <c r="AA149" s="9">
        <f>ROUND(Z149*((100+X149)/100),2)</f>
        <v>12120</v>
      </c>
    </row>
    <row r="150" spans="1:27" ht="13.5" customHeight="1" thickTop="1">
      <c r="A150" s="53" t="s">
        <v>55</v>
      </c>
      <c r="B150" s="53"/>
      <c r="C150" s="53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53" t="s">
        <v>56</v>
      </c>
      <c r="Y150" s="53"/>
      <c r="Z150" s="11">
        <f>SUM(Z149:Z149)</f>
        <v>10100</v>
      </c>
      <c r="AA150" s="11">
        <f>SUM(AA149:AA149)</f>
        <v>12120</v>
      </c>
    </row>
    <row r="151" spans="1:27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 spans="1:27" ht="12.75">
      <c r="A152" s="3">
        <v>22991</v>
      </c>
      <c r="B152" s="4"/>
      <c r="C152" s="3">
        <v>60703</v>
      </c>
      <c r="D152" s="4" t="s">
        <v>52</v>
      </c>
      <c r="E152" s="4" t="s">
        <v>53</v>
      </c>
      <c r="F152" s="4" t="s">
        <v>54</v>
      </c>
      <c r="G152" s="5" t="s">
        <v>803</v>
      </c>
      <c r="H152" s="4" t="s">
        <v>34</v>
      </c>
      <c r="I152" s="4"/>
      <c r="J152" s="4" t="s">
        <v>35</v>
      </c>
      <c r="K152" s="6">
        <v>2</v>
      </c>
      <c r="L152" s="4">
        <v>212400</v>
      </c>
      <c r="M152" s="4" t="s">
        <v>267</v>
      </c>
      <c r="N152" s="4" t="s">
        <v>90</v>
      </c>
      <c r="O152" s="4" t="s">
        <v>91</v>
      </c>
      <c r="P152" s="4">
        <v>1</v>
      </c>
      <c r="Q152" s="4" t="s">
        <v>268</v>
      </c>
      <c r="R152" s="3">
        <v>802</v>
      </c>
      <c r="S152" s="4" t="s">
        <v>269</v>
      </c>
      <c r="T152" s="4" t="s">
        <v>270</v>
      </c>
      <c r="U152" s="4">
        <v>549493258</v>
      </c>
      <c r="V152" s="4"/>
      <c r="W152" s="7">
        <v>16540</v>
      </c>
      <c r="X152" s="8">
        <v>20</v>
      </c>
      <c r="Y152" s="9">
        <f aca="true" t="shared" si="3" ref="Y152:Y159">((K152*W152)*(X152/100))/K152</f>
        <v>3308</v>
      </c>
      <c r="Z152" s="9">
        <f aca="true" t="shared" si="4" ref="Z152:Z159">ROUND(K152*ROUND(W152,2),2)</f>
        <v>33080</v>
      </c>
      <c r="AA152" s="9">
        <f aca="true" t="shared" si="5" ref="AA152:AA159">ROUND(Z152*((100+X152)/100),2)</f>
        <v>39696</v>
      </c>
    </row>
    <row r="153" spans="1:27" ht="12.75">
      <c r="A153" s="3">
        <v>22991</v>
      </c>
      <c r="B153" s="4"/>
      <c r="C153" s="3">
        <v>60704</v>
      </c>
      <c r="D153" s="4" t="s">
        <v>31</v>
      </c>
      <c r="E153" s="4" t="s">
        <v>32</v>
      </c>
      <c r="F153" s="4" t="s">
        <v>33</v>
      </c>
      <c r="G153" s="5" t="s">
        <v>665</v>
      </c>
      <c r="H153" s="4" t="s">
        <v>34</v>
      </c>
      <c r="I153" s="4"/>
      <c r="J153" s="4" t="s">
        <v>35</v>
      </c>
      <c r="K153" s="6">
        <v>3</v>
      </c>
      <c r="L153" s="4">
        <v>212400</v>
      </c>
      <c r="M153" s="4" t="s">
        <v>267</v>
      </c>
      <c r="N153" s="4" t="s">
        <v>90</v>
      </c>
      <c r="O153" s="4" t="s">
        <v>91</v>
      </c>
      <c r="P153" s="4">
        <v>1</v>
      </c>
      <c r="Q153" s="4" t="s">
        <v>268</v>
      </c>
      <c r="R153" s="3">
        <v>802</v>
      </c>
      <c r="S153" s="4" t="s">
        <v>269</v>
      </c>
      <c r="T153" s="4" t="s">
        <v>270</v>
      </c>
      <c r="U153" s="4">
        <v>549493258</v>
      </c>
      <c r="V153" s="4"/>
      <c r="W153" s="7">
        <v>93</v>
      </c>
      <c r="X153" s="8">
        <v>20</v>
      </c>
      <c r="Y153" s="9">
        <f t="shared" si="3"/>
        <v>18.6</v>
      </c>
      <c r="Z153" s="9">
        <f t="shared" si="4"/>
        <v>279</v>
      </c>
      <c r="AA153" s="9">
        <f t="shared" si="5"/>
        <v>334.8</v>
      </c>
    </row>
    <row r="154" spans="1:27" ht="12.75">
      <c r="A154" s="3">
        <v>22991</v>
      </c>
      <c r="B154" s="4"/>
      <c r="C154" s="3">
        <v>60705</v>
      </c>
      <c r="D154" s="4" t="s">
        <v>49</v>
      </c>
      <c r="E154" s="4" t="s">
        <v>101</v>
      </c>
      <c r="F154" s="4" t="s">
        <v>102</v>
      </c>
      <c r="G154" s="5" t="s">
        <v>796</v>
      </c>
      <c r="H154" s="4" t="s">
        <v>34</v>
      </c>
      <c r="I154" s="4"/>
      <c r="J154" s="4" t="s">
        <v>35</v>
      </c>
      <c r="K154" s="6">
        <v>1</v>
      </c>
      <c r="L154" s="4">
        <v>212400</v>
      </c>
      <c r="M154" s="4" t="s">
        <v>267</v>
      </c>
      <c r="N154" s="4" t="s">
        <v>90</v>
      </c>
      <c r="O154" s="4" t="s">
        <v>91</v>
      </c>
      <c r="P154" s="4">
        <v>1</v>
      </c>
      <c r="Q154" s="4" t="s">
        <v>268</v>
      </c>
      <c r="R154" s="3">
        <v>802</v>
      </c>
      <c r="S154" s="4" t="s">
        <v>269</v>
      </c>
      <c r="T154" s="4" t="s">
        <v>270</v>
      </c>
      <c r="U154" s="4">
        <v>549493258</v>
      </c>
      <c r="V154" s="4"/>
      <c r="W154" s="7">
        <v>3880</v>
      </c>
      <c r="X154" s="8">
        <v>20</v>
      </c>
      <c r="Y154" s="9">
        <f t="shared" si="3"/>
        <v>776</v>
      </c>
      <c r="Z154" s="9">
        <f t="shared" si="4"/>
        <v>3880</v>
      </c>
      <c r="AA154" s="9">
        <f t="shared" si="5"/>
        <v>4656</v>
      </c>
    </row>
    <row r="155" spans="1:27" ht="12.75">
      <c r="A155" s="3">
        <v>22991</v>
      </c>
      <c r="B155" s="4"/>
      <c r="C155" s="3">
        <v>60706</v>
      </c>
      <c r="D155" s="4" t="s">
        <v>42</v>
      </c>
      <c r="E155" s="4" t="s">
        <v>43</v>
      </c>
      <c r="F155" s="4" t="s">
        <v>44</v>
      </c>
      <c r="G155" s="5" t="s">
        <v>672</v>
      </c>
      <c r="H155" s="4" t="s">
        <v>34</v>
      </c>
      <c r="I155" s="14" t="s">
        <v>271</v>
      </c>
      <c r="J155" s="4" t="s">
        <v>35</v>
      </c>
      <c r="K155" s="6">
        <v>1</v>
      </c>
      <c r="L155" s="4">
        <v>212400</v>
      </c>
      <c r="M155" s="4" t="s">
        <v>267</v>
      </c>
      <c r="N155" s="4" t="s">
        <v>90</v>
      </c>
      <c r="O155" s="4" t="s">
        <v>91</v>
      </c>
      <c r="P155" s="4">
        <v>1</v>
      </c>
      <c r="Q155" s="4" t="s">
        <v>268</v>
      </c>
      <c r="R155" s="3">
        <v>802</v>
      </c>
      <c r="S155" s="4" t="s">
        <v>269</v>
      </c>
      <c r="T155" s="4" t="s">
        <v>270</v>
      </c>
      <c r="U155" s="4">
        <v>549493258</v>
      </c>
      <c r="V155" s="4"/>
      <c r="W155" s="7">
        <v>69</v>
      </c>
      <c r="X155" s="8">
        <v>20</v>
      </c>
      <c r="Y155" s="9">
        <f t="shared" si="3"/>
        <v>13.8</v>
      </c>
      <c r="Z155" s="9">
        <f t="shared" si="4"/>
        <v>69</v>
      </c>
      <c r="AA155" s="9">
        <f t="shared" si="5"/>
        <v>82.8</v>
      </c>
    </row>
    <row r="156" spans="1:27" ht="12.75">
      <c r="A156" s="3">
        <v>22991</v>
      </c>
      <c r="B156" s="4"/>
      <c r="C156" s="3">
        <v>60707</v>
      </c>
      <c r="D156" s="4" t="s">
        <v>113</v>
      </c>
      <c r="E156" s="4" t="s">
        <v>114</v>
      </c>
      <c r="F156" s="4" t="s">
        <v>115</v>
      </c>
      <c r="G156" s="5" t="s">
        <v>811</v>
      </c>
      <c r="H156" s="4" t="s">
        <v>34</v>
      </c>
      <c r="I156" s="4"/>
      <c r="J156" s="4" t="s">
        <v>35</v>
      </c>
      <c r="K156" s="6">
        <v>2</v>
      </c>
      <c r="L156" s="4">
        <v>212400</v>
      </c>
      <c r="M156" s="4" t="s">
        <v>267</v>
      </c>
      <c r="N156" s="4" t="s">
        <v>90</v>
      </c>
      <c r="O156" s="4" t="s">
        <v>91</v>
      </c>
      <c r="P156" s="4">
        <v>1</v>
      </c>
      <c r="Q156" s="4" t="s">
        <v>268</v>
      </c>
      <c r="R156" s="3">
        <v>802</v>
      </c>
      <c r="S156" s="4" t="s">
        <v>269</v>
      </c>
      <c r="T156" s="4" t="s">
        <v>270</v>
      </c>
      <c r="U156" s="4">
        <v>549493258</v>
      </c>
      <c r="V156" s="4"/>
      <c r="W156" s="7">
        <v>2400</v>
      </c>
      <c r="X156" s="8">
        <v>20</v>
      </c>
      <c r="Y156" s="9">
        <f t="shared" si="3"/>
        <v>480</v>
      </c>
      <c r="Z156" s="9">
        <f t="shared" si="4"/>
        <v>4800</v>
      </c>
      <c r="AA156" s="9">
        <f t="shared" si="5"/>
        <v>5760</v>
      </c>
    </row>
    <row r="157" spans="1:27" ht="12.75">
      <c r="A157" s="3">
        <v>22991</v>
      </c>
      <c r="B157" s="4"/>
      <c r="C157" s="3">
        <v>60722</v>
      </c>
      <c r="D157" s="4" t="s">
        <v>46</v>
      </c>
      <c r="E157" s="4" t="s">
        <v>87</v>
      </c>
      <c r="F157" s="4" t="s">
        <v>88</v>
      </c>
      <c r="G157" s="5" t="s">
        <v>661</v>
      </c>
      <c r="H157" s="4" t="s">
        <v>34</v>
      </c>
      <c r="I157" s="4"/>
      <c r="J157" s="4" t="s">
        <v>35</v>
      </c>
      <c r="K157" s="6">
        <v>1</v>
      </c>
      <c r="L157" s="4">
        <v>212400</v>
      </c>
      <c r="M157" s="4" t="s">
        <v>267</v>
      </c>
      <c r="N157" s="4" t="s">
        <v>90</v>
      </c>
      <c r="O157" s="4" t="s">
        <v>91</v>
      </c>
      <c r="P157" s="4">
        <v>1</v>
      </c>
      <c r="Q157" s="4" t="s">
        <v>268</v>
      </c>
      <c r="R157" s="3">
        <v>802</v>
      </c>
      <c r="S157" s="4" t="s">
        <v>269</v>
      </c>
      <c r="T157" s="4" t="s">
        <v>270</v>
      </c>
      <c r="U157" s="4">
        <v>549493258</v>
      </c>
      <c r="V157" s="4"/>
      <c r="W157" s="7">
        <v>10555</v>
      </c>
      <c r="X157" s="8">
        <v>20</v>
      </c>
      <c r="Y157" s="9">
        <f t="shared" si="3"/>
        <v>2111</v>
      </c>
      <c r="Z157" s="9">
        <f t="shared" si="4"/>
        <v>10555</v>
      </c>
      <c r="AA157" s="9">
        <f t="shared" si="5"/>
        <v>12666</v>
      </c>
    </row>
    <row r="158" spans="1:27" ht="12.75">
      <c r="A158" s="3">
        <v>22991</v>
      </c>
      <c r="B158" s="4"/>
      <c r="C158" s="3">
        <v>60723</v>
      </c>
      <c r="D158" s="4" t="s">
        <v>46</v>
      </c>
      <c r="E158" s="4" t="s">
        <v>47</v>
      </c>
      <c r="F158" s="4" t="s">
        <v>48</v>
      </c>
      <c r="G158" s="5" t="s">
        <v>660</v>
      </c>
      <c r="H158" s="4" t="s">
        <v>34</v>
      </c>
      <c r="I158" s="4"/>
      <c r="J158" s="4" t="s">
        <v>35</v>
      </c>
      <c r="K158" s="6">
        <v>7</v>
      </c>
      <c r="L158" s="4">
        <v>212400</v>
      </c>
      <c r="M158" s="4" t="s">
        <v>267</v>
      </c>
      <c r="N158" s="4" t="s">
        <v>90</v>
      </c>
      <c r="O158" s="4" t="s">
        <v>91</v>
      </c>
      <c r="P158" s="4">
        <v>1</v>
      </c>
      <c r="Q158" s="4" t="s">
        <v>268</v>
      </c>
      <c r="R158" s="3">
        <v>802</v>
      </c>
      <c r="S158" s="4" t="s">
        <v>269</v>
      </c>
      <c r="T158" s="4" t="s">
        <v>270</v>
      </c>
      <c r="U158" s="4">
        <v>549493258</v>
      </c>
      <c r="V158" s="4"/>
      <c r="W158" s="7">
        <v>7400</v>
      </c>
      <c r="X158" s="8">
        <v>20</v>
      </c>
      <c r="Y158" s="9">
        <f t="shared" si="3"/>
        <v>1480</v>
      </c>
      <c r="Z158" s="9">
        <f t="shared" si="4"/>
        <v>51800</v>
      </c>
      <c r="AA158" s="9">
        <f t="shared" si="5"/>
        <v>62160</v>
      </c>
    </row>
    <row r="159" spans="1:27" ht="13.5" thickBot="1">
      <c r="A159" s="3">
        <v>22991</v>
      </c>
      <c r="B159" s="4"/>
      <c r="C159" s="3">
        <v>60724</v>
      </c>
      <c r="D159" s="4" t="s">
        <v>113</v>
      </c>
      <c r="E159" s="4" t="s">
        <v>221</v>
      </c>
      <c r="F159" s="4" t="s">
        <v>222</v>
      </c>
      <c r="G159" s="5" t="s">
        <v>823</v>
      </c>
      <c r="H159" s="4" t="s">
        <v>34</v>
      </c>
      <c r="I159" s="4"/>
      <c r="J159" s="4" t="s">
        <v>35</v>
      </c>
      <c r="K159" s="6">
        <v>1</v>
      </c>
      <c r="L159" s="4">
        <v>212400</v>
      </c>
      <c r="M159" s="4" t="s">
        <v>267</v>
      </c>
      <c r="N159" s="4" t="s">
        <v>90</v>
      </c>
      <c r="O159" s="4" t="s">
        <v>91</v>
      </c>
      <c r="P159" s="4">
        <v>1</v>
      </c>
      <c r="Q159" s="4" t="s">
        <v>268</v>
      </c>
      <c r="R159" s="3">
        <v>802</v>
      </c>
      <c r="S159" s="4" t="s">
        <v>269</v>
      </c>
      <c r="T159" s="4" t="s">
        <v>270</v>
      </c>
      <c r="U159" s="4">
        <v>549493258</v>
      </c>
      <c r="V159" s="4"/>
      <c r="W159" s="7">
        <v>4900</v>
      </c>
      <c r="X159" s="8">
        <v>20</v>
      </c>
      <c r="Y159" s="9">
        <f t="shared" si="3"/>
        <v>980</v>
      </c>
      <c r="Z159" s="9">
        <f t="shared" si="4"/>
        <v>4900</v>
      </c>
      <c r="AA159" s="9">
        <f t="shared" si="5"/>
        <v>5880</v>
      </c>
    </row>
    <row r="160" spans="1:27" ht="13.5" customHeight="1" thickTop="1">
      <c r="A160" s="53" t="s">
        <v>55</v>
      </c>
      <c r="B160" s="53"/>
      <c r="C160" s="53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53" t="s">
        <v>56</v>
      </c>
      <c r="Y160" s="53"/>
      <c r="Z160" s="11">
        <f>SUM(Z152:Z159)</f>
        <v>109363</v>
      </c>
      <c r="AA160" s="11">
        <f>SUM(AA152:AA159)</f>
        <v>131235.6</v>
      </c>
    </row>
    <row r="161" spans="1:27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 spans="1:27" ht="13.5" thickBot="1">
      <c r="A162" s="3">
        <v>22994</v>
      </c>
      <c r="B162" s="4" t="s">
        <v>272</v>
      </c>
      <c r="C162" s="3">
        <v>60728</v>
      </c>
      <c r="D162" s="4" t="s">
        <v>52</v>
      </c>
      <c r="E162" s="4" t="s">
        <v>273</v>
      </c>
      <c r="F162" s="4" t="s">
        <v>274</v>
      </c>
      <c r="G162" s="5" t="s">
        <v>812</v>
      </c>
      <c r="H162" s="4" t="s">
        <v>34</v>
      </c>
      <c r="I162" s="4"/>
      <c r="J162" s="4" t="s">
        <v>35</v>
      </c>
      <c r="K162" s="6">
        <v>1</v>
      </c>
      <c r="L162" s="4">
        <v>213800</v>
      </c>
      <c r="M162" s="4" t="s">
        <v>275</v>
      </c>
      <c r="N162" s="4" t="s">
        <v>154</v>
      </c>
      <c r="O162" s="4" t="s">
        <v>155</v>
      </c>
      <c r="P162" s="4">
        <v>5</v>
      </c>
      <c r="Q162" s="4" t="s">
        <v>276</v>
      </c>
      <c r="R162" s="3">
        <v>114478</v>
      </c>
      <c r="S162" s="4" t="s">
        <v>277</v>
      </c>
      <c r="T162" s="4" t="s">
        <v>278</v>
      </c>
      <c r="U162" s="4">
        <v>549493945</v>
      </c>
      <c r="V162" s="4"/>
      <c r="W162" s="7">
        <v>15250</v>
      </c>
      <c r="X162" s="8">
        <v>20</v>
      </c>
      <c r="Y162" s="9">
        <f>((K162*W162)*(X162/100))/K162</f>
        <v>3050</v>
      </c>
      <c r="Z162" s="9">
        <f>ROUND(K162*ROUND(W162,2),2)</f>
        <v>15250</v>
      </c>
      <c r="AA162" s="9">
        <f>ROUND(Z162*((100+X162)/100),2)</f>
        <v>18300</v>
      </c>
    </row>
    <row r="163" spans="1:27" ht="13.5" customHeight="1" thickTop="1">
      <c r="A163" s="53" t="s">
        <v>55</v>
      </c>
      <c r="B163" s="53"/>
      <c r="C163" s="53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53" t="s">
        <v>56</v>
      </c>
      <c r="Y163" s="53"/>
      <c r="Z163" s="11">
        <f>SUM(Z162:Z162)</f>
        <v>15250</v>
      </c>
      <c r="AA163" s="11">
        <f>SUM(AA162:AA162)</f>
        <v>18300</v>
      </c>
    </row>
    <row r="164" spans="1:27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</row>
    <row r="165" spans="1:27" ht="25.5">
      <c r="A165" s="3">
        <v>22995</v>
      </c>
      <c r="B165" s="4" t="s">
        <v>279</v>
      </c>
      <c r="C165" s="3">
        <v>60729</v>
      </c>
      <c r="D165" s="4" t="s">
        <v>110</v>
      </c>
      <c r="E165" s="4" t="s">
        <v>234</v>
      </c>
      <c r="F165" s="4" t="s">
        <v>235</v>
      </c>
      <c r="G165" s="5" t="s">
        <v>799</v>
      </c>
      <c r="H165" s="4" t="s">
        <v>34</v>
      </c>
      <c r="I165" s="4"/>
      <c r="J165" s="4" t="s">
        <v>35</v>
      </c>
      <c r="K165" s="6">
        <v>6</v>
      </c>
      <c r="L165" s="4">
        <v>790000</v>
      </c>
      <c r="M165" s="4" t="s">
        <v>280</v>
      </c>
      <c r="N165" s="4" t="s">
        <v>281</v>
      </c>
      <c r="O165" s="4" t="s">
        <v>282</v>
      </c>
      <c r="P165" s="4">
        <v>1</v>
      </c>
      <c r="Q165" s="4">
        <v>121</v>
      </c>
      <c r="R165" s="3">
        <v>113542</v>
      </c>
      <c r="S165" s="4" t="s">
        <v>283</v>
      </c>
      <c r="T165" s="4" t="s">
        <v>284</v>
      </c>
      <c r="U165" s="4">
        <v>549494511</v>
      </c>
      <c r="V165" s="4"/>
      <c r="W165" s="7">
        <v>2735</v>
      </c>
      <c r="X165" s="8">
        <v>20</v>
      </c>
      <c r="Y165" s="9">
        <f>((K165*W165)*(X165/100))/K165</f>
        <v>547</v>
      </c>
      <c r="Z165" s="9">
        <f>ROUND(K165*ROUND(W165,2),2)</f>
        <v>16410</v>
      </c>
      <c r="AA165" s="9">
        <f>ROUND(Z165*((100+X165)/100),2)</f>
        <v>19692</v>
      </c>
    </row>
    <row r="166" spans="1:27" ht="25.5">
      <c r="A166" s="3">
        <v>22995</v>
      </c>
      <c r="B166" s="4" t="s">
        <v>279</v>
      </c>
      <c r="C166" s="3">
        <v>60731</v>
      </c>
      <c r="D166" s="4" t="s">
        <v>110</v>
      </c>
      <c r="E166" s="4" t="s">
        <v>195</v>
      </c>
      <c r="F166" s="4" t="s">
        <v>196</v>
      </c>
      <c r="G166" s="5" t="s">
        <v>820</v>
      </c>
      <c r="H166" s="4" t="s">
        <v>34</v>
      </c>
      <c r="I166" s="4"/>
      <c r="J166" s="4" t="s">
        <v>35</v>
      </c>
      <c r="K166" s="6">
        <v>2</v>
      </c>
      <c r="L166" s="4">
        <v>790000</v>
      </c>
      <c r="M166" s="4" t="s">
        <v>280</v>
      </c>
      <c r="N166" s="4" t="s">
        <v>281</v>
      </c>
      <c r="O166" s="4" t="s">
        <v>282</v>
      </c>
      <c r="P166" s="4">
        <v>1</v>
      </c>
      <c r="Q166" s="4">
        <v>121</v>
      </c>
      <c r="R166" s="3">
        <v>113542</v>
      </c>
      <c r="S166" s="4" t="s">
        <v>283</v>
      </c>
      <c r="T166" s="4" t="s">
        <v>284</v>
      </c>
      <c r="U166" s="4">
        <v>549494511</v>
      </c>
      <c r="V166" s="4"/>
      <c r="W166" s="7">
        <v>1360</v>
      </c>
      <c r="X166" s="8">
        <v>20</v>
      </c>
      <c r="Y166" s="9">
        <f>((K166*W166)*(X166/100))/K166</f>
        <v>272</v>
      </c>
      <c r="Z166" s="9">
        <f>ROUND(K166*ROUND(W166,2),2)</f>
        <v>2720</v>
      </c>
      <c r="AA166" s="9">
        <f>ROUND(Z166*((100+X166)/100),2)</f>
        <v>3264</v>
      </c>
    </row>
    <row r="167" spans="1:27" ht="26.25" thickBot="1">
      <c r="A167" s="3">
        <v>22995</v>
      </c>
      <c r="B167" s="4" t="s">
        <v>279</v>
      </c>
      <c r="C167" s="3">
        <v>60732</v>
      </c>
      <c r="D167" s="4" t="s">
        <v>42</v>
      </c>
      <c r="E167" s="4" t="s">
        <v>128</v>
      </c>
      <c r="F167" s="4" t="s">
        <v>129</v>
      </c>
      <c r="G167" s="5" t="s">
        <v>798</v>
      </c>
      <c r="H167" s="4" t="s">
        <v>34</v>
      </c>
      <c r="I167" s="4"/>
      <c r="J167" s="4" t="s">
        <v>35</v>
      </c>
      <c r="K167" s="6">
        <v>2</v>
      </c>
      <c r="L167" s="4">
        <v>790000</v>
      </c>
      <c r="M167" s="4" t="s">
        <v>280</v>
      </c>
      <c r="N167" s="4" t="s">
        <v>281</v>
      </c>
      <c r="O167" s="4" t="s">
        <v>282</v>
      </c>
      <c r="P167" s="4">
        <v>1</v>
      </c>
      <c r="Q167" s="4">
        <v>121</v>
      </c>
      <c r="R167" s="3">
        <v>113542</v>
      </c>
      <c r="S167" s="4" t="s">
        <v>283</v>
      </c>
      <c r="T167" s="4" t="s">
        <v>284</v>
      </c>
      <c r="U167" s="4">
        <v>549494511</v>
      </c>
      <c r="V167" s="4"/>
      <c r="W167" s="7">
        <v>165</v>
      </c>
      <c r="X167" s="8">
        <v>20</v>
      </c>
      <c r="Y167" s="9">
        <f>((K167*W167)*(X167/100))/K167</f>
        <v>33</v>
      </c>
      <c r="Z167" s="9">
        <f>ROUND(K167*ROUND(W167,2),2)</f>
        <v>330</v>
      </c>
      <c r="AA167" s="9">
        <f>ROUND(Z167*((100+X167)/100),2)</f>
        <v>396</v>
      </c>
    </row>
    <row r="168" spans="1:27" ht="13.5" customHeight="1" thickTop="1">
      <c r="A168" s="53" t="s">
        <v>55</v>
      </c>
      <c r="B168" s="53"/>
      <c r="C168" s="53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53" t="s">
        <v>56</v>
      </c>
      <c r="Y168" s="53"/>
      <c r="Z168" s="11">
        <f>SUM(Z165:Z167)</f>
        <v>19460</v>
      </c>
      <c r="AA168" s="11">
        <f>SUM(AA165:AA167)</f>
        <v>23352</v>
      </c>
    </row>
    <row r="169" spans="1:27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</row>
    <row r="170" spans="1:27" ht="25.5">
      <c r="A170" s="3">
        <v>22999</v>
      </c>
      <c r="B170" s="4" t="s">
        <v>285</v>
      </c>
      <c r="C170" s="3">
        <v>60718</v>
      </c>
      <c r="D170" s="4" t="s">
        <v>110</v>
      </c>
      <c r="E170" s="4" t="s">
        <v>195</v>
      </c>
      <c r="F170" s="4" t="s">
        <v>196</v>
      </c>
      <c r="G170" s="5" t="s">
        <v>820</v>
      </c>
      <c r="H170" s="4" t="s">
        <v>34</v>
      </c>
      <c r="I170" s="4"/>
      <c r="J170" s="4" t="s">
        <v>35</v>
      </c>
      <c r="K170" s="6">
        <v>1</v>
      </c>
      <c r="L170" s="4">
        <v>220000</v>
      </c>
      <c r="M170" s="4" t="s">
        <v>286</v>
      </c>
      <c r="N170" s="4" t="s">
        <v>287</v>
      </c>
      <c r="O170" s="4" t="s">
        <v>288</v>
      </c>
      <c r="P170" s="4">
        <v>1</v>
      </c>
      <c r="Q170" s="4">
        <v>21</v>
      </c>
      <c r="R170" s="3">
        <v>37823</v>
      </c>
      <c r="S170" s="4" t="s">
        <v>289</v>
      </c>
      <c r="T170" s="4" t="s">
        <v>290</v>
      </c>
      <c r="U170" s="4">
        <v>549491207</v>
      </c>
      <c r="V170" s="4" t="s">
        <v>291</v>
      </c>
      <c r="W170" s="7">
        <v>1360</v>
      </c>
      <c r="X170" s="8">
        <v>20</v>
      </c>
      <c r="Y170" s="9">
        <f>((K170*W170)*(X170/100))/K170</f>
        <v>272</v>
      </c>
      <c r="Z170" s="9">
        <f>ROUND(K170*ROUND(W170,2),2)</f>
        <v>1360</v>
      </c>
      <c r="AA170" s="9">
        <f>ROUND(Z170*((100+X170)/100),2)</f>
        <v>1632</v>
      </c>
    </row>
    <row r="171" spans="1:27" ht="26.25" thickBot="1">
      <c r="A171" s="3">
        <v>22999</v>
      </c>
      <c r="B171" s="4" t="s">
        <v>285</v>
      </c>
      <c r="C171" s="3">
        <v>60739</v>
      </c>
      <c r="D171" s="4" t="s">
        <v>31</v>
      </c>
      <c r="E171" s="4" t="s">
        <v>32</v>
      </c>
      <c r="F171" s="4" t="s">
        <v>33</v>
      </c>
      <c r="G171" s="5" t="s">
        <v>668</v>
      </c>
      <c r="H171" s="4" t="s">
        <v>34</v>
      </c>
      <c r="I171" s="14" t="s">
        <v>292</v>
      </c>
      <c r="J171" s="4" t="s">
        <v>35</v>
      </c>
      <c r="K171" s="6">
        <v>2</v>
      </c>
      <c r="L171" s="4">
        <v>220000</v>
      </c>
      <c r="M171" s="4" t="s">
        <v>286</v>
      </c>
      <c r="N171" s="4" t="s">
        <v>287</v>
      </c>
      <c r="O171" s="4" t="s">
        <v>288</v>
      </c>
      <c r="P171" s="4">
        <v>1</v>
      </c>
      <c r="Q171" s="4">
        <v>21</v>
      </c>
      <c r="R171" s="3">
        <v>37823</v>
      </c>
      <c r="S171" s="4" t="s">
        <v>289</v>
      </c>
      <c r="T171" s="4" t="s">
        <v>290</v>
      </c>
      <c r="U171" s="4">
        <v>549491207</v>
      </c>
      <c r="V171" s="4" t="s">
        <v>291</v>
      </c>
      <c r="W171" s="7">
        <v>769</v>
      </c>
      <c r="X171" s="8">
        <v>20</v>
      </c>
      <c r="Y171" s="9">
        <f>((K171*W171)*(X171/100))/K171</f>
        <v>153.8</v>
      </c>
      <c r="Z171" s="9">
        <f>ROUND(K171*ROUND(W171,2),2)</f>
        <v>1538</v>
      </c>
      <c r="AA171" s="9">
        <f>ROUND(Z171*((100+X171)/100),2)</f>
        <v>1845.6</v>
      </c>
    </row>
    <row r="172" spans="1:27" ht="13.5" customHeight="1" thickTop="1">
      <c r="A172" s="53" t="s">
        <v>55</v>
      </c>
      <c r="B172" s="53"/>
      <c r="C172" s="53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53" t="s">
        <v>56</v>
      </c>
      <c r="Y172" s="53"/>
      <c r="Z172" s="11">
        <f>SUM(Z170:Z171)</f>
        <v>2898</v>
      </c>
      <c r="AA172" s="11">
        <f>SUM(AA170:AA171)</f>
        <v>3477.6</v>
      </c>
    </row>
    <row r="173" spans="1:27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</row>
    <row r="174" spans="1:27" ht="25.5">
      <c r="A174" s="3">
        <v>23001</v>
      </c>
      <c r="B174" s="4" t="s">
        <v>293</v>
      </c>
      <c r="C174" s="3">
        <v>60742</v>
      </c>
      <c r="D174" s="4" t="s">
        <v>110</v>
      </c>
      <c r="E174" s="4" t="s">
        <v>195</v>
      </c>
      <c r="F174" s="4" t="s">
        <v>196</v>
      </c>
      <c r="G174" s="5" t="s">
        <v>820</v>
      </c>
      <c r="H174" s="4" t="s">
        <v>34</v>
      </c>
      <c r="I174" s="4"/>
      <c r="J174" s="4" t="s">
        <v>35</v>
      </c>
      <c r="K174" s="6">
        <v>2</v>
      </c>
      <c r="L174" s="4">
        <v>220000</v>
      </c>
      <c r="M174" s="4" t="s">
        <v>286</v>
      </c>
      <c r="N174" s="4" t="s">
        <v>287</v>
      </c>
      <c r="O174" s="4" t="s">
        <v>288</v>
      </c>
      <c r="P174" s="4">
        <v>1</v>
      </c>
      <c r="Q174" s="4">
        <v>21</v>
      </c>
      <c r="R174" s="3">
        <v>37823</v>
      </c>
      <c r="S174" s="4" t="s">
        <v>289</v>
      </c>
      <c r="T174" s="4" t="s">
        <v>290</v>
      </c>
      <c r="U174" s="4">
        <v>549491207</v>
      </c>
      <c r="V174" s="4" t="s">
        <v>291</v>
      </c>
      <c r="W174" s="7">
        <v>1360</v>
      </c>
      <c r="X174" s="8">
        <v>20</v>
      </c>
      <c r="Y174" s="9">
        <f>((K174*W174)*(X174/100))/K174</f>
        <v>272</v>
      </c>
      <c r="Z174" s="9">
        <f>ROUND(K174*ROUND(W174,2),2)</f>
        <v>2720</v>
      </c>
      <c r="AA174" s="9">
        <f>ROUND(Z174*((100+X174)/100),2)</f>
        <v>3264</v>
      </c>
    </row>
    <row r="175" spans="1:27" ht="25.5">
      <c r="A175" s="3">
        <v>23001</v>
      </c>
      <c r="B175" s="4" t="s">
        <v>293</v>
      </c>
      <c r="C175" s="3">
        <v>60745</v>
      </c>
      <c r="D175" s="4" t="s">
        <v>42</v>
      </c>
      <c r="E175" s="4" t="s">
        <v>128</v>
      </c>
      <c r="F175" s="4" t="s">
        <v>129</v>
      </c>
      <c r="G175" s="5" t="s">
        <v>798</v>
      </c>
      <c r="H175" s="4" t="s">
        <v>34</v>
      </c>
      <c r="I175" s="4"/>
      <c r="J175" s="4" t="s">
        <v>35</v>
      </c>
      <c r="K175" s="6">
        <v>1</v>
      </c>
      <c r="L175" s="4">
        <v>220000</v>
      </c>
      <c r="M175" s="4" t="s">
        <v>286</v>
      </c>
      <c r="N175" s="4" t="s">
        <v>287</v>
      </c>
      <c r="O175" s="4" t="s">
        <v>288</v>
      </c>
      <c r="P175" s="4">
        <v>1</v>
      </c>
      <c r="Q175" s="4">
        <v>21</v>
      </c>
      <c r="R175" s="3">
        <v>37823</v>
      </c>
      <c r="S175" s="4" t="s">
        <v>289</v>
      </c>
      <c r="T175" s="4" t="s">
        <v>290</v>
      </c>
      <c r="U175" s="4">
        <v>549491207</v>
      </c>
      <c r="V175" s="4" t="s">
        <v>291</v>
      </c>
      <c r="W175" s="7">
        <v>165</v>
      </c>
      <c r="X175" s="8">
        <v>20</v>
      </c>
      <c r="Y175" s="9">
        <f>((K175*W175)*(X175/100))/K175</f>
        <v>33</v>
      </c>
      <c r="Z175" s="9">
        <f>ROUND(K175*ROUND(W175,2),2)</f>
        <v>165</v>
      </c>
      <c r="AA175" s="9">
        <f>ROUND(Z175*((100+X175)/100),2)</f>
        <v>198</v>
      </c>
    </row>
    <row r="176" spans="1:27" ht="26.25" thickBot="1">
      <c r="A176" s="3">
        <v>23001</v>
      </c>
      <c r="B176" s="4" t="s">
        <v>293</v>
      </c>
      <c r="C176" s="3">
        <v>60762</v>
      </c>
      <c r="D176" s="4" t="s">
        <v>58</v>
      </c>
      <c r="E176" s="4" t="s">
        <v>144</v>
      </c>
      <c r="F176" s="4" t="s">
        <v>145</v>
      </c>
      <c r="G176" s="5" t="s">
        <v>819</v>
      </c>
      <c r="H176" s="4" t="s">
        <v>34</v>
      </c>
      <c r="I176" s="4"/>
      <c r="J176" s="4" t="s">
        <v>35</v>
      </c>
      <c r="K176" s="6">
        <v>1</v>
      </c>
      <c r="L176" s="4">
        <v>220000</v>
      </c>
      <c r="M176" s="4" t="s">
        <v>286</v>
      </c>
      <c r="N176" s="4" t="s">
        <v>287</v>
      </c>
      <c r="O176" s="4" t="s">
        <v>288</v>
      </c>
      <c r="P176" s="4">
        <v>1</v>
      </c>
      <c r="Q176" s="4">
        <v>21</v>
      </c>
      <c r="R176" s="3">
        <v>37823</v>
      </c>
      <c r="S176" s="4" t="s">
        <v>289</v>
      </c>
      <c r="T176" s="4" t="s">
        <v>290</v>
      </c>
      <c r="U176" s="4">
        <v>549491207</v>
      </c>
      <c r="V176" s="4" t="s">
        <v>291</v>
      </c>
      <c r="W176" s="7">
        <v>297</v>
      </c>
      <c r="X176" s="8">
        <v>20</v>
      </c>
      <c r="Y176" s="9">
        <f>((K176*W176)*(X176/100))/K176</f>
        <v>59.400000000000006</v>
      </c>
      <c r="Z176" s="9">
        <f>ROUND(K176*ROUND(W176,2),2)</f>
        <v>297</v>
      </c>
      <c r="AA176" s="9">
        <f>ROUND(Z176*((100+X176)/100),2)</f>
        <v>356.4</v>
      </c>
    </row>
    <row r="177" spans="1:27" ht="13.5" customHeight="1" thickTop="1">
      <c r="A177" s="53" t="s">
        <v>55</v>
      </c>
      <c r="B177" s="53"/>
      <c r="C177" s="53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53" t="s">
        <v>56</v>
      </c>
      <c r="Y177" s="53"/>
      <c r="Z177" s="11">
        <f>SUM(Z174:Z176)</f>
        <v>3182</v>
      </c>
      <c r="AA177" s="11">
        <f>SUM(AA174:AA176)</f>
        <v>3818.4</v>
      </c>
    </row>
    <row r="178" spans="1:27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</row>
    <row r="179" spans="1:27" ht="26.25" thickBot="1">
      <c r="A179" s="3">
        <v>23002</v>
      </c>
      <c r="B179" s="4" t="s">
        <v>294</v>
      </c>
      <c r="C179" s="3">
        <v>60749</v>
      </c>
      <c r="D179" s="4" t="s">
        <v>110</v>
      </c>
      <c r="E179" s="4" t="s">
        <v>195</v>
      </c>
      <c r="F179" s="4" t="s">
        <v>196</v>
      </c>
      <c r="G179" s="5" t="s">
        <v>820</v>
      </c>
      <c r="H179" s="4" t="s">
        <v>34</v>
      </c>
      <c r="I179" s="4"/>
      <c r="J179" s="4" t="s">
        <v>35</v>
      </c>
      <c r="K179" s="6">
        <v>1</v>
      </c>
      <c r="L179" s="4">
        <v>220000</v>
      </c>
      <c r="M179" s="4" t="s">
        <v>286</v>
      </c>
      <c r="N179" s="4" t="s">
        <v>287</v>
      </c>
      <c r="O179" s="4" t="s">
        <v>288</v>
      </c>
      <c r="P179" s="4">
        <v>1</v>
      </c>
      <c r="Q179" s="4">
        <v>21</v>
      </c>
      <c r="R179" s="3">
        <v>37823</v>
      </c>
      <c r="S179" s="4" t="s">
        <v>289</v>
      </c>
      <c r="T179" s="4" t="s">
        <v>290</v>
      </c>
      <c r="U179" s="4">
        <v>549491207</v>
      </c>
      <c r="V179" s="4" t="s">
        <v>291</v>
      </c>
      <c r="W179" s="7">
        <v>1360</v>
      </c>
      <c r="X179" s="8">
        <v>20</v>
      </c>
      <c r="Y179" s="9">
        <f>((K179*W179)*(X179/100))/K179</f>
        <v>272</v>
      </c>
      <c r="Z179" s="9">
        <f>ROUND(K179*ROUND(W179,2),2)</f>
        <v>1360</v>
      </c>
      <c r="AA179" s="9">
        <f>ROUND(Z179*((100+X179)/100),2)</f>
        <v>1632</v>
      </c>
    </row>
    <row r="180" spans="1:27" ht="13.5" customHeight="1" thickTop="1">
      <c r="A180" s="53" t="s">
        <v>55</v>
      </c>
      <c r="B180" s="53"/>
      <c r="C180" s="53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53" t="s">
        <v>56</v>
      </c>
      <c r="Y180" s="53"/>
      <c r="Z180" s="11">
        <f>SUM(Z179:Z179)</f>
        <v>1360</v>
      </c>
      <c r="AA180" s="11">
        <f>SUM(AA179:AA179)</f>
        <v>1632</v>
      </c>
    </row>
    <row r="181" spans="1:27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 spans="1:27" ht="26.25" thickBot="1">
      <c r="A182" s="3">
        <v>23003</v>
      </c>
      <c r="B182" s="4" t="s">
        <v>295</v>
      </c>
      <c r="C182" s="3">
        <v>60753</v>
      </c>
      <c r="D182" s="4" t="s">
        <v>42</v>
      </c>
      <c r="E182" s="4" t="s">
        <v>128</v>
      </c>
      <c r="F182" s="4" t="s">
        <v>129</v>
      </c>
      <c r="G182" s="5" t="s">
        <v>798</v>
      </c>
      <c r="H182" s="4" t="s">
        <v>34</v>
      </c>
      <c r="I182" s="4"/>
      <c r="J182" s="4" t="s">
        <v>35</v>
      </c>
      <c r="K182" s="6">
        <v>1</v>
      </c>
      <c r="L182" s="4">
        <v>220000</v>
      </c>
      <c r="M182" s="4" t="s">
        <v>286</v>
      </c>
      <c r="N182" s="4" t="s">
        <v>287</v>
      </c>
      <c r="O182" s="4" t="s">
        <v>288</v>
      </c>
      <c r="P182" s="4">
        <v>1</v>
      </c>
      <c r="Q182" s="4">
        <v>21</v>
      </c>
      <c r="R182" s="3">
        <v>37823</v>
      </c>
      <c r="S182" s="4" t="s">
        <v>289</v>
      </c>
      <c r="T182" s="4" t="s">
        <v>290</v>
      </c>
      <c r="U182" s="4">
        <v>549491207</v>
      </c>
      <c r="V182" s="4" t="s">
        <v>291</v>
      </c>
      <c r="W182" s="7">
        <v>165</v>
      </c>
      <c r="X182" s="8">
        <v>20</v>
      </c>
      <c r="Y182" s="9">
        <f>((K182*W182)*(X182/100))/K182</f>
        <v>33</v>
      </c>
      <c r="Z182" s="9">
        <f>ROUND(K182*ROUND(W182,2),2)</f>
        <v>165</v>
      </c>
      <c r="AA182" s="9">
        <f>ROUND(Z182*((100+X182)/100),2)</f>
        <v>198</v>
      </c>
    </row>
    <row r="183" spans="1:27" ht="13.5" customHeight="1" thickTop="1">
      <c r="A183" s="53" t="s">
        <v>55</v>
      </c>
      <c r="B183" s="53"/>
      <c r="C183" s="53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53" t="s">
        <v>56</v>
      </c>
      <c r="Y183" s="53"/>
      <c r="Z183" s="11">
        <f>SUM(Z182:Z182)</f>
        <v>165</v>
      </c>
      <c r="AA183" s="11">
        <f>SUM(AA182:AA182)</f>
        <v>198</v>
      </c>
    </row>
    <row r="184" spans="1:27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</row>
    <row r="185" spans="1:27" ht="25.5">
      <c r="A185" s="3">
        <v>23004</v>
      </c>
      <c r="B185" s="4" t="s">
        <v>296</v>
      </c>
      <c r="C185" s="3">
        <v>60756</v>
      </c>
      <c r="D185" s="4" t="s">
        <v>42</v>
      </c>
      <c r="E185" s="4" t="s">
        <v>128</v>
      </c>
      <c r="F185" s="4" t="s">
        <v>129</v>
      </c>
      <c r="G185" s="5" t="s">
        <v>798</v>
      </c>
      <c r="H185" s="4" t="s">
        <v>34</v>
      </c>
      <c r="I185" s="4"/>
      <c r="J185" s="4" t="s">
        <v>35</v>
      </c>
      <c r="K185" s="6">
        <v>2</v>
      </c>
      <c r="L185" s="4">
        <v>220000</v>
      </c>
      <c r="M185" s="4" t="s">
        <v>286</v>
      </c>
      <c r="N185" s="4" t="s">
        <v>287</v>
      </c>
      <c r="O185" s="4" t="s">
        <v>288</v>
      </c>
      <c r="P185" s="4">
        <v>1</v>
      </c>
      <c r="Q185" s="4">
        <v>21</v>
      </c>
      <c r="R185" s="3">
        <v>37823</v>
      </c>
      <c r="S185" s="4" t="s">
        <v>289</v>
      </c>
      <c r="T185" s="4" t="s">
        <v>290</v>
      </c>
      <c r="U185" s="4">
        <v>549491207</v>
      </c>
      <c r="V185" s="4" t="s">
        <v>291</v>
      </c>
      <c r="W185" s="7">
        <v>165</v>
      </c>
      <c r="X185" s="8">
        <v>20</v>
      </c>
      <c r="Y185" s="9">
        <f>((K185*W185)*(X185/100))/K185</f>
        <v>33</v>
      </c>
      <c r="Z185" s="9">
        <f>ROUND(K185*ROUND(W185,2),2)</f>
        <v>330</v>
      </c>
      <c r="AA185" s="9">
        <f>ROUND(Z185*((100+X185)/100),2)</f>
        <v>396</v>
      </c>
    </row>
    <row r="186" spans="1:27" ht="25.5">
      <c r="A186" s="3">
        <v>23004</v>
      </c>
      <c r="B186" s="4" t="s">
        <v>296</v>
      </c>
      <c r="C186" s="3">
        <v>60764</v>
      </c>
      <c r="D186" s="4" t="s">
        <v>58</v>
      </c>
      <c r="E186" s="4" t="s">
        <v>144</v>
      </c>
      <c r="F186" s="4" t="s">
        <v>145</v>
      </c>
      <c r="G186" s="5" t="s">
        <v>819</v>
      </c>
      <c r="H186" s="4" t="s">
        <v>34</v>
      </c>
      <c r="I186" s="4"/>
      <c r="J186" s="4" t="s">
        <v>35</v>
      </c>
      <c r="K186" s="6">
        <v>2</v>
      </c>
      <c r="L186" s="4">
        <v>220000</v>
      </c>
      <c r="M186" s="4" t="s">
        <v>286</v>
      </c>
      <c r="N186" s="4" t="s">
        <v>287</v>
      </c>
      <c r="O186" s="4" t="s">
        <v>288</v>
      </c>
      <c r="P186" s="4">
        <v>1</v>
      </c>
      <c r="Q186" s="4">
        <v>21</v>
      </c>
      <c r="R186" s="3">
        <v>37823</v>
      </c>
      <c r="S186" s="4" t="s">
        <v>289</v>
      </c>
      <c r="T186" s="4" t="s">
        <v>290</v>
      </c>
      <c r="U186" s="4">
        <v>549491207</v>
      </c>
      <c r="V186" s="4" t="s">
        <v>291</v>
      </c>
      <c r="W186" s="7">
        <v>297</v>
      </c>
      <c r="X186" s="8">
        <v>20</v>
      </c>
      <c r="Y186" s="9">
        <f>((K186*W186)*(X186/100))/K186</f>
        <v>59.400000000000006</v>
      </c>
      <c r="Z186" s="9">
        <f>ROUND(K186*ROUND(W186,2),2)</f>
        <v>594</v>
      </c>
      <c r="AA186" s="9">
        <f>ROUND(Z186*((100+X186)/100),2)</f>
        <v>712.8</v>
      </c>
    </row>
    <row r="187" spans="1:27" ht="25.5">
      <c r="A187" s="3">
        <v>23004</v>
      </c>
      <c r="B187" s="4" t="s">
        <v>296</v>
      </c>
      <c r="C187" s="3">
        <v>60765</v>
      </c>
      <c r="D187" s="4" t="s">
        <v>113</v>
      </c>
      <c r="E187" s="4" t="s">
        <v>297</v>
      </c>
      <c r="F187" s="4" t="s">
        <v>298</v>
      </c>
      <c r="G187" s="5" t="s">
        <v>824</v>
      </c>
      <c r="H187" s="4" t="s">
        <v>34</v>
      </c>
      <c r="I187" s="4"/>
      <c r="J187" s="4" t="s">
        <v>35</v>
      </c>
      <c r="K187" s="6">
        <v>2</v>
      </c>
      <c r="L187" s="4">
        <v>220000</v>
      </c>
      <c r="M187" s="4" t="s">
        <v>286</v>
      </c>
      <c r="N187" s="4" t="s">
        <v>287</v>
      </c>
      <c r="O187" s="4" t="s">
        <v>288</v>
      </c>
      <c r="P187" s="4">
        <v>1</v>
      </c>
      <c r="Q187" s="4">
        <v>21</v>
      </c>
      <c r="R187" s="3">
        <v>37823</v>
      </c>
      <c r="S187" s="4" t="s">
        <v>289</v>
      </c>
      <c r="T187" s="4" t="s">
        <v>290</v>
      </c>
      <c r="U187" s="4">
        <v>549491207</v>
      </c>
      <c r="V187" s="4" t="s">
        <v>291</v>
      </c>
      <c r="W187" s="7">
        <v>900</v>
      </c>
      <c r="X187" s="8">
        <v>20</v>
      </c>
      <c r="Y187" s="9">
        <f>((K187*W187)*(X187/100))/K187</f>
        <v>180</v>
      </c>
      <c r="Z187" s="9">
        <f>ROUND(K187*ROUND(W187,2),2)</f>
        <v>1800</v>
      </c>
      <c r="AA187" s="9">
        <f>ROUND(Z187*((100+X187)/100),2)</f>
        <v>2160</v>
      </c>
    </row>
    <row r="188" spans="1:27" ht="25.5">
      <c r="A188" s="3">
        <v>23004</v>
      </c>
      <c r="B188" s="4" t="s">
        <v>296</v>
      </c>
      <c r="C188" s="3">
        <v>60766</v>
      </c>
      <c r="D188" s="4" t="s">
        <v>31</v>
      </c>
      <c r="E188" s="4" t="s">
        <v>32</v>
      </c>
      <c r="F188" s="4" t="s">
        <v>33</v>
      </c>
      <c r="G188" s="5" t="s">
        <v>662</v>
      </c>
      <c r="H188" s="4" t="s">
        <v>34</v>
      </c>
      <c r="I188" s="14" t="s">
        <v>299</v>
      </c>
      <c r="J188" s="4" t="s">
        <v>35</v>
      </c>
      <c r="K188" s="6">
        <v>4</v>
      </c>
      <c r="L188" s="4">
        <v>220000</v>
      </c>
      <c r="M188" s="4" t="s">
        <v>286</v>
      </c>
      <c r="N188" s="4" t="s">
        <v>287</v>
      </c>
      <c r="O188" s="4" t="s">
        <v>288</v>
      </c>
      <c r="P188" s="4">
        <v>1</v>
      </c>
      <c r="Q188" s="4">
        <v>21</v>
      </c>
      <c r="R188" s="3">
        <v>37823</v>
      </c>
      <c r="S188" s="4" t="s">
        <v>289</v>
      </c>
      <c r="T188" s="4" t="s">
        <v>290</v>
      </c>
      <c r="U188" s="4">
        <v>549491207</v>
      </c>
      <c r="V188" s="4" t="s">
        <v>291</v>
      </c>
      <c r="W188" s="7">
        <v>158</v>
      </c>
      <c r="X188" s="8">
        <v>20</v>
      </c>
      <c r="Y188" s="9">
        <f>((K188*W188)*(X188/100))/K188</f>
        <v>31.6</v>
      </c>
      <c r="Z188" s="9">
        <f>ROUND(K188*ROUND(W188,2),2)</f>
        <v>632</v>
      </c>
      <c r="AA188" s="9">
        <f>ROUND(Z188*((100+X188)/100),2)</f>
        <v>758.4</v>
      </c>
    </row>
    <row r="189" spans="1:27" ht="26.25" thickBot="1">
      <c r="A189" s="3">
        <v>23004</v>
      </c>
      <c r="B189" s="4" t="s">
        <v>296</v>
      </c>
      <c r="C189" s="3">
        <v>60767</v>
      </c>
      <c r="D189" s="4" t="s">
        <v>116</v>
      </c>
      <c r="E189" s="4" t="s">
        <v>117</v>
      </c>
      <c r="F189" s="4" t="s">
        <v>118</v>
      </c>
      <c r="G189" s="5" t="s">
        <v>671</v>
      </c>
      <c r="H189" s="4" t="s">
        <v>34</v>
      </c>
      <c r="I189" s="4"/>
      <c r="J189" s="4" t="s">
        <v>35</v>
      </c>
      <c r="K189" s="6">
        <v>1</v>
      </c>
      <c r="L189" s="4">
        <v>220000</v>
      </c>
      <c r="M189" s="4" t="s">
        <v>286</v>
      </c>
      <c r="N189" s="4" t="s">
        <v>287</v>
      </c>
      <c r="O189" s="4" t="s">
        <v>288</v>
      </c>
      <c r="P189" s="4">
        <v>1</v>
      </c>
      <c r="Q189" s="4">
        <v>21</v>
      </c>
      <c r="R189" s="3">
        <v>37823</v>
      </c>
      <c r="S189" s="4" t="s">
        <v>289</v>
      </c>
      <c r="T189" s="4" t="s">
        <v>290</v>
      </c>
      <c r="U189" s="4">
        <v>549491207</v>
      </c>
      <c r="V189" s="4" t="s">
        <v>291</v>
      </c>
      <c r="W189" s="7">
        <v>580</v>
      </c>
      <c r="X189" s="8">
        <v>20</v>
      </c>
      <c r="Y189" s="9">
        <f>((K189*W189)*(X189/100))/K189</f>
        <v>116</v>
      </c>
      <c r="Z189" s="9">
        <f>ROUND(K189*ROUND(W189,2),2)</f>
        <v>580</v>
      </c>
      <c r="AA189" s="9">
        <f>ROUND(Z189*((100+X189)/100),2)</f>
        <v>696</v>
      </c>
    </row>
    <row r="190" spans="1:27" ht="13.5" customHeight="1" thickTop="1">
      <c r="A190" s="53" t="s">
        <v>55</v>
      </c>
      <c r="B190" s="53"/>
      <c r="C190" s="53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53" t="s">
        <v>56</v>
      </c>
      <c r="Y190" s="53"/>
      <c r="Z190" s="11">
        <f>SUM(Z185:Z189)</f>
        <v>3936</v>
      </c>
      <c r="AA190" s="11">
        <f>SUM(AA185:AA189)</f>
        <v>4723.200000000001</v>
      </c>
    </row>
    <row r="191" spans="1:27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 spans="1:27" ht="25.5">
      <c r="A192" s="3">
        <v>23005</v>
      </c>
      <c r="B192" s="4" t="s">
        <v>300</v>
      </c>
      <c r="C192" s="3">
        <v>60757</v>
      </c>
      <c r="D192" s="4" t="s">
        <v>31</v>
      </c>
      <c r="E192" s="4" t="s">
        <v>32</v>
      </c>
      <c r="F192" s="4" t="s">
        <v>33</v>
      </c>
      <c r="G192" s="5" t="s">
        <v>662</v>
      </c>
      <c r="H192" s="4" t="s">
        <v>34</v>
      </c>
      <c r="I192" s="14" t="s">
        <v>299</v>
      </c>
      <c r="J192" s="4" t="s">
        <v>35</v>
      </c>
      <c r="K192" s="6">
        <v>8</v>
      </c>
      <c r="L192" s="4">
        <v>220000</v>
      </c>
      <c r="M192" s="4" t="s">
        <v>286</v>
      </c>
      <c r="N192" s="4" t="s">
        <v>287</v>
      </c>
      <c r="O192" s="4" t="s">
        <v>288</v>
      </c>
      <c r="P192" s="4">
        <v>1</v>
      </c>
      <c r="Q192" s="4">
        <v>21</v>
      </c>
      <c r="R192" s="3">
        <v>37823</v>
      </c>
      <c r="S192" s="4" t="s">
        <v>289</v>
      </c>
      <c r="T192" s="4" t="s">
        <v>290</v>
      </c>
      <c r="U192" s="4">
        <v>549491207</v>
      </c>
      <c r="V192" s="4" t="s">
        <v>291</v>
      </c>
      <c r="W192" s="7">
        <v>158</v>
      </c>
      <c r="X192" s="8">
        <v>20</v>
      </c>
      <c r="Y192" s="9">
        <f>((K192*W192)*(X192/100))/K192</f>
        <v>31.6</v>
      </c>
      <c r="Z192" s="9">
        <f>ROUND(K192*ROUND(W192,2),2)</f>
        <v>1264</v>
      </c>
      <c r="AA192" s="9">
        <f>ROUND(Z192*((100+X192)/100),2)</f>
        <v>1516.8</v>
      </c>
    </row>
    <row r="193" spans="1:27" ht="26.25" thickBot="1">
      <c r="A193" s="3">
        <v>23005</v>
      </c>
      <c r="B193" s="4" t="s">
        <v>300</v>
      </c>
      <c r="C193" s="3">
        <v>60774</v>
      </c>
      <c r="D193" s="4" t="s">
        <v>141</v>
      </c>
      <c r="E193" s="4" t="s">
        <v>142</v>
      </c>
      <c r="F193" s="4" t="s">
        <v>143</v>
      </c>
      <c r="G193" s="5" t="s">
        <v>814</v>
      </c>
      <c r="H193" s="4" t="s">
        <v>34</v>
      </c>
      <c r="I193" s="18" t="s">
        <v>377</v>
      </c>
      <c r="J193" s="4" t="s">
        <v>35</v>
      </c>
      <c r="K193" s="6">
        <v>1</v>
      </c>
      <c r="L193" s="4">
        <v>220000</v>
      </c>
      <c r="M193" s="4" t="s">
        <v>286</v>
      </c>
      <c r="N193" s="4" t="s">
        <v>287</v>
      </c>
      <c r="O193" s="4" t="s">
        <v>288</v>
      </c>
      <c r="P193" s="4">
        <v>1</v>
      </c>
      <c r="Q193" s="4">
        <v>21</v>
      </c>
      <c r="R193" s="3">
        <v>37823</v>
      </c>
      <c r="S193" s="4" t="s">
        <v>289</v>
      </c>
      <c r="T193" s="4" t="s">
        <v>290</v>
      </c>
      <c r="U193" s="4">
        <v>549491207</v>
      </c>
      <c r="V193" s="4" t="s">
        <v>291</v>
      </c>
      <c r="W193" s="7">
        <v>80</v>
      </c>
      <c r="X193" s="8">
        <v>20</v>
      </c>
      <c r="Y193" s="9">
        <f>((K193*W193)*(X193/100))/K193</f>
        <v>16</v>
      </c>
      <c r="Z193" s="9">
        <f>ROUND(K193*ROUND(W193,2),2)</f>
        <v>80</v>
      </c>
      <c r="AA193" s="9">
        <f>ROUND(Z193*((100+X193)/100),2)</f>
        <v>96</v>
      </c>
    </row>
    <row r="194" spans="1:27" ht="13.5" customHeight="1" thickTop="1">
      <c r="A194" s="53" t="s">
        <v>55</v>
      </c>
      <c r="B194" s="53"/>
      <c r="C194" s="53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53" t="s">
        <v>56</v>
      </c>
      <c r="Y194" s="53"/>
      <c r="Z194" s="11">
        <f>SUM(Z192:Z193)</f>
        <v>1344</v>
      </c>
      <c r="AA194" s="11">
        <f>SUM(AA192:AA193)</f>
        <v>1612.8</v>
      </c>
    </row>
    <row r="195" spans="1:27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</row>
    <row r="196" spans="1:27" ht="13.5" thickBot="1">
      <c r="A196" s="3">
        <v>23015</v>
      </c>
      <c r="B196" s="4"/>
      <c r="C196" s="3">
        <v>60717</v>
      </c>
      <c r="D196" s="4" t="s">
        <v>42</v>
      </c>
      <c r="E196" s="4" t="s">
        <v>128</v>
      </c>
      <c r="F196" s="4" t="s">
        <v>129</v>
      </c>
      <c r="G196" s="5" t="s">
        <v>798</v>
      </c>
      <c r="H196" s="4" t="s">
        <v>34</v>
      </c>
      <c r="I196" s="4"/>
      <c r="J196" s="4" t="s">
        <v>35</v>
      </c>
      <c r="K196" s="6">
        <v>1</v>
      </c>
      <c r="L196" s="4">
        <v>719000</v>
      </c>
      <c r="M196" s="4" t="s">
        <v>36</v>
      </c>
      <c r="N196" s="4" t="s">
        <v>301</v>
      </c>
      <c r="O196" s="4" t="s">
        <v>70</v>
      </c>
      <c r="P196" s="4">
        <v>1</v>
      </c>
      <c r="Q196" s="4" t="s">
        <v>302</v>
      </c>
      <c r="R196" s="3">
        <v>56639</v>
      </c>
      <c r="S196" s="4" t="s">
        <v>303</v>
      </c>
      <c r="T196" s="4" t="s">
        <v>304</v>
      </c>
      <c r="U196" s="4">
        <v>549495252</v>
      </c>
      <c r="V196" s="4"/>
      <c r="W196" s="7">
        <v>165</v>
      </c>
      <c r="X196" s="8">
        <v>20</v>
      </c>
      <c r="Y196" s="9">
        <f>((K196*W196)*(X196/100))/K196</f>
        <v>33</v>
      </c>
      <c r="Z196" s="9">
        <f>ROUND(K196*ROUND(W196,2),2)</f>
        <v>165</v>
      </c>
      <c r="AA196" s="9">
        <f>ROUND(Z196*((100+X196)/100),2)</f>
        <v>198</v>
      </c>
    </row>
    <row r="197" spans="1:27" ht="13.5" customHeight="1" thickTop="1">
      <c r="A197" s="53" t="s">
        <v>55</v>
      </c>
      <c r="B197" s="53"/>
      <c r="C197" s="53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53" t="s">
        <v>56</v>
      </c>
      <c r="Y197" s="53"/>
      <c r="Z197" s="11">
        <f>SUM(Z196:Z196)</f>
        <v>165</v>
      </c>
      <c r="AA197" s="11">
        <f>SUM(AA196:AA196)</f>
        <v>198</v>
      </c>
    </row>
    <row r="198" spans="1:27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</row>
    <row r="199" spans="1:27" ht="26.25" thickBot="1">
      <c r="A199" s="3">
        <v>23017</v>
      </c>
      <c r="B199" s="4" t="s">
        <v>305</v>
      </c>
      <c r="C199" s="3">
        <v>60768</v>
      </c>
      <c r="D199" s="4" t="s">
        <v>110</v>
      </c>
      <c r="E199" s="4" t="s">
        <v>195</v>
      </c>
      <c r="F199" s="4" t="s">
        <v>196</v>
      </c>
      <c r="G199" s="5" t="s">
        <v>820</v>
      </c>
      <c r="H199" s="4" t="s">
        <v>34</v>
      </c>
      <c r="I199" s="4"/>
      <c r="J199" s="4" t="s">
        <v>35</v>
      </c>
      <c r="K199" s="6">
        <v>1</v>
      </c>
      <c r="L199" s="4">
        <v>220000</v>
      </c>
      <c r="M199" s="4" t="s">
        <v>286</v>
      </c>
      <c r="N199" s="4" t="s">
        <v>287</v>
      </c>
      <c r="O199" s="4" t="s">
        <v>288</v>
      </c>
      <c r="P199" s="4">
        <v>1</v>
      </c>
      <c r="Q199" s="4">
        <v>21</v>
      </c>
      <c r="R199" s="3">
        <v>37823</v>
      </c>
      <c r="S199" s="4" t="s">
        <v>289</v>
      </c>
      <c r="T199" s="4" t="s">
        <v>290</v>
      </c>
      <c r="U199" s="4">
        <v>549491207</v>
      </c>
      <c r="V199" s="4" t="s">
        <v>291</v>
      </c>
      <c r="W199" s="7">
        <v>1360</v>
      </c>
      <c r="X199" s="8">
        <v>20</v>
      </c>
      <c r="Y199" s="9">
        <f>((K199*W199)*(X199/100))/K199</f>
        <v>272</v>
      </c>
      <c r="Z199" s="9">
        <f>ROUND(K199*ROUND(W199,2),2)</f>
        <v>1360</v>
      </c>
      <c r="AA199" s="9">
        <f>ROUND(Z199*((100+X199)/100),2)</f>
        <v>1632</v>
      </c>
    </row>
    <row r="200" spans="1:27" ht="13.5" customHeight="1" thickTop="1">
      <c r="A200" s="53" t="s">
        <v>55</v>
      </c>
      <c r="B200" s="53"/>
      <c r="C200" s="53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53" t="s">
        <v>56</v>
      </c>
      <c r="Y200" s="53"/>
      <c r="Z200" s="11">
        <f>SUM(Z199:Z199)</f>
        <v>1360</v>
      </c>
      <c r="AA200" s="11">
        <f>SUM(AA199:AA199)</f>
        <v>1632</v>
      </c>
    </row>
    <row r="201" spans="1:27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</row>
    <row r="202" spans="1:27" ht="25.5">
      <c r="A202" s="3">
        <v>23018</v>
      </c>
      <c r="B202" s="4" t="s">
        <v>306</v>
      </c>
      <c r="C202" s="3">
        <v>60769</v>
      </c>
      <c r="D202" s="4" t="s">
        <v>110</v>
      </c>
      <c r="E202" s="4" t="s">
        <v>195</v>
      </c>
      <c r="F202" s="4" t="s">
        <v>196</v>
      </c>
      <c r="G202" s="5" t="s">
        <v>820</v>
      </c>
      <c r="H202" s="4" t="s">
        <v>34</v>
      </c>
      <c r="I202" s="4"/>
      <c r="J202" s="4" t="s">
        <v>35</v>
      </c>
      <c r="K202" s="6">
        <v>1</v>
      </c>
      <c r="L202" s="4">
        <v>220000</v>
      </c>
      <c r="M202" s="4" t="s">
        <v>286</v>
      </c>
      <c r="N202" s="4" t="s">
        <v>287</v>
      </c>
      <c r="O202" s="4" t="s">
        <v>288</v>
      </c>
      <c r="P202" s="4">
        <v>1</v>
      </c>
      <c r="Q202" s="4">
        <v>21</v>
      </c>
      <c r="R202" s="3">
        <v>37823</v>
      </c>
      <c r="S202" s="4" t="s">
        <v>289</v>
      </c>
      <c r="T202" s="4" t="s">
        <v>290</v>
      </c>
      <c r="U202" s="4">
        <v>549491207</v>
      </c>
      <c r="V202" s="4" t="s">
        <v>291</v>
      </c>
      <c r="W202" s="7">
        <v>1360</v>
      </c>
      <c r="X202" s="8">
        <v>20</v>
      </c>
      <c r="Y202" s="9">
        <f>((K202*W202)*(X202/100))/K202</f>
        <v>272</v>
      </c>
      <c r="Z202" s="9">
        <f>ROUND(K202*ROUND(W202,2),2)</f>
        <v>1360</v>
      </c>
      <c r="AA202" s="9">
        <f>ROUND(Z202*((100+X202)/100),2)</f>
        <v>1632</v>
      </c>
    </row>
    <row r="203" spans="1:27" ht="25.5">
      <c r="A203" s="3">
        <v>23018</v>
      </c>
      <c r="B203" s="4" t="s">
        <v>306</v>
      </c>
      <c r="C203" s="3">
        <v>60770</v>
      </c>
      <c r="D203" s="4" t="s">
        <v>58</v>
      </c>
      <c r="E203" s="4" t="s">
        <v>144</v>
      </c>
      <c r="F203" s="4" t="s">
        <v>145</v>
      </c>
      <c r="G203" s="5" t="s">
        <v>819</v>
      </c>
      <c r="H203" s="4" t="s">
        <v>34</v>
      </c>
      <c r="I203" s="4"/>
      <c r="J203" s="4" t="s">
        <v>35</v>
      </c>
      <c r="K203" s="6">
        <v>1</v>
      </c>
      <c r="L203" s="4">
        <v>220000</v>
      </c>
      <c r="M203" s="4" t="s">
        <v>286</v>
      </c>
      <c r="N203" s="4" t="s">
        <v>287</v>
      </c>
      <c r="O203" s="4" t="s">
        <v>288</v>
      </c>
      <c r="P203" s="4">
        <v>1</v>
      </c>
      <c r="Q203" s="4">
        <v>21</v>
      </c>
      <c r="R203" s="3">
        <v>37823</v>
      </c>
      <c r="S203" s="4" t="s">
        <v>289</v>
      </c>
      <c r="T203" s="4" t="s">
        <v>290</v>
      </c>
      <c r="U203" s="4">
        <v>549491207</v>
      </c>
      <c r="V203" s="4" t="s">
        <v>291</v>
      </c>
      <c r="W203" s="7">
        <v>297</v>
      </c>
      <c r="X203" s="8">
        <v>20</v>
      </c>
      <c r="Y203" s="9">
        <f>((K203*W203)*(X203/100))/K203</f>
        <v>59.400000000000006</v>
      </c>
      <c r="Z203" s="9">
        <f>ROUND(K203*ROUND(W203,2),2)</f>
        <v>297</v>
      </c>
      <c r="AA203" s="9">
        <f>ROUND(Z203*((100+X203)/100),2)</f>
        <v>356.4</v>
      </c>
    </row>
    <row r="204" spans="1:27" ht="25.5">
      <c r="A204" s="3">
        <v>23018</v>
      </c>
      <c r="B204" s="4" t="s">
        <v>306</v>
      </c>
      <c r="C204" s="3">
        <v>60771</v>
      </c>
      <c r="D204" s="4" t="s">
        <v>42</v>
      </c>
      <c r="E204" s="4" t="s">
        <v>128</v>
      </c>
      <c r="F204" s="4" t="s">
        <v>129</v>
      </c>
      <c r="G204" s="5" t="s">
        <v>798</v>
      </c>
      <c r="H204" s="4" t="s">
        <v>34</v>
      </c>
      <c r="I204" s="4"/>
      <c r="J204" s="4" t="s">
        <v>35</v>
      </c>
      <c r="K204" s="6">
        <v>2</v>
      </c>
      <c r="L204" s="4">
        <v>220000</v>
      </c>
      <c r="M204" s="4" t="s">
        <v>286</v>
      </c>
      <c r="N204" s="4" t="s">
        <v>287</v>
      </c>
      <c r="O204" s="4" t="s">
        <v>288</v>
      </c>
      <c r="P204" s="4">
        <v>1</v>
      </c>
      <c r="Q204" s="4">
        <v>21</v>
      </c>
      <c r="R204" s="3">
        <v>37823</v>
      </c>
      <c r="S204" s="4" t="s">
        <v>289</v>
      </c>
      <c r="T204" s="4" t="s">
        <v>290</v>
      </c>
      <c r="U204" s="4">
        <v>549491207</v>
      </c>
      <c r="V204" s="4" t="s">
        <v>291</v>
      </c>
      <c r="W204" s="7">
        <v>165</v>
      </c>
      <c r="X204" s="8">
        <v>20</v>
      </c>
      <c r="Y204" s="9">
        <f>((K204*W204)*(X204/100))/K204</f>
        <v>33</v>
      </c>
      <c r="Z204" s="9">
        <f>ROUND(K204*ROUND(W204,2),2)</f>
        <v>330</v>
      </c>
      <c r="AA204" s="9">
        <f>ROUND(Z204*((100+X204)/100),2)</f>
        <v>396</v>
      </c>
    </row>
    <row r="205" spans="1:27" ht="25.5">
      <c r="A205" s="3">
        <v>23018</v>
      </c>
      <c r="B205" s="4" t="s">
        <v>306</v>
      </c>
      <c r="C205" s="3">
        <v>60772</v>
      </c>
      <c r="D205" s="4" t="s">
        <v>31</v>
      </c>
      <c r="E205" s="4" t="s">
        <v>32</v>
      </c>
      <c r="F205" s="4" t="s">
        <v>33</v>
      </c>
      <c r="G205" s="5" t="s">
        <v>662</v>
      </c>
      <c r="H205" s="4" t="s">
        <v>34</v>
      </c>
      <c r="I205" s="14" t="s">
        <v>299</v>
      </c>
      <c r="J205" s="4" t="s">
        <v>35</v>
      </c>
      <c r="K205" s="6">
        <v>3</v>
      </c>
      <c r="L205" s="4">
        <v>220000</v>
      </c>
      <c r="M205" s="4" t="s">
        <v>286</v>
      </c>
      <c r="N205" s="4" t="s">
        <v>287</v>
      </c>
      <c r="O205" s="4" t="s">
        <v>288</v>
      </c>
      <c r="P205" s="4">
        <v>1</v>
      </c>
      <c r="Q205" s="4">
        <v>21</v>
      </c>
      <c r="R205" s="3">
        <v>37823</v>
      </c>
      <c r="S205" s="4" t="s">
        <v>289</v>
      </c>
      <c r="T205" s="4" t="s">
        <v>290</v>
      </c>
      <c r="U205" s="4">
        <v>549491207</v>
      </c>
      <c r="V205" s="4" t="s">
        <v>291</v>
      </c>
      <c r="W205" s="7">
        <v>158</v>
      </c>
      <c r="X205" s="8">
        <v>20</v>
      </c>
      <c r="Y205" s="9">
        <f>((K205*W205)*(X205/100))/K205</f>
        <v>31.600000000000005</v>
      </c>
      <c r="Z205" s="9">
        <f>ROUND(K205*ROUND(W205,2),2)</f>
        <v>474</v>
      </c>
      <c r="AA205" s="9">
        <f>ROUND(Z205*((100+X205)/100),2)</f>
        <v>568.8</v>
      </c>
    </row>
    <row r="206" spans="1:27" ht="26.25" thickBot="1">
      <c r="A206" s="3">
        <v>23018</v>
      </c>
      <c r="B206" s="4" t="s">
        <v>306</v>
      </c>
      <c r="C206" s="3">
        <v>60773</v>
      </c>
      <c r="D206" s="4" t="s">
        <v>141</v>
      </c>
      <c r="E206" s="4" t="s">
        <v>142</v>
      </c>
      <c r="F206" s="4" t="s">
        <v>143</v>
      </c>
      <c r="G206" s="5" t="s">
        <v>813</v>
      </c>
      <c r="H206" s="4" t="s">
        <v>34</v>
      </c>
      <c r="I206" s="4"/>
      <c r="J206" s="4" t="s">
        <v>35</v>
      </c>
      <c r="K206" s="6">
        <v>1</v>
      </c>
      <c r="L206" s="4">
        <v>220000</v>
      </c>
      <c r="M206" s="4" t="s">
        <v>286</v>
      </c>
      <c r="N206" s="4" t="s">
        <v>287</v>
      </c>
      <c r="O206" s="4" t="s">
        <v>288</v>
      </c>
      <c r="P206" s="4">
        <v>1</v>
      </c>
      <c r="Q206" s="4">
        <v>21</v>
      </c>
      <c r="R206" s="3">
        <v>37823</v>
      </c>
      <c r="S206" s="4" t="s">
        <v>289</v>
      </c>
      <c r="T206" s="4" t="s">
        <v>290</v>
      </c>
      <c r="U206" s="4">
        <v>549491207</v>
      </c>
      <c r="V206" s="4" t="s">
        <v>291</v>
      </c>
      <c r="W206" s="7">
        <v>70</v>
      </c>
      <c r="X206" s="8">
        <v>20</v>
      </c>
      <c r="Y206" s="9">
        <f>((K206*W206)*(X206/100))/K206</f>
        <v>14</v>
      </c>
      <c r="Z206" s="9">
        <f>ROUND(K206*ROUND(W206,2),2)</f>
        <v>70</v>
      </c>
      <c r="AA206" s="9">
        <f>ROUND(Z206*((100+X206)/100),2)</f>
        <v>84</v>
      </c>
    </row>
    <row r="207" spans="1:27" ht="13.5" customHeight="1" thickTop="1">
      <c r="A207" s="53" t="s">
        <v>55</v>
      </c>
      <c r="B207" s="53"/>
      <c r="C207" s="53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53" t="s">
        <v>56</v>
      </c>
      <c r="Y207" s="53"/>
      <c r="Z207" s="11">
        <f>SUM(Z202:Z206)</f>
        <v>2531</v>
      </c>
      <c r="AA207" s="11">
        <f>SUM(AA202:AA206)</f>
        <v>3037.2</v>
      </c>
    </row>
    <row r="208" spans="1:27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</row>
    <row r="209" spans="1:27" ht="26.25" thickBot="1">
      <c r="A209" s="3">
        <v>23020</v>
      </c>
      <c r="B209" s="4" t="s">
        <v>307</v>
      </c>
      <c r="C209" s="3">
        <v>60776</v>
      </c>
      <c r="D209" s="4" t="s">
        <v>31</v>
      </c>
      <c r="E209" s="4" t="s">
        <v>32</v>
      </c>
      <c r="F209" s="4" t="s">
        <v>33</v>
      </c>
      <c r="G209" s="5" t="s">
        <v>662</v>
      </c>
      <c r="H209" s="4" t="s">
        <v>34</v>
      </c>
      <c r="I209" s="14" t="s">
        <v>299</v>
      </c>
      <c r="J209" s="4" t="s">
        <v>35</v>
      </c>
      <c r="K209" s="6">
        <v>2</v>
      </c>
      <c r="L209" s="4">
        <v>220000</v>
      </c>
      <c r="M209" s="4" t="s">
        <v>286</v>
      </c>
      <c r="N209" s="4" t="s">
        <v>287</v>
      </c>
      <c r="O209" s="4" t="s">
        <v>288</v>
      </c>
      <c r="P209" s="4">
        <v>1</v>
      </c>
      <c r="Q209" s="4">
        <v>21</v>
      </c>
      <c r="R209" s="3">
        <v>37823</v>
      </c>
      <c r="S209" s="4" t="s">
        <v>289</v>
      </c>
      <c r="T209" s="4" t="s">
        <v>290</v>
      </c>
      <c r="U209" s="4">
        <v>549491207</v>
      </c>
      <c r="V209" s="4" t="s">
        <v>291</v>
      </c>
      <c r="W209" s="7">
        <v>158</v>
      </c>
      <c r="X209" s="8">
        <v>20</v>
      </c>
      <c r="Y209" s="9">
        <f>((K209*W209)*(X209/100))/K209</f>
        <v>31.6</v>
      </c>
      <c r="Z209" s="9">
        <f>ROUND(K209*ROUND(W209,2),2)</f>
        <v>316</v>
      </c>
      <c r="AA209" s="9">
        <f>ROUND(Z209*((100+X209)/100),2)</f>
        <v>379.2</v>
      </c>
    </row>
    <row r="210" spans="1:27" ht="13.5" customHeight="1" thickTop="1">
      <c r="A210" s="53" t="s">
        <v>55</v>
      </c>
      <c r="B210" s="53"/>
      <c r="C210" s="53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53" t="s">
        <v>56</v>
      </c>
      <c r="Y210" s="53"/>
      <c r="Z210" s="11">
        <f>SUM(Z209:Z209)</f>
        <v>316</v>
      </c>
      <c r="AA210" s="11">
        <f>SUM(AA209:AA209)</f>
        <v>379.2</v>
      </c>
    </row>
    <row r="211" spans="1:27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</row>
    <row r="212" spans="1:27" ht="26.25" thickBot="1">
      <c r="A212" s="3">
        <v>23021</v>
      </c>
      <c r="B212" s="4" t="s">
        <v>308</v>
      </c>
      <c r="C212" s="3">
        <v>60777</v>
      </c>
      <c r="D212" s="4" t="s">
        <v>31</v>
      </c>
      <c r="E212" s="4" t="s">
        <v>32</v>
      </c>
      <c r="F212" s="4" t="s">
        <v>33</v>
      </c>
      <c r="G212" s="5" t="s">
        <v>662</v>
      </c>
      <c r="H212" s="4" t="s">
        <v>34</v>
      </c>
      <c r="I212" s="14" t="s">
        <v>299</v>
      </c>
      <c r="J212" s="4" t="s">
        <v>35</v>
      </c>
      <c r="K212" s="6">
        <v>3</v>
      </c>
      <c r="L212" s="4">
        <v>220000</v>
      </c>
      <c r="M212" s="4" t="s">
        <v>286</v>
      </c>
      <c r="N212" s="4" t="s">
        <v>287</v>
      </c>
      <c r="O212" s="4" t="s">
        <v>288</v>
      </c>
      <c r="P212" s="4">
        <v>1</v>
      </c>
      <c r="Q212" s="4">
        <v>21</v>
      </c>
      <c r="R212" s="3">
        <v>37823</v>
      </c>
      <c r="S212" s="4" t="s">
        <v>289</v>
      </c>
      <c r="T212" s="4" t="s">
        <v>290</v>
      </c>
      <c r="U212" s="4">
        <v>549491207</v>
      </c>
      <c r="V212" s="4" t="s">
        <v>291</v>
      </c>
      <c r="W212" s="7">
        <v>158</v>
      </c>
      <c r="X212" s="8">
        <v>20</v>
      </c>
      <c r="Y212" s="9">
        <f>((K212*W212)*(X212/100))/K212</f>
        <v>31.600000000000005</v>
      </c>
      <c r="Z212" s="9">
        <f>ROUND(K212*ROUND(W212,2),2)</f>
        <v>474</v>
      </c>
      <c r="AA212" s="9">
        <f>ROUND(Z212*((100+X212)/100),2)</f>
        <v>568.8</v>
      </c>
    </row>
    <row r="213" spans="1:27" ht="13.5" customHeight="1" thickTop="1">
      <c r="A213" s="53" t="s">
        <v>55</v>
      </c>
      <c r="B213" s="53"/>
      <c r="C213" s="53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53" t="s">
        <v>56</v>
      </c>
      <c r="Y213" s="53"/>
      <c r="Z213" s="11">
        <f>SUM(Z212:Z212)</f>
        <v>474</v>
      </c>
      <c r="AA213" s="11">
        <f>SUM(AA212:AA212)</f>
        <v>568.8</v>
      </c>
    </row>
    <row r="214" spans="1:27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</row>
    <row r="215" spans="1:27" ht="26.25" thickBot="1">
      <c r="A215" s="3">
        <v>23022</v>
      </c>
      <c r="B215" s="4" t="s">
        <v>309</v>
      </c>
      <c r="C215" s="3">
        <v>60778</v>
      </c>
      <c r="D215" s="4" t="s">
        <v>31</v>
      </c>
      <c r="E215" s="4" t="s">
        <v>32</v>
      </c>
      <c r="F215" s="4" t="s">
        <v>33</v>
      </c>
      <c r="G215" s="5" t="s">
        <v>662</v>
      </c>
      <c r="H215" s="4" t="s">
        <v>34</v>
      </c>
      <c r="I215" s="14" t="s">
        <v>299</v>
      </c>
      <c r="J215" s="4" t="s">
        <v>35</v>
      </c>
      <c r="K215" s="6">
        <v>4</v>
      </c>
      <c r="L215" s="4">
        <v>220000</v>
      </c>
      <c r="M215" s="4" t="s">
        <v>286</v>
      </c>
      <c r="N215" s="4" t="s">
        <v>287</v>
      </c>
      <c r="O215" s="4" t="s">
        <v>288</v>
      </c>
      <c r="P215" s="4">
        <v>1</v>
      </c>
      <c r="Q215" s="4">
        <v>21</v>
      </c>
      <c r="R215" s="3">
        <v>37823</v>
      </c>
      <c r="S215" s="4" t="s">
        <v>289</v>
      </c>
      <c r="T215" s="4" t="s">
        <v>290</v>
      </c>
      <c r="U215" s="4">
        <v>549491207</v>
      </c>
      <c r="V215" s="4" t="s">
        <v>291</v>
      </c>
      <c r="W215" s="7">
        <v>158</v>
      </c>
      <c r="X215" s="8">
        <v>20</v>
      </c>
      <c r="Y215" s="9">
        <f>((K215*W215)*(X215/100))/K215</f>
        <v>31.6</v>
      </c>
      <c r="Z215" s="9">
        <f>ROUND(K215*ROUND(W215,2),2)</f>
        <v>632</v>
      </c>
      <c r="AA215" s="9">
        <f>ROUND(Z215*((100+X215)/100),2)</f>
        <v>758.4</v>
      </c>
    </row>
    <row r="216" spans="1:27" ht="13.5" customHeight="1" thickTop="1">
      <c r="A216" s="53" t="s">
        <v>55</v>
      </c>
      <c r="B216" s="53"/>
      <c r="C216" s="53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53" t="s">
        <v>56</v>
      </c>
      <c r="Y216" s="53"/>
      <c r="Z216" s="11">
        <f>SUM(Z215:Z215)</f>
        <v>632</v>
      </c>
      <c r="AA216" s="11">
        <f>SUM(AA215:AA215)</f>
        <v>758.4</v>
      </c>
    </row>
    <row r="217" spans="1:27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</row>
    <row r="218" spans="1:27" ht="26.25" thickBot="1">
      <c r="A218" s="3">
        <v>23023</v>
      </c>
      <c r="B218" s="4" t="s">
        <v>310</v>
      </c>
      <c r="C218" s="3">
        <v>60779</v>
      </c>
      <c r="D218" s="4" t="s">
        <v>31</v>
      </c>
      <c r="E218" s="4" t="s">
        <v>32</v>
      </c>
      <c r="F218" s="4" t="s">
        <v>33</v>
      </c>
      <c r="G218" s="5" t="s">
        <v>662</v>
      </c>
      <c r="H218" s="4" t="s">
        <v>34</v>
      </c>
      <c r="I218" s="14" t="s">
        <v>299</v>
      </c>
      <c r="J218" s="4" t="s">
        <v>35</v>
      </c>
      <c r="K218" s="6">
        <v>3</v>
      </c>
      <c r="L218" s="4">
        <v>220000</v>
      </c>
      <c r="M218" s="4" t="s">
        <v>286</v>
      </c>
      <c r="N218" s="4" t="s">
        <v>287</v>
      </c>
      <c r="O218" s="4" t="s">
        <v>288</v>
      </c>
      <c r="P218" s="4">
        <v>1</v>
      </c>
      <c r="Q218" s="4">
        <v>21</v>
      </c>
      <c r="R218" s="3">
        <v>37823</v>
      </c>
      <c r="S218" s="4" t="s">
        <v>289</v>
      </c>
      <c r="T218" s="4" t="s">
        <v>290</v>
      </c>
      <c r="U218" s="4">
        <v>549491207</v>
      </c>
      <c r="V218" s="4" t="s">
        <v>291</v>
      </c>
      <c r="W218" s="7">
        <v>158</v>
      </c>
      <c r="X218" s="8">
        <v>20</v>
      </c>
      <c r="Y218" s="9">
        <f>((K218*W218)*(X218/100))/K218</f>
        <v>31.600000000000005</v>
      </c>
      <c r="Z218" s="9">
        <f>ROUND(K218*ROUND(W218,2),2)</f>
        <v>474</v>
      </c>
      <c r="AA218" s="9">
        <f>ROUND(Z218*((100+X218)/100),2)</f>
        <v>568.8</v>
      </c>
    </row>
    <row r="219" spans="1:27" ht="13.5" customHeight="1" thickTop="1">
      <c r="A219" s="53" t="s">
        <v>55</v>
      </c>
      <c r="B219" s="53"/>
      <c r="C219" s="53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53" t="s">
        <v>56</v>
      </c>
      <c r="Y219" s="53"/>
      <c r="Z219" s="11">
        <f>SUM(Z218:Z218)</f>
        <v>474</v>
      </c>
      <c r="AA219" s="11">
        <f>SUM(AA218:AA218)</f>
        <v>568.8</v>
      </c>
    </row>
    <row r="220" spans="1:27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1" spans="1:27" ht="25.5">
      <c r="A221" s="3">
        <v>23024</v>
      </c>
      <c r="B221" s="4" t="s">
        <v>311</v>
      </c>
      <c r="C221" s="3">
        <v>60780</v>
      </c>
      <c r="D221" s="4" t="s">
        <v>31</v>
      </c>
      <c r="E221" s="4" t="s">
        <v>32</v>
      </c>
      <c r="F221" s="4" t="s">
        <v>33</v>
      </c>
      <c r="G221" s="5" t="s">
        <v>662</v>
      </c>
      <c r="H221" s="4" t="s">
        <v>34</v>
      </c>
      <c r="I221" s="14" t="s">
        <v>299</v>
      </c>
      <c r="J221" s="4" t="s">
        <v>35</v>
      </c>
      <c r="K221" s="6">
        <v>2</v>
      </c>
      <c r="L221" s="4">
        <v>220000</v>
      </c>
      <c r="M221" s="4" t="s">
        <v>286</v>
      </c>
      <c r="N221" s="4" t="s">
        <v>287</v>
      </c>
      <c r="O221" s="4" t="s">
        <v>288</v>
      </c>
      <c r="P221" s="4">
        <v>1</v>
      </c>
      <c r="Q221" s="4">
        <v>21</v>
      </c>
      <c r="R221" s="3">
        <v>37823</v>
      </c>
      <c r="S221" s="4" t="s">
        <v>289</v>
      </c>
      <c r="T221" s="4" t="s">
        <v>290</v>
      </c>
      <c r="U221" s="4">
        <v>549491207</v>
      </c>
      <c r="V221" s="4" t="s">
        <v>291</v>
      </c>
      <c r="W221" s="7">
        <v>158</v>
      </c>
      <c r="X221" s="8">
        <v>20</v>
      </c>
      <c r="Y221" s="9">
        <f>((K221*W221)*(X221/100))/K221</f>
        <v>31.6</v>
      </c>
      <c r="Z221" s="9">
        <f>ROUND(K221*ROUND(W221,2),2)</f>
        <v>316</v>
      </c>
      <c r="AA221" s="9">
        <f>ROUND(Z221*((100+X221)/100),2)</f>
        <v>379.2</v>
      </c>
    </row>
    <row r="222" spans="1:27" ht="25.5">
      <c r="A222" s="3">
        <v>23024</v>
      </c>
      <c r="B222" s="4" t="s">
        <v>311</v>
      </c>
      <c r="C222" s="3">
        <v>60781</v>
      </c>
      <c r="D222" s="4" t="s">
        <v>116</v>
      </c>
      <c r="E222" s="4" t="s">
        <v>117</v>
      </c>
      <c r="F222" s="4" t="s">
        <v>118</v>
      </c>
      <c r="G222" s="5" t="s">
        <v>671</v>
      </c>
      <c r="H222" s="4" t="s">
        <v>34</v>
      </c>
      <c r="I222" s="4"/>
      <c r="J222" s="4" t="s">
        <v>35</v>
      </c>
      <c r="K222" s="6">
        <v>1</v>
      </c>
      <c r="L222" s="4">
        <v>220000</v>
      </c>
      <c r="M222" s="4" t="s">
        <v>286</v>
      </c>
      <c r="N222" s="4" t="s">
        <v>287</v>
      </c>
      <c r="O222" s="4" t="s">
        <v>288</v>
      </c>
      <c r="P222" s="4">
        <v>1</v>
      </c>
      <c r="Q222" s="4">
        <v>21</v>
      </c>
      <c r="R222" s="3">
        <v>37823</v>
      </c>
      <c r="S222" s="4" t="s">
        <v>289</v>
      </c>
      <c r="T222" s="4" t="s">
        <v>290</v>
      </c>
      <c r="U222" s="4">
        <v>549491207</v>
      </c>
      <c r="V222" s="4" t="s">
        <v>291</v>
      </c>
      <c r="W222" s="7">
        <v>555</v>
      </c>
      <c r="X222" s="8">
        <v>20</v>
      </c>
      <c r="Y222" s="9">
        <f>((K222*W222)*(X222/100))/K222</f>
        <v>111</v>
      </c>
      <c r="Z222" s="9">
        <f>ROUND(K222*ROUND(W222,2),2)</f>
        <v>555</v>
      </c>
      <c r="AA222" s="9">
        <f>ROUND(Z222*((100+X222)/100),2)</f>
        <v>666</v>
      </c>
    </row>
    <row r="223" spans="1:27" ht="26.25" thickBot="1">
      <c r="A223" s="3">
        <v>23024</v>
      </c>
      <c r="B223" s="4" t="s">
        <v>311</v>
      </c>
      <c r="C223" s="3">
        <v>60782</v>
      </c>
      <c r="D223" s="4" t="s">
        <v>42</v>
      </c>
      <c r="E223" s="4" t="s">
        <v>128</v>
      </c>
      <c r="F223" s="4" t="s">
        <v>129</v>
      </c>
      <c r="G223" s="5" t="s">
        <v>798</v>
      </c>
      <c r="H223" s="4" t="s">
        <v>34</v>
      </c>
      <c r="I223" s="4"/>
      <c r="J223" s="4" t="s">
        <v>35</v>
      </c>
      <c r="K223" s="6">
        <v>1</v>
      </c>
      <c r="L223" s="4">
        <v>220000</v>
      </c>
      <c r="M223" s="4" t="s">
        <v>286</v>
      </c>
      <c r="N223" s="4" t="s">
        <v>287</v>
      </c>
      <c r="O223" s="4" t="s">
        <v>288</v>
      </c>
      <c r="P223" s="4">
        <v>1</v>
      </c>
      <c r="Q223" s="4">
        <v>21</v>
      </c>
      <c r="R223" s="3">
        <v>37823</v>
      </c>
      <c r="S223" s="4" t="s">
        <v>289</v>
      </c>
      <c r="T223" s="4" t="s">
        <v>290</v>
      </c>
      <c r="U223" s="4">
        <v>549491207</v>
      </c>
      <c r="V223" s="4" t="s">
        <v>291</v>
      </c>
      <c r="W223" s="7">
        <v>165</v>
      </c>
      <c r="X223" s="8">
        <v>20</v>
      </c>
      <c r="Y223" s="9">
        <f>((K223*W223)*(X223/100))/K223</f>
        <v>33</v>
      </c>
      <c r="Z223" s="9">
        <f>ROUND(K223*ROUND(W223,2),2)</f>
        <v>165</v>
      </c>
      <c r="AA223" s="9">
        <f>ROUND(Z223*((100+X223)/100),2)</f>
        <v>198</v>
      </c>
    </row>
    <row r="224" spans="1:27" ht="13.5" customHeight="1" thickTop="1">
      <c r="A224" s="53" t="s">
        <v>55</v>
      </c>
      <c r="B224" s="53"/>
      <c r="C224" s="53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53" t="s">
        <v>56</v>
      </c>
      <c r="Y224" s="53"/>
      <c r="Z224" s="11">
        <f>SUM(Z221:Z223)</f>
        <v>1036</v>
      </c>
      <c r="AA224" s="11">
        <f>SUM(AA221:AA223)</f>
        <v>1243.2</v>
      </c>
    </row>
    <row r="225" spans="1:27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</row>
    <row r="226" spans="1:27" ht="26.25" thickBot="1">
      <c r="A226" s="3">
        <v>23025</v>
      </c>
      <c r="B226" s="4" t="s">
        <v>312</v>
      </c>
      <c r="C226" s="3">
        <v>60784</v>
      </c>
      <c r="D226" s="4" t="s">
        <v>110</v>
      </c>
      <c r="E226" s="4" t="s">
        <v>195</v>
      </c>
      <c r="F226" s="4" t="s">
        <v>196</v>
      </c>
      <c r="G226" s="5" t="s">
        <v>820</v>
      </c>
      <c r="H226" s="4" t="s">
        <v>34</v>
      </c>
      <c r="I226" s="4"/>
      <c r="J226" s="4" t="s">
        <v>35</v>
      </c>
      <c r="K226" s="6">
        <v>3</v>
      </c>
      <c r="L226" s="4">
        <v>220000</v>
      </c>
      <c r="M226" s="4" t="s">
        <v>286</v>
      </c>
      <c r="N226" s="4" t="s">
        <v>287</v>
      </c>
      <c r="O226" s="4" t="s">
        <v>288</v>
      </c>
      <c r="P226" s="4">
        <v>1</v>
      </c>
      <c r="Q226" s="4">
        <v>21</v>
      </c>
      <c r="R226" s="3">
        <v>37823</v>
      </c>
      <c r="S226" s="4" t="s">
        <v>289</v>
      </c>
      <c r="T226" s="4" t="s">
        <v>290</v>
      </c>
      <c r="U226" s="4">
        <v>549491207</v>
      </c>
      <c r="V226" s="4" t="s">
        <v>291</v>
      </c>
      <c r="W226" s="7">
        <v>1360</v>
      </c>
      <c r="X226" s="8">
        <v>20</v>
      </c>
      <c r="Y226" s="9">
        <f>((K226*W226)*(X226/100))/K226</f>
        <v>272</v>
      </c>
      <c r="Z226" s="9">
        <f>ROUND(K226*ROUND(W226,2),2)</f>
        <v>4080</v>
      </c>
      <c r="AA226" s="9">
        <f>ROUND(Z226*((100+X226)/100),2)</f>
        <v>4896</v>
      </c>
    </row>
    <row r="227" spans="1:27" ht="13.5" customHeight="1" thickTop="1">
      <c r="A227" s="53" t="s">
        <v>55</v>
      </c>
      <c r="B227" s="53"/>
      <c r="C227" s="53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53" t="s">
        <v>56</v>
      </c>
      <c r="Y227" s="53"/>
      <c r="Z227" s="11">
        <f>SUM(Z226:Z226)</f>
        <v>4080</v>
      </c>
      <c r="AA227" s="11">
        <f>SUM(AA226:AA226)</f>
        <v>4896</v>
      </c>
    </row>
    <row r="228" spans="1:27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</row>
    <row r="229" spans="1:27" ht="25.5">
      <c r="A229" s="3">
        <v>23026</v>
      </c>
      <c r="B229" s="4" t="s">
        <v>313</v>
      </c>
      <c r="C229" s="3">
        <v>60786</v>
      </c>
      <c r="D229" s="4" t="s">
        <v>110</v>
      </c>
      <c r="E229" s="4" t="s">
        <v>195</v>
      </c>
      <c r="F229" s="4" t="s">
        <v>196</v>
      </c>
      <c r="G229" s="5" t="s">
        <v>820</v>
      </c>
      <c r="H229" s="4" t="s">
        <v>34</v>
      </c>
      <c r="I229" s="4"/>
      <c r="J229" s="4" t="s">
        <v>35</v>
      </c>
      <c r="K229" s="6">
        <v>1</v>
      </c>
      <c r="L229" s="4">
        <v>220000</v>
      </c>
      <c r="M229" s="4" t="s">
        <v>286</v>
      </c>
      <c r="N229" s="4" t="s">
        <v>287</v>
      </c>
      <c r="O229" s="4" t="s">
        <v>288</v>
      </c>
      <c r="P229" s="4">
        <v>1</v>
      </c>
      <c r="Q229" s="4">
        <v>21</v>
      </c>
      <c r="R229" s="3">
        <v>37823</v>
      </c>
      <c r="S229" s="4" t="s">
        <v>289</v>
      </c>
      <c r="T229" s="4" t="s">
        <v>290</v>
      </c>
      <c r="U229" s="4">
        <v>549491207</v>
      </c>
      <c r="V229" s="4" t="s">
        <v>291</v>
      </c>
      <c r="W229" s="7">
        <v>1360</v>
      </c>
      <c r="X229" s="8">
        <v>20</v>
      </c>
      <c r="Y229" s="9">
        <f>((K229*W229)*(X229/100))/K229</f>
        <v>272</v>
      </c>
      <c r="Z229" s="9">
        <f>ROUND(K229*ROUND(W229,2),2)</f>
        <v>1360</v>
      </c>
      <c r="AA229" s="9">
        <f>ROUND(Z229*((100+X229)/100),2)</f>
        <v>1632</v>
      </c>
    </row>
    <row r="230" spans="1:27" ht="26.25" thickBot="1">
      <c r="A230" s="3">
        <v>23026</v>
      </c>
      <c r="B230" s="4" t="s">
        <v>313</v>
      </c>
      <c r="C230" s="3">
        <v>60787</v>
      </c>
      <c r="D230" s="4" t="s">
        <v>116</v>
      </c>
      <c r="E230" s="4" t="s">
        <v>117</v>
      </c>
      <c r="F230" s="4" t="s">
        <v>118</v>
      </c>
      <c r="G230" s="5" t="s">
        <v>671</v>
      </c>
      <c r="H230" s="4" t="s">
        <v>34</v>
      </c>
      <c r="I230" s="4"/>
      <c r="J230" s="4" t="s">
        <v>35</v>
      </c>
      <c r="K230" s="6">
        <v>1</v>
      </c>
      <c r="L230" s="4">
        <v>220000</v>
      </c>
      <c r="M230" s="4" t="s">
        <v>286</v>
      </c>
      <c r="N230" s="4" t="s">
        <v>287</v>
      </c>
      <c r="O230" s="4" t="s">
        <v>288</v>
      </c>
      <c r="P230" s="4">
        <v>1</v>
      </c>
      <c r="Q230" s="4">
        <v>21</v>
      </c>
      <c r="R230" s="3">
        <v>37823</v>
      </c>
      <c r="S230" s="4" t="s">
        <v>289</v>
      </c>
      <c r="T230" s="4" t="s">
        <v>290</v>
      </c>
      <c r="U230" s="4">
        <v>549491207</v>
      </c>
      <c r="V230" s="4" t="s">
        <v>291</v>
      </c>
      <c r="W230" s="7">
        <v>555</v>
      </c>
      <c r="X230" s="8">
        <v>20</v>
      </c>
      <c r="Y230" s="9">
        <f>((K230*W230)*(X230/100))/K230</f>
        <v>111</v>
      </c>
      <c r="Z230" s="9">
        <f>ROUND(K230*ROUND(W230,2),2)</f>
        <v>555</v>
      </c>
      <c r="AA230" s="9">
        <f>ROUND(Z230*((100+X230)/100),2)</f>
        <v>666</v>
      </c>
    </row>
    <row r="231" spans="1:27" ht="13.5" customHeight="1" thickTop="1">
      <c r="A231" s="53" t="s">
        <v>55</v>
      </c>
      <c r="B231" s="53"/>
      <c r="C231" s="53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53" t="s">
        <v>56</v>
      </c>
      <c r="Y231" s="53"/>
      <c r="Z231" s="11">
        <f>SUM(Z229:Z230)</f>
        <v>1915</v>
      </c>
      <c r="AA231" s="11">
        <f>SUM(AA229:AA230)</f>
        <v>2298</v>
      </c>
    </row>
    <row r="232" spans="1:27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</row>
    <row r="233" spans="1:27" ht="12.75">
      <c r="A233" s="3">
        <v>23034</v>
      </c>
      <c r="B233" s="4" t="s">
        <v>314</v>
      </c>
      <c r="C233" s="3">
        <v>60841</v>
      </c>
      <c r="D233" s="4" t="s">
        <v>31</v>
      </c>
      <c r="E233" s="4" t="s">
        <v>32</v>
      </c>
      <c r="F233" s="4" t="s">
        <v>33</v>
      </c>
      <c r="G233" s="5" t="s">
        <v>662</v>
      </c>
      <c r="H233" s="4" t="s">
        <v>34</v>
      </c>
      <c r="I233" s="18" t="s">
        <v>299</v>
      </c>
      <c r="J233" s="4" t="s">
        <v>35</v>
      </c>
      <c r="K233" s="6">
        <v>2</v>
      </c>
      <c r="L233" s="4">
        <v>920000</v>
      </c>
      <c r="M233" s="4" t="s">
        <v>315</v>
      </c>
      <c r="N233" s="4" t="s">
        <v>316</v>
      </c>
      <c r="O233" s="4" t="s">
        <v>317</v>
      </c>
      <c r="P233" s="4">
        <v>2</v>
      </c>
      <c r="Q233" s="4" t="s">
        <v>318</v>
      </c>
      <c r="R233" s="3">
        <v>2090</v>
      </c>
      <c r="S233" s="4" t="s">
        <v>319</v>
      </c>
      <c r="T233" s="4" t="s">
        <v>320</v>
      </c>
      <c r="U233" s="4">
        <v>549494642</v>
      </c>
      <c r="V233" s="4"/>
      <c r="W233" s="7">
        <v>158</v>
      </c>
      <c r="X233" s="8">
        <v>20</v>
      </c>
      <c r="Y233" s="9">
        <f>((K233*W233)*(X233/100))/K233</f>
        <v>31.6</v>
      </c>
      <c r="Z233" s="9">
        <f>ROUND(K233*ROUND(W233,2),2)</f>
        <v>316</v>
      </c>
      <c r="AA233" s="9">
        <f>ROUND(Z233*((100+X233)/100),2)</f>
        <v>379.2</v>
      </c>
    </row>
    <row r="234" spans="1:27" ht="12.75">
      <c r="A234" s="3">
        <v>23034</v>
      </c>
      <c r="B234" s="4" t="s">
        <v>314</v>
      </c>
      <c r="C234" s="3">
        <v>61020</v>
      </c>
      <c r="D234" s="4" t="s">
        <v>31</v>
      </c>
      <c r="E234" s="4" t="s">
        <v>32</v>
      </c>
      <c r="F234" s="4" t="s">
        <v>33</v>
      </c>
      <c r="G234" s="5" t="s">
        <v>670</v>
      </c>
      <c r="H234" s="4" t="s">
        <v>34</v>
      </c>
      <c r="I234" s="18" t="s">
        <v>378</v>
      </c>
      <c r="J234" s="4" t="s">
        <v>35</v>
      </c>
      <c r="K234" s="6">
        <v>2</v>
      </c>
      <c r="L234" s="4">
        <v>920000</v>
      </c>
      <c r="M234" s="4" t="s">
        <v>315</v>
      </c>
      <c r="N234" s="4" t="s">
        <v>316</v>
      </c>
      <c r="O234" s="4" t="s">
        <v>317</v>
      </c>
      <c r="P234" s="4">
        <v>2</v>
      </c>
      <c r="Q234" s="4" t="s">
        <v>318</v>
      </c>
      <c r="R234" s="3">
        <v>2090</v>
      </c>
      <c r="S234" s="4" t="s">
        <v>319</v>
      </c>
      <c r="T234" s="4" t="s">
        <v>320</v>
      </c>
      <c r="U234" s="4">
        <v>549494642</v>
      </c>
      <c r="V234" s="4"/>
      <c r="W234" s="7">
        <v>545</v>
      </c>
      <c r="X234" s="8">
        <v>20</v>
      </c>
      <c r="Y234" s="9">
        <f>((K234*W234)*(X234/100))/K234</f>
        <v>109</v>
      </c>
      <c r="Z234" s="9">
        <f>ROUND(K234*ROUND(W234,2),2)</f>
        <v>1090</v>
      </c>
      <c r="AA234" s="9">
        <f>ROUND(Z234*((100+X234)/100),2)</f>
        <v>1308</v>
      </c>
    </row>
    <row r="235" spans="1:27" ht="13.5" thickBot="1">
      <c r="A235" s="3">
        <v>23034</v>
      </c>
      <c r="B235" s="4" t="s">
        <v>314</v>
      </c>
      <c r="C235" s="3">
        <v>61026</v>
      </c>
      <c r="D235" s="4" t="s">
        <v>31</v>
      </c>
      <c r="E235" s="4" t="s">
        <v>32</v>
      </c>
      <c r="F235" s="4" t="s">
        <v>33</v>
      </c>
      <c r="G235" s="5" t="s">
        <v>668</v>
      </c>
      <c r="H235" s="4" t="s">
        <v>34</v>
      </c>
      <c r="I235" s="18" t="s">
        <v>292</v>
      </c>
      <c r="J235" s="4" t="s">
        <v>35</v>
      </c>
      <c r="K235" s="6">
        <v>2</v>
      </c>
      <c r="L235" s="4">
        <v>920000</v>
      </c>
      <c r="M235" s="4" t="s">
        <v>315</v>
      </c>
      <c r="N235" s="4" t="s">
        <v>316</v>
      </c>
      <c r="O235" s="4" t="s">
        <v>317</v>
      </c>
      <c r="P235" s="4">
        <v>2</v>
      </c>
      <c r="Q235" s="4" t="s">
        <v>318</v>
      </c>
      <c r="R235" s="3">
        <v>2090</v>
      </c>
      <c r="S235" s="4" t="s">
        <v>319</v>
      </c>
      <c r="T235" s="4" t="s">
        <v>320</v>
      </c>
      <c r="U235" s="4">
        <v>549494642</v>
      </c>
      <c r="V235" s="4"/>
      <c r="W235" s="7">
        <v>769</v>
      </c>
      <c r="X235" s="8">
        <v>20</v>
      </c>
      <c r="Y235" s="9">
        <f>((K235*W235)*(X235/100))/K235</f>
        <v>153.8</v>
      </c>
      <c r="Z235" s="9">
        <f>ROUND(K235*ROUND(W235,2),2)</f>
        <v>1538</v>
      </c>
      <c r="AA235" s="9">
        <f>ROUND(Z235*((100+X235)/100),2)</f>
        <v>1845.6</v>
      </c>
    </row>
    <row r="236" spans="1:27" ht="13.5" customHeight="1" thickTop="1">
      <c r="A236" s="53" t="s">
        <v>55</v>
      </c>
      <c r="B236" s="53"/>
      <c r="C236" s="53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53" t="s">
        <v>56</v>
      </c>
      <c r="Y236" s="53"/>
      <c r="Z236" s="11">
        <f>SUM(Z233:Z235)</f>
        <v>2944</v>
      </c>
      <c r="AA236" s="11">
        <f>SUM(AA233:AA235)</f>
        <v>3532.8</v>
      </c>
    </row>
    <row r="237" spans="1:27" ht="12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</row>
    <row r="238" spans="1:27" ht="12.75">
      <c r="A238" s="3">
        <v>23037</v>
      </c>
      <c r="B238" s="4"/>
      <c r="C238" s="3">
        <v>60901</v>
      </c>
      <c r="D238" s="4" t="s">
        <v>74</v>
      </c>
      <c r="E238" s="4" t="s">
        <v>261</v>
      </c>
      <c r="F238" s="4" t="s">
        <v>262</v>
      </c>
      <c r="G238" s="5" t="s">
        <v>825</v>
      </c>
      <c r="H238" s="4" t="s">
        <v>34</v>
      </c>
      <c r="I238" s="4"/>
      <c r="J238" s="4" t="s">
        <v>35</v>
      </c>
      <c r="K238" s="6">
        <v>1</v>
      </c>
      <c r="L238" s="4">
        <v>960000</v>
      </c>
      <c r="M238" s="4" t="s">
        <v>321</v>
      </c>
      <c r="N238" s="4" t="s">
        <v>322</v>
      </c>
      <c r="O238" s="4" t="s">
        <v>323</v>
      </c>
      <c r="P238" s="4">
        <v>1</v>
      </c>
      <c r="Q238" s="4" t="s">
        <v>39</v>
      </c>
      <c r="R238" s="3">
        <v>106950</v>
      </c>
      <c r="S238" s="4" t="s">
        <v>324</v>
      </c>
      <c r="T238" s="4" t="s">
        <v>325</v>
      </c>
      <c r="U238" s="4">
        <v>549494462</v>
      </c>
      <c r="V238" s="4"/>
      <c r="W238" s="7">
        <v>6600</v>
      </c>
      <c r="X238" s="8">
        <v>20</v>
      </c>
      <c r="Y238" s="9">
        <f aca="true" t="shared" si="6" ref="Y238:Y245">((K238*W238)*(X238/100))/K238</f>
        <v>1320</v>
      </c>
      <c r="Z238" s="9">
        <f aca="true" t="shared" si="7" ref="Z238:Z245">ROUND(K238*ROUND(W238,2),2)</f>
        <v>6600</v>
      </c>
      <c r="AA238" s="9">
        <f aca="true" t="shared" si="8" ref="AA238:AA245">ROUND(Z238*((100+X238)/100),2)</f>
        <v>7920</v>
      </c>
    </row>
    <row r="239" spans="1:27" ht="12.75">
      <c r="A239" s="3">
        <v>23037</v>
      </c>
      <c r="B239" s="4"/>
      <c r="C239" s="3">
        <v>60909</v>
      </c>
      <c r="D239" s="4" t="s">
        <v>49</v>
      </c>
      <c r="E239" s="4" t="s">
        <v>50</v>
      </c>
      <c r="F239" s="4" t="s">
        <v>51</v>
      </c>
      <c r="G239" s="5" t="s">
        <v>663</v>
      </c>
      <c r="H239" s="4" t="s">
        <v>34</v>
      </c>
      <c r="I239" s="4"/>
      <c r="J239" s="4" t="s">
        <v>35</v>
      </c>
      <c r="K239" s="6">
        <v>3</v>
      </c>
      <c r="L239" s="4">
        <v>960000</v>
      </c>
      <c r="M239" s="4" t="s">
        <v>321</v>
      </c>
      <c r="N239" s="4" t="s">
        <v>322</v>
      </c>
      <c r="O239" s="4" t="s">
        <v>323</v>
      </c>
      <c r="P239" s="4">
        <v>1</v>
      </c>
      <c r="Q239" s="4" t="s">
        <v>39</v>
      </c>
      <c r="R239" s="3">
        <v>106950</v>
      </c>
      <c r="S239" s="4" t="s">
        <v>324</v>
      </c>
      <c r="T239" s="4" t="s">
        <v>325</v>
      </c>
      <c r="U239" s="4">
        <v>549494462</v>
      </c>
      <c r="V239" s="4"/>
      <c r="W239" s="7">
        <v>3162</v>
      </c>
      <c r="X239" s="8">
        <v>20</v>
      </c>
      <c r="Y239" s="9">
        <f t="shared" si="6"/>
        <v>632.4</v>
      </c>
      <c r="Z239" s="9">
        <f t="shared" si="7"/>
        <v>9486</v>
      </c>
      <c r="AA239" s="9">
        <f t="shared" si="8"/>
        <v>11383.2</v>
      </c>
    </row>
    <row r="240" spans="1:27" ht="12.75">
      <c r="A240" s="3">
        <v>23037</v>
      </c>
      <c r="B240" s="4"/>
      <c r="C240" s="3">
        <v>60910</v>
      </c>
      <c r="D240" s="4" t="s">
        <v>52</v>
      </c>
      <c r="E240" s="4" t="s">
        <v>174</v>
      </c>
      <c r="F240" s="4" t="s">
        <v>175</v>
      </c>
      <c r="G240" s="5" t="s">
        <v>801</v>
      </c>
      <c r="H240" s="4" t="s">
        <v>34</v>
      </c>
      <c r="I240" s="4"/>
      <c r="J240" s="4" t="s">
        <v>35</v>
      </c>
      <c r="K240" s="6">
        <v>2</v>
      </c>
      <c r="L240" s="4">
        <v>960000</v>
      </c>
      <c r="M240" s="4" t="s">
        <v>321</v>
      </c>
      <c r="N240" s="4" t="s">
        <v>322</v>
      </c>
      <c r="O240" s="4" t="s">
        <v>323</v>
      </c>
      <c r="P240" s="4">
        <v>1</v>
      </c>
      <c r="Q240" s="4" t="s">
        <v>39</v>
      </c>
      <c r="R240" s="3">
        <v>106950</v>
      </c>
      <c r="S240" s="4" t="s">
        <v>324</v>
      </c>
      <c r="T240" s="4" t="s">
        <v>325</v>
      </c>
      <c r="U240" s="4">
        <v>549494462</v>
      </c>
      <c r="V240" s="4"/>
      <c r="W240" s="7">
        <v>14080</v>
      </c>
      <c r="X240" s="8">
        <v>20</v>
      </c>
      <c r="Y240" s="9">
        <f t="shared" si="6"/>
        <v>2816</v>
      </c>
      <c r="Z240" s="9">
        <f t="shared" si="7"/>
        <v>28160</v>
      </c>
      <c r="AA240" s="9">
        <f t="shared" si="8"/>
        <v>33792</v>
      </c>
    </row>
    <row r="241" spans="1:27" ht="12.75">
      <c r="A241" s="3">
        <v>23037</v>
      </c>
      <c r="B241" s="4"/>
      <c r="C241" s="3">
        <v>60911</v>
      </c>
      <c r="D241" s="4" t="s">
        <v>31</v>
      </c>
      <c r="E241" s="4" t="s">
        <v>32</v>
      </c>
      <c r="F241" s="4" t="s">
        <v>33</v>
      </c>
      <c r="G241" s="5" t="s">
        <v>666</v>
      </c>
      <c r="H241" s="4" t="s">
        <v>34</v>
      </c>
      <c r="I241" s="18" t="s">
        <v>379</v>
      </c>
      <c r="J241" s="4" t="s">
        <v>35</v>
      </c>
      <c r="K241" s="6">
        <v>51</v>
      </c>
      <c r="L241" s="4">
        <v>960000</v>
      </c>
      <c r="M241" s="4" t="s">
        <v>321</v>
      </c>
      <c r="N241" s="4" t="s">
        <v>322</v>
      </c>
      <c r="O241" s="4" t="s">
        <v>323</v>
      </c>
      <c r="P241" s="4">
        <v>1</v>
      </c>
      <c r="Q241" s="4" t="s">
        <v>39</v>
      </c>
      <c r="R241" s="3">
        <v>106950</v>
      </c>
      <c r="S241" s="4" t="s">
        <v>324</v>
      </c>
      <c r="T241" s="4" t="s">
        <v>325</v>
      </c>
      <c r="U241" s="4">
        <v>549494462</v>
      </c>
      <c r="V241" s="4"/>
      <c r="W241" s="7">
        <v>338</v>
      </c>
      <c r="X241" s="8">
        <v>20</v>
      </c>
      <c r="Y241" s="9">
        <f t="shared" si="6"/>
        <v>67.60000000000001</v>
      </c>
      <c r="Z241" s="9">
        <f t="shared" si="7"/>
        <v>17238</v>
      </c>
      <c r="AA241" s="9">
        <f t="shared" si="8"/>
        <v>20685.6</v>
      </c>
    </row>
    <row r="242" spans="1:27" ht="12.75">
      <c r="A242" s="3">
        <v>23037</v>
      </c>
      <c r="B242" s="4"/>
      <c r="C242" s="3">
        <v>60912</v>
      </c>
      <c r="D242" s="4" t="s">
        <v>110</v>
      </c>
      <c r="E242" s="4" t="s">
        <v>195</v>
      </c>
      <c r="F242" s="4" t="s">
        <v>196</v>
      </c>
      <c r="G242" s="5" t="s">
        <v>820</v>
      </c>
      <c r="H242" s="4" t="s">
        <v>34</v>
      </c>
      <c r="I242" s="4"/>
      <c r="J242" s="4" t="s">
        <v>35</v>
      </c>
      <c r="K242" s="6">
        <v>8</v>
      </c>
      <c r="L242" s="4">
        <v>960000</v>
      </c>
      <c r="M242" s="4" t="s">
        <v>321</v>
      </c>
      <c r="N242" s="4" t="s">
        <v>322</v>
      </c>
      <c r="O242" s="4" t="s">
        <v>323</v>
      </c>
      <c r="P242" s="4">
        <v>1</v>
      </c>
      <c r="Q242" s="4" t="s">
        <v>39</v>
      </c>
      <c r="R242" s="3">
        <v>106950</v>
      </c>
      <c r="S242" s="4" t="s">
        <v>324</v>
      </c>
      <c r="T242" s="4" t="s">
        <v>325</v>
      </c>
      <c r="U242" s="4">
        <v>549494462</v>
      </c>
      <c r="V242" s="4"/>
      <c r="W242" s="7">
        <v>1360</v>
      </c>
      <c r="X242" s="8">
        <v>20</v>
      </c>
      <c r="Y242" s="9">
        <f t="shared" si="6"/>
        <v>272</v>
      </c>
      <c r="Z242" s="9">
        <f t="shared" si="7"/>
        <v>10880</v>
      </c>
      <c r="AA242" s="9">
        <f t="shared" si="8"/>
        <v>13056</v>
      </c>
    </row>
    <row r="243" spans="1:27" ht="12.75">
      <c r="A243" s="3">
        <v>23037</v>
      </c>
      <c r="B243" s="4"/>
      <c r="C243" s="3">
        <v>60913</v>
      </c>
      <c r="D243" s="4" t="s">
        <v>52</v>
      </c>
      <c r="E243" s="4" t="s">
        <v>201</v>
      </c>
      <c r="F243" s="4" t="s">
        <v>202</v>
      </c>
      <c r="G243" s="5" t="s">
        <v>816</v>
      </c>
      <c r="H243" s="4" t="s">
        <v>34</v>
      </c>
      <c r="I243" s="4"/>
      <c r="J243" s="4" t="s">
        <v>35</v>
      </c>
      <c r="K243" s="6">
        <v>6</v>
      </c>
      <c r="L243" s="4">
        <v>960000</v>
      </c>
      <c r="M243" s="4" t="s">
        <v>321</v>
      </c>
      <c r="N243" s="4" t="s">
        <v>322</v>
      </c>
      <c r="O243" s="4" t="s">
        <v>323</v>
      </c>
      <c r="P243" s="4">
        <v>1</v>
      </c>
      <c r="Q243" s="4" t="s">
        <v>39</v>
      </c>
      <c r="R243" s="3">
        <v>106950</v>
      </c>
      <c r="S243" s="4" t="s">
        <v>324</v>
      </c>
      <c r="T243" s="4" t="s">
        <v>325</v>
      </c>
      <c r="U243" s="4">
        <v>549494462</v>
      </c>
      <c r="V243" s="4"/>
      <c r="W243" s="7">
        <v>10100</v>
      </c>
      <c r="X243" s="8">
        <v>20</v>
      </c>
      <c r="Y243" s="9">
        <f t="shared" si="6"/>
        <v>2020</v>
      </c>
      <c r="Z243" s="9">
        <f t="shared" si="7"/>
        <v>60600</v>
      </c>
      <c r="AA243" s="9">
        <f t="shared" si="8"/>
        <v>72720</v>
      </c>
    </row>
    <row r="244" spans="1:27" ht="12.75">
      <c r="A244" s="3">
        <v>23037</v>
      </c>
      <c r="B244" s="4"/>
      <c r="C244" s="3">
        <v>60914</v>
      </c>
      <c r="D244" s="4" t="s">
        <v>58</v>
      </c>
      <c r="E244" s="4" t="s">
        <v>59</v>
      </c>
      <c r="F244" s="4" t="s">
        <v>60</v>
      </c>
      <c r="G244" s="5" t="s">
        <v>829</v>
      </c>
      <c r="H244" s="4" t="s">
        <v>34</v>
      </c>
      <c r="I244" s="20" t="s">
        <v>326</v>
      </c>
      <c r="J244" s="4" t="s">
        <v>35</v>
      </c>
      <c r="K244" s="6">
        <v>2</v>
      </c>
      <c r="L244" s="4">
        <v>960000</v>
      </c>
      <c r="M244" s="4" t="s">
        <v>321</v>
      </c>
      <c r="N244" s="4" t="s">
        <v>322</v>
      </c>
      <c r="O244" s="4" t="s">
        <v>323</v>
      </c>
      <c r="P244" s="4">
        <v>1</v>
      </c>
      <c r="Q244" s="4" t="s">
        <v>39</v>
      </c>
      <c r="R244" s="3">
        <v>106950</v>
      </c>
      <c r="S244" s="4" t="s">
        <v>324</v>
      </c>
      <c r="T244" s="4" t="s">
        <v>325</v>
      </c>
      <c r="U244" s="4">
        <v>549494462</v>
      </c>
      <c r="V244" s="4"/>
      <c r="W244" s="7">
        <v>79</v>
      </c>
      <c r="X244" s="8">
        <v>20</v>
      </c>
      <c r="Y244" s="9">
        <f t="shared" si="6"/>
        <v>15.8</v>
      </c>
      <c r="Z244" s="9">
        <f t="shared" si="7"/>
        <v>158</v>
      </c>
      <c r="AA244" s="9">
        <f t="shared" si="8"/>
        <v>189.6</v>
      </c>
    </row>
    <row r="245" spans="1:27" ht="13.5" thickBot="1">
      <c r="A245" s="3">
        <v>23037</v>
      </c>
      <c r="B245" s="4"/>
      <c r="C245" s="3">
        <v>60922</v>
      </c>
      <c r="D245" s="4" t="s">
        <v>42</v>
      </c>
      <c r="E245" s="4" t="s">
        <v>43</v>
      </c>
      <c r="F245" s="4" t="s">
        <v>44</v>
      </c>
      <c r="G245" s="5" t="s">
        <v>672</v>
      </c>
      <c r="H245" s="4" t="s">
        <v>34</v>
      </c>
      <c r="I245" s="4"/>
      <c r="J245" s="4" t="s">
        <v>35</v>
      </c>
      <c r="K245" s="6">
        <v>2</v>
      </c>
      <c r="L245" s="4">
        <v>960000</v>
      </c>
      <c r="M245" s="4" t="s">
        <v>321</v>
      </c>
      <c r="N245" s="4" t="s">
        <v>322</v>
      </c>
      <c r="O245" s="4" t="s">
        <v>323</v>
      </c>
      <c r="P245" s="4">
        <v>1</v>
      </c>
      <c r="Q245" s="4" t="s">
        <v>39</v>
      </c>
      <c r="R245" s="3">
        <v>106950</v>
      </c>
      <c r="S245" s="4" t="s">
        <v>324</v>
      </c>
      <c r="T245" s="4" t="s">
        <v>325</v>
      </c>
      <c r="U245" s="4">
        <v>549494462</v>
      </c>
      <c r="V245" s="4"/>
      <c r="W245" s="7">
        <v>69</v>
      </c>
      <c r="X245" s="8">
        <v>20</v>
      </c>
      <c r="Y245" s="9">
        <f t="shared" si="6"/>
        <v>13.8</v>
      </c>
      <c r="Z245" s="9">
        <f t="shared" si="7"/>
        <v>138</v>
      </c>
      <c r="AA245" s="9">
        <f t="shared" si="8"/>
        <v>165.6</v>
      </c>
    </row>
    <row r="246" spans="1:27" ht="13.5" customHeight="1" thickTop="1">
      <c r="A246" s="53" t="s">
        <v>55</v>
      </c>
      <c r="B246" s="53"/>
      <c r="C246" s="53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53" t="s">
        <v>56</v>
      </c>
      <c r="Y246" s="53"/>
      <c r="Z246" s="11">
        <f>SUM(Z238:Z245)</f>
        <v>133260</v>
      </c>
      <c r="AA246" s="11">
        <f>SUM(AA238:AA245)</f>
        <v>159912</v>
      </c>
    </row>
    <row r="247" spans="1:27" ht="12.7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</row>
    <row r="248" spans="1:27" ht="12.75">
      <c r="A248" s="3">
        <v>23040</v>
      </c>
      <c r="B248" s="4" t="s">
        <v>327</v>
      </c>
      <c r="C248" s="3">
        <v>60943</v>
      </c>
      <c r="D248" s="4" t="s">
        <v>52</v>
      </c>
      <c r="E248" s="4" t="s">
        <v>53</v>
      </c>
      <c r="F248" s="4" t="s">
        <v>54</v>
      </c>
      <c r="G248" s="5" t="s">
        <v>803</v>
      </c>
      <c r="H248" s="4" t="s">
        <v>34</v>
      </c>
      <c r="I248" s="4"/>
      <c r="J248" s="4" t="s">
        <v>35</v>
      </c>
      <c r="K248" s="6">
        <v>2</v>
      </c>
      <c r="L248" s="4">
        <v>790000</v>
      </c>
      <c r="M248" s="4" t="s">
        <v>280</v>
      </c>
      <c r="N248" s="4" t="s">
        <v>281</v>
      </c>
      <c r="O248" s="4" t="s">
        <v>282</v>
      </c>
      <c r="P248" s="4">
        <v>1</v>
      </c>
      <c r="Q248" s="4">
        <v>121</v>
      </c>
      <c r="R248" s="3">
        <v>113542</v>
      </c>
      <c r="S248" s="4" t="s">
        <v>283</v>
      </c>
      <c r="T248" s="4" t="s">
        <v>284</v>
      </c>
      <c r="U248" s="4">
        <v>549494511</v>
      </c>
      <c r="V248" s="4"/>
      <c r="W248" s="7">
        <v>16540</v>
      </c>
      <c r="X248" s="8">
        <v>20</v>
      </c>
      <c r="Y248" s="9">
        <f aca="true" t="shared" si="9" ref="Y248:Y253">((K248*W248)*(X248/100))/K248</f>
        <v>3308</v>
      </c>
      <c r="Z248" s="9">
        <f aca="true" t="shared" si="10" ref="Z248:Z253">ROUND(K248*ROUND(W248,2),2)</f>
        <v>33080</v>
      </c>
      <c r="AA248" s="9">
        <f aca="true" t="shared" si="11" ref="AA248:AA253">ROUND(Z248*((100+X248)/100),2)</f>
        <v>39696</v>
      </c>
    </row>
    <row r="249" spans="1:27" ht="12.75">
      <c r="A249" s="3">
        <v>23040</v>
      </c>
      <c r="B249" s="4" t="s">
        <v>327</v>
      </c>
      <c r="C249" s="3">
        <v>60944</v>
      </c>
      <c r="D249" s="4" t="s">
        <v>46</v>
      </c>
      <c r="E249" s="4" t="s">
        <v>47</v>
      </c>
      <c r="F249" s="4" t="s">
        <v>48</v>
      </c>
      <c r="G249" s="5" t="s">
        <v>660</v>
      </c>
      <c r="H249" s="4" t="s">
        <v>34</v>
      </c>
      <c r="I249" s="4"/>
      <c r="J249" s="4" t="s">
        <v>35</v>
      </c>
      <c r="K249" s="6">
        <v>2</v>
      </c>
      <c r="L249" s="4">
        <v>790000</v>
      </c>
      <c r="M249" s="4" t="s">
        <v>280</v>
      </c>
      <c r="N249" s="4" t="s">
        <v>281</v>
      </c>
      <c r="O249" s="4" t="s">
        <v>282</v>
      </c>
      <c r="P249" s="4">
        <v>1</v>
      </c>
      <c r="Q249" s="4">
        <v>121</v>
      </c>
      <c r="R249" s="3">
        <v>113542</v>
      </c>
      <c r="S249" s="4" t="s">
        <v>283</v>
      </c>
      <c r="T249" s="4" t="s">
        <v>284</v>
      </c>
      <c r="U249" s="4">
        <v>549494511</v>
      </c>
      <c r="V249" s="4"/>
      <c r="W249" s="7">
        <v>7400</v>
      </c>
      <c r="X249" s="8">
        <v>20</v>
      </c>
      <c r="Y249" s="9">
        <f t="shared" si="9"/>
        <v>1480</v>
      </c>
      <c r="Z249" s="9">
        <f t="shared" si="10"/>
        <v>14800</v>
      </c>
      <c r="AA249" s="9">
        <f t="shared" si="11"/>
        <v>17760</v>
      </c>
    </row>
    <row r="250" spans="1:27" ht="25.5">
      <c r="A250" s="3">
        <v>23040</v>
      </c>
      <c r="B250" s="4" t="s">
        <v>327</v>
      </c>
      <c r="C250" s="3">
        <v>60945</v>
      </c>
      <c r="D250" s="4" t="s">
        <v>113</v>
      </c>
      <c r="E250" s="4" t="s">
        <v>147</v>
      </c>
      <c r="F250" s="4" t="s">
        <v>148</v>
      </c>
      <c r="G250" s="5" t="s">
        <v>821</v>
      </c>
      <c r="H250" s="4" t="s">
        <v>34</v>
      </c>
      <c r="I250" s="4"/>
      <c r="J250" s="4" t="s">
        <v>35</v>
      </c>
      <c r="K250" s="6">
        <v>1</v>
      </c>
      <c r="L250" s="4">
        <v>790000</v>
      </c>
      <c r="M250" s="4" t="s">
        <v>280</v>
      </c>
      <c r="N250" s="4" t="s">
        <v>281</v>
      </c>
      <c r="O250" s="4" t="s">
        <v>282</v>
      </c>
      <c r="P250" s="4">
        <v>1</v>
      </c>
      <c r="Q250" s="4">
        <v>121</v>
      </c>
      <c r="R250" s="3">
        <v>113542</v>
      </c>
      <c r="S250" s="4" t="s">
        <v>283</v>
      </c>
      <c r="T250" s="4" t="s">
        <v>284</v>
      </c>
      <c r="U250" s="4">
        <v>549494511</v>
      </c>
      <c r="V250" s="4"/>
      <c r="W250" s="7">
        <v>10750</v>
      </c>
      <c r="X250" s="8">
        <v>20</v>
      </c>
      <c r="Y250" s="9">
        <f t="shared" si="9"/>
        <v>2150</v>
      </c>
      <c r="Z250" s="9">
        <f t="shared" si="10"/>
        <v>10750</v>
      </c>
      <c r="AA250" s="9">
        <f t="shared" si="11"/>
        <v>12900</v>
      </c>
    </row>
    <row r="251" spans="1:27" ht="12.75">
      <c r="A251" s="3">
        <v>23040</v>
      </c>
      <c r="B251" s="4" t="s">
        <v>327</v>
      </c>
      <c r="C251" s="3">
        <v>60946</v>
      </c>
      <c r="D251" s="4" t="s">
        <v>49</v>
      </c>
      <c r="E251" s="4" t="s">
        <v>101</v>
      </c>
      <c r="F251" s="4" t="s">
        <v>102</v>
      </c>
      <c r="G251" s="5" t="s">
        <v>796</v>
      </c>
      <c r="H251" s="4" t="s">
        <v>34</v>
      </c>
      <c r="I251" s="4"/>
      <c r="J251" s="4" t="s">
        <v>35</v>
      </c>
      <c r="K251" s="6">
        <v>2</v>
      </c>
      <c r="L251" s="4">
        <v>790000</v>
      </c>
      <c r="M251" s="4" t="s">
        <v>280</v>
      </c>
      <c r="N251" s="4" t="s">
        <v>281</v>
      </c>
      <c r="O251" s="4" t="s">
        <v>282</v>
      </c>
      <c r="P251" s="4">
        <v>1</v>
      </c>
      <c r="Q251" s="4">
        <v>121</v>
      </c>
      <c r="R251" s="3">
        <v>113542</v>
      </c>
      <c r="S251" s="4" t="s">
        <v>283</v>
      </c>
      <c r="T251" s="4" t="s">
        <v>284</v>
      </c>
      <c r="U251" s="4">
        <v>549494511</v>
      </c>
      <c r="V251" s="4"/>
      <c r="W251" s="7">
        <v>3880</v>
      </c>
      <c r="X251" s="8">
        <v>20</v>
      </c>
      <c r="Y251" s="9">
        <f t="shared" si="9"/>
        <v>776</v>
      </c>
      <c r="Z251" s="9">
        <f t="shared" si="10"/>
        <v>7760</v>
      </c>
      <c r="AA251" s="9">
        <f t="shared" si="11"/>
        <v>9312</v>
      </c>
    </row>
    <row r="252" spans="1:27" ht="12.75">
      <c r="A252" s="3">
        <v>23040</v>
      </c>
      <c r="B252" s="4" t="s">
        <v>327</v>
      </c>
      <c r="C252" s="3">
        <v>60947</v>
      </c>
      <c r="D252" s="4" t="s">
        <v>58</v>
      </c>
      <c r="E252" s="4" t="s">
        <v>59</v>
      </c>
      <c r="F252" s="4" t="s">
        <v>60</v>
      </c>
      <c r="G252" s="5" t="s">
        <v>791</v>
      </c>
      <c r="H252" s="4" t="s">
        <v>34</v>
      </c>
      <c r="I252" s="4"/>
      <c r="J252" s="4" t="s">
        <v>35</v>
      </c>
      <c r="K252" s="6">
        <v>2</v>
      </c>
      <c r="L252" s="4">
        <v>790000</v>
      </c>
      <c r="M252" s="4" t="s">
        <v>280</v>
      </c>
      <c r="N252" s="4" t="s">
        <v>281</v>
      </c>
      <c r="O252" s="4" t="s">
        <v>282</v>
      </c>
      <c r="P252" s="4">
        <v>1</v>
      </c>
      <c r="Q252" s="4">
        <v>121</v>
      </c>
      <c r="R252" s="3">
        <v>113542</v>
      </c>
      <c r="S252" s="4" t="s">
        <v>283</v>
      </c>
      <c r="T252" s="4" t="s">
        <v>284</v>
      </c>
      <c r="U252" s="4">
        <v>549494511</v>
      </c>
      <c r="V252" s="4"/>
      <c r="W252" s="7">
        <v>79</v>
      </c>
      <c r="X252" s="8">
        <v>20</v>
      </c>
      <c r="Y252" s="9">
        <f t="shared" si="9"/>
        <v>15.8</v>
      </c>
      <c r="Z252" s="9">
        <f t="shared" si="10"/>
        <v>158</v>
      </c>
      <c r="AA252" s="9">
        <f t="shared" si="11"/>
        <v>189.6</v>
      </c>
    </row>
    <row r="253" spans="1:27" ht="13.5" thickBot="1">
      <c r="A253" s="3">
        <v>23040</v>
      </c>
      <c r="B253" s="4" t="s">
        <v>327</v>
      </c>
      <c r="C253" s="3">
        <v>60948</v>
      </c>
      <c r="D253" s="4" t="s">
        <v>42</v>
      </c>
      <c r="E253" s="4" t="s">
        <v>43</v>
      </c>
      <c r="F253" s="4" t="s">
        <v>44</v>
      </c>
      <c r="G253" s="5" t="s">
        <v>672</v>
      </c>
      <c r="H253" s="4" t="s">
        <v>34</v>
      </c>
      <c r="I253" s="4"/>
      <c r="J253" s="4" t="s">
        <v>35</v>
      </c>
      <c r="K253" s="6">
        <v>4</v>
      </c>
      <c r="L253" s="4">
        <v>790000</v>
      </c>
      <c r="M253" s="4" t="s">
        <v>280</v>
      </c>
      <c r="N253" s="4" t="s">
        <v>281</v>
      </c>
      <c r="O253" s="4" t="s">
        <v>282</v>
      </c>
      <c r="P253" s="4">
        <v>1</v>
      </c>
      <c r="Q253" s="4">
        <v>121</v>
      </c>
      <c r="R253" s="3">
        <v>113542</v>
      </c>
      <c r="S253" s="4" t="s">
        <v>283</v>
      </c>
      <c r="T253" s="4" t="s">
        <v>284</v>
      </c>
      <c r="U253" s="4">
        <v>549494511</v>
      </c>
      <c r="V253" s="4"/>
      <c r="W253" s="7">
        <v>69</v>
      </c>
      <c r="X253" s="8">
        <v>20</v>
      </c>
      <c r="Y253" s="9">
        <f t="shared" si="9"/>
        <v>13.8</v>
      </c>
      <c r="Z253" s="9">
        <f t="shared" si="10"/>
        <v>276</v>
      </c>
      <c r="AA253" s="9">
        <f t="shared" si="11"/>
        <v>331.2</v>
      </c>
    </row>
    <row r="254" spans="1:27" ht="13.5" customHeight="1" thickTop="1">
      <c r="A254" s="53" t="s">
        <v>55</v>
      </c>
      <c r="B254" s="53"/>
      <c r="C254" s="53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53" t="s">
        <v>56</v>
      </c>
      <c r="Y254" s="53"/>
      <c r="Z254" s="11">
        <f>SUM(Z248:Z253)</f>
        <v>66824</v>
      </c>
      <c r="AA254" s="11">
        <f>SUM(AA248:AA253)</f>
        <v>80188.8</v>
      </c>
    </row>
    <row r="255" spans="1:27" ht="12.7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</row>
    <row r="256" spans="1:27" ht="64.5" thickBot="1">
      <c r="A256" s="3">
        <v>23071</v>
      </c>
      <c r="B256" s="4" t="s">
        <v>328</v>
      </c>
      <c r="C256" s="3">
        <v>60923</v>
      </c>
      <c r="D256" s="4" t="s">
        <v>52</v>
      </c>
      <c r="E256" s="4" t="s">
        <v>53</v>
      </c>
      <c r="F256" s="4" t="s">
        <v>54</v>
      </c>
      <c r="G256" s="5" t="s">
        <v>805</v>
      </c>
      <c r="H256" s="4" t="s">
        <v>34</v>
      </c>
      <c r="I256" s="20" t="s">
        <v>387</v>
      </c>
      <c r="J256" s="4" t="s">
        <v>35</v>
      </c>
      <c r="K256" s="6">
        <v>1</v>
      </c>
      <c r="L256" s="4">
        <v>220000</v>
      </c>
      <c r="M256" s="4" t="s">
        <v>286</v>
      </c>
      <c r="N256" s="4" t="s">
        <v>287</v>
      </c>
      <c r="O256" s="4" t="s">
        <v>288</v>
      </c>
      <c r="P256" s="4">
        <v>1</v>
      </c>
      <c r="Q256" s="4">
        <v>21</v>
      </c>
      <c r="R256" s="3">
        <v>37823</v>
      </c>
      <c r="S256" s="4" t="s">
        <v>289</v>
      </c>
      <c r="T256" s="4" t="s">
        <v>290</v>
      </c>
      <c r="U256" s="4">
        <v>549491207</v>
      </c>
      <c r="V256" s="4" t="s">
        <v>291</v>
      </c>
      <c r="W256" s="7">
        <v>16950</v>
      </c>
      <c r="X256" s="8">
        <v>20</v>
      </c>
      <c r="Y256" s="9">
        <f>((K256*W256)*(X256/100))/K256</f>
        <v>3390</v>
      </c>
      <c r="Z256" s="9">
        <f>ROUND(K256*ROUND(W256,2),2)</f>
        <v>16950</v>
      </c>
      <c r="AA256" s="9">
        <f>ROUND(Z256*((100+X256)/100),2)</f>
        <v>20340</v>
      </c>
    </row>
    <row r="257" spans="1:27" ht="13.5" customHeight="1" thickTop="1">
      <c r="A257" s="53" t="s">
        <v>55</v>
      </c>
      <c r="B257" s="53"/>
      <c r="C257" s="53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53" t="s">
        <v>56</v>
      </c>
      <c r="Y257" s="53"/>
      <c r="Z257" s="11">
        <f>SUM(Z256:Z256)</f>
        <v>16950</v>
      </c>
      <c r="AA257" s="11">
        <f>SUM(AA256:AA256)</f>
        <v>20340</v>
      </c>
    </row>
    <row r="258" spans="1:27" ht="12.7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</row>
    <row r="259" spans="1:27" ht="12.75">
      <c r="A259" s="3">
        <v>23075</v>
      </c>
      <c r="B259" s="4"/>
      <c r="C259" s="3">
        <v>60920</v>
      </c>
      <c r="D259" s="4" t="s">
        <v>110</v>
      </c>
      <c r="E259" s="4" t="s">
        <v>111</v>
      </c>
      <c r="F259" s="4" t="s">
        <v>112</v>
      </c>
      <c r="G259" s="5" t="s">
        <v>792</v>
      </c>
      <c r="H259" s="4" t="s">
        <v>34</v>
      </c>
      <c r="I259" s="4"/>
      <c r="J259" s="4" t="s">
        <v>35</v>
      </c>
      <c r="K259" s="6">
        <v>2</v>
      </c>
      <c r="L259" s="4">
        <v>714006</v>
      </c>
      <c r="M259" s="4" t="s">
        <v>329</v>
      </c>
      <c r="N259" s="4" t="s">
        <v>105</v>
      </c>
      <c r="O259" s="4" t="s">
        <v>106</v>
      </c>
      <c r="P259" s="4">
        <v>2</v>
      </c>
      <c r="Q259" s="4" t="s">
        <v>107</v>
      </c>
      <c r="R259" s="3">
        <v>133966</v>
      </c>
      <c r="S259" s="4" t="s">
        <v>108</v>
      </c>
      <c r="T259" s="4" t="s">
        <v>109</v>
      </c>
      <c r="U259" s="4">
        <v>543182685</v>
      </c>
      <c r="V259" s="4"/>
      <c r="W259" s="7">
        <v>2213</v>
      </c>
      <c r="X259" s="8">
        <v>20</v>
      </c>
      <c r="Y259" s="9">
        <f aca="true" t="shared" si="12" ref="Y259:Y265">((K259*W259)*(X259/100))/K259</f>
        <v>442.6</v>
      </c>
      <c r="Z259" s="9">
        <f aca="true" t="shared" si="13" ref="Z259:Z265">ROUND(K259*ROUND(W259,2),2)</f>
        <v>4426</v>
      </c>
      <c r="AA259" s="9">
        <f aca="true" t="shared" si="14" ref="AA259:AA265">ROUND(Z259*((100+X259)/100),2)</f>
        <v>5311.2</v>
      </c>
    </row>
    <row r="260" spans="1:27" ht="12.75">
      <c r="A260" s="3">
        <v>23075</v>
      </c>
      <c r="B260" s="4"/>
      <c r="C260" s="3">
        <v>60925</v>
      </c>
      <c r="D260" s="4" t="s">
        <v>49</v>
      </c>
      <c r="E260" s="4" t="s">
        <v>101</v>
      </c>
      <c r="F260" s="4" t="s">
        <v>102</v>
      </c>
      <c r="G260" s="5" t="s">
        <v>797</v>
      </c>
      <c r="H260" s="4" t="s">
        <v>34</v>
      </c>
      <c r="I260" s="14" t="s">
        <v>330</v>
      </c>
      <c r="J260" s="4" t="s">
        <v>35</v>
      </c>
      <c r="K260" s="6">
        <v>1</v>
      </c>
      <c r="L260" s="4">
        <v>714006</v>
      </c>
      <c r="M260" s="4" t="s">
        <v>329</v>
      </c>
      <c r="N260" s="4" t="s">
        <v>105</v>
      </c>
      <c r="O260" s="4" t="s">
        <v>106</v>
      </c>
      <c r="P260" s="4">
        <v>2</v>
      </c>
      <c r="Q260" s="4" t="s">
        <v>107</v>
      </c>
      <c r="R260" s="3">
        <v>133966</v>
      </c>
      <c r="S260" s="4" t="s">
        <v>108</v>
      </c>
      <c r="T260" s="4" t="s">
        <v>109</v>
      </c>
      <c r="U260" s="4">
        <v>543182685</v>
      </c>
      <c r="V260" s="4"/>
      <c r="W260" s="7">
        <v>4900</v>
      </c>
      <c r="X260" s="8">
        <v>20</v>
      </c>
      <c r="Y260" s="9">
        <f t="shared" si="12"/>
        <v>980</v>
      </c>
      <c r="Z260" s="9">
        <f t="shared" si="13"/>
        <v>4900</v>
      </c>
      <c r="AA260" s="9">
        <f t="shared" si="14"/>
        <v>5880</v>
      </c>
    </row>
    <row r="261" spans="1:27" ht="12.75">
      <c r="A261" s="3">
        <v>23075</v>
      </c>
      <c r="B261" s="4"/>
      <c r="C261" s="3">
        <v>60927</v>
      </c>
      <c r="D261" s="4" t="s">
        <v>42</v>
      </c>
      <c r="E261" s="4" t="s">
        <v>128</v>
      </c>
      <c r="F261" s="4" t="s">
        <v>129</v>
      </c>
      <c r="G261" s="5" t="s">
        <v>798</v>
      </c>
      <c r="H261" s="4" t="s">
        <v>34</v>
      </c>
      <c r="I261" s="4"/>
      <c r="J261" s="4" t="s">
        <v>35</v>
      </c>
      <c r="K261" s="6">
        <v>2</v>
      </c>
      <c r="L261" s="4">
        <v>714006</v>
      </c>
      <c r="M261" s="4" t="s">
        <v>329</v>
      </c>
      <c r="N261" s="4" t="s">
        <v>105</v>
      </c>
      <c r="O261" s="4" t="s">
        <v>106</v>
      </c>
      <c r="P261" s="4">
        <v>2</v>
      </c>
      <c r="Q261" s="4" t="s">
        <v>107</v>
      </c>
      <c r="R261" s="3">
        <v>133966</v>
      </c>
      <c r="S261" s="4" t="s">
        <v>108</v>
      </c>
      <c r="T261" s="4" t="s">
        <v>109</v>
      </c>
      <c r="U261" s="4">
        <v>543182685</v>
      </c>
      <c r="V261" s="4"/>
      <c r="W261" s="7">
        <v>165</v>
      </c>
      <c r="X261" s="8">
        <v>20</v>
      </c>
      <c r="Y261" s="9">
        <f t="shared" si="12"/>
        <v>33</v>
      </c>
      <c r="Z261" s="9">
        <f t="shared" si="13"/>
        <v>330</v>
      </c>
      <c r="AA261" s="9">
        <f t="shared" si="14"/>
        <v>396</v>
      </c>
    </row>
    <row r="262" spans="1:27" ht="12.75">
      <c r="A262" s="3">
        <v>23075</v>
      </c>
      <c r="B262" s="4"/>
      <c r="C262" s="3">
        <v>60928</v>
      </c>
      <c r="D262" s="4" t="s">
        <v>42</v>
      </c>
      <c r="E262" s="4" t="s">
        <v>43</v>
      </c>
      <c r="F262" s="4" t="s">
        <v>44</v>
      </c>
      <c r="G262" s="5" t="s">
        <v>672</v>
      </c>
      <c r="H262" s="4" t="s">
        <v>34</v>
      </c>
      <c r="I262" s="4"/>
      <c r="J262" s="4" t="s">
        <v>35</v>
      </c>
      <c r="K262" s="6">
        <v>5</v>
      </c>
      <c r="L262" s="4">
        <v>714006</v>
      </c>
      <c r="M262" s="4" t="s">
        <v>329</v>
      </c>
      <c r="N262" s="4" t="s">
        <v>105</v>
      </c>
      <c r="O262" s="4" t="s">
        <v>106</v>
      </c>
      <c r="P262" s="4">
        <v>2</v>
      </c>
      <c r="Q262" s="4" t="s">
        <v>107</v>
      </c>
      <c r="R262" s="3">
        <v>133966</v>
      </c>
      <c r="S262" s="4" t="s">
        <v>108</v>
      </c>
      <c r="T262" s="4" t="s">
        <v>109</v>
      </c>
      <c r="U262" s="4">
        <v>543182685</v>
      </c>
      <c r="V262" s="4"/>
      <c r="W262" s="7">
        <v>69</v>
      </c>
      <c r="X262" s="8">
        <v>20</v>
      </c>
      <c r="Y262" s="9">
        <f t="shared" si="12"/>
        <v>13.8</v>
      </c>
      <c r="Z262" s="9">
        <f t="shared" si="13"/>
        <v>345</v>
      </c>
      <c r="AA262" s="9">
        <f t="shared" si="14"/>
        <v>414</v>
      </c>
    </row>
    <row r="263" spans="1:27" ht="12.75">
      <c r="A263" s="3">
        <v>23075</v>
      </c>
      <c r="B263" s="4"/>
      <c r="C263" s="3">
        <v>60929</v>
      </c>
      <c r="D263" s="4" t="s">
        <v>58</v>
      </c>
      <c r="E263" s="4" t="s">
        <v>59</v>
      </c>
      <c r="F263" s="4" t="s">
        <v>60</v>
      </c>
      <c r="G263" s="5" t="s">
        <v>791</v>
      </c>
      <c r="H263" s="4" t="s">
        <v>34</v>
      </c>
      <c r="I263" s="4"/>
      <c r="J263" s="4" t="s">
        <v>35</v>
      </c>
      <c r="K263" s="6">
        <v>5</v>
      </c>
      <c r="L263" s="4">
        <v>714006</v>
      </c>
      <c r="M263" s="4" t="s">
        <v>329</v>
      </c>
      <c r="N263" s="4" t="s">
        <v>105</v>
      </c>
      <c r="O263" s="4" t="s">
        <v>106</v>
      </c>
      <c r="P263" s="4">
        <v>2</v>
      </c>
      <c r="Q263" s="4" t="s">
        <v>107</v>
      </c>
      <c r="R263" s="3">
        <v>133966</v>
      </c>
      <c r="S263" s="4" t="s">
        <v>108</v>
      </c>
      <c r="T263" s="4" t="s">
        <v>109</v>
      </c>
      <c r="U263" s="4">
        <v>543182685</v>
      </c>
      <c r="V263" s="4"/>
      <c r="W263" s="7">
        <v>79</v>
      </c>
      <c r="X263" s="8">
        <v>20</v>
      </c>
      <c r="Y263" s="9">
        <f t="shared" si="12"/>
        <v>15.8</v>
      </c>
      <c r="Z263" s="9">
        <f t="shared" si="13"/>
        <v>395</v>
      </c>
      <c r="AA263" s="9">
        <f t="shared" si="14"/>
        <v>474</v>
      </c>
    </row>
    <row r="264" spans="1:27" ht="12.75">
      <c r="A264" s="3">
        <v>23075</v>
      </c>
      <c r="B264" s="4"/>
      <c r="C264" s="3">
        <v>60930</v>
      </c>
      <c r="D264" s="4" t="s">
        <v>49</v>
      </c>
      <c r="E264" s="4" t="s">
        <v>50</v>
      </c>
      <c r="F264" s="4" t="s">
        <v>51</v>
      </c>
      <c r="G264" s="5" t="s">
        <v>663</v>
      </c>
      <c r="H264" s="4" t="s">
        <v>34</v>
      </c>
      <c r="I264" s="4"/>
      <c r="J264" s="4" t="s">
        <v>35</v>
      </c>
      <c r="K264" s="6">
        <v>1</v>
      </c>
      <c r="L264" s="4">
        <v>714006</v>
      </c>
      <c r="M264" s="4" t="s">
        <v>329</v>
      </c>
      <c r="N264" s="4" t="s">
        <v>105</v>
      </c>
      <c r="O264" s="4" t="s">
        <v>106</v>
      </c>
      <c r="P264" s="4">
        <v>2</v>
      </c>
      <c r="Q264" s="4" t="s">
        <v>107</v>
      </c>
      <c r="R264" s="3">
        <v>133966</v>
      </c>
      <c r="S264" s="4" t="s">
        <v>108</v>
      </c>
      <c r="T264" s="4" t="s">
        <v>109</v>
      </c>
      <c r="U264" s="4">
        <v>543182685</v>
      </c>
      <c r="V264" s="4"/>
      <c r="W264" s="7">
        <v>3162</v>
      </c>
      <c r="X264" s="8">
        <v>20</v>
      </c>
      <c r="Y264" s="9">
        <f t="shared" si="12"/>
        <v>632.4000000000001</v>
      </c>
      <c r="Z264" s="9">
        <f t="shared" si="13"/>
        <v>3162</v>
      </c>
      <c r="AA264" s="9">
        <f t="shared" si="14"/>
        <v>3794.4</v>
      </c>
    </row>
    <row r="265" spans="1:27" ht="13.5" thickBot="1">
      <c r="A265" s="3">
        <v>23075</v>
      </c>
      <c r="B265" s="4"/>
      <c r="C265" s="3">
        <v>60931</v>
      </c>
      <c r="D265" s="4" t="s">
        <v>74</v>
      </c>
      <c r="E265" s="4" t="s">
        <v>75</v>
      </c>
      <c r="F265" s="4" t="s">
        <v>76</v>
      </c>
      <c r="G265" s="5" t="s">
        <v>793</v>
      </c>
      <c r="H265" s="4" t="s">
        <v>34</v>
      </c>
      <c r="I265" s="4"/>
      <c r="J265" s="4" t="s">
        <v>35</v>
      </c>
      <c r="K265" s="6">
        <v>1</v>
      </c>
      <c r="L265" s="4">
        <v>714006</v>
      </c>
      <c r="M265" s="4" t="s">
        <v>329</v>
      </c>
      <c r="N265" s="4" t="s">
        <v>105</v>
      </c>
      <c r="O265" s="4" t="s">
        <v>106</v>
      </c>
      <c r="P265" s="4">
        <v>2</v>
      </c>
      <c r="Q265" s="4" t="s">
        <v>107</v>
      </c>
      <c r="R265" s="3">
        <v>133966</v>
      </c>
      <c r="S265" s="4" t="s">
        <v>108</v>
      </c>
      <c r="T265" s="4" t="s">
        <v>109</v>
      </c>
      <c r="U265" s="4">
        <v>543182685</v>
      </c>
      <c r="V265" s="4"/>
      <c r="W265" s="7">
        <v>3550</v>
      </c>
      <c r="X265" s="8">
        <v>20</v>
      </c>
      <c r="Y265" s="9">
        <f t="shared" si="12"/>
        <v>710</v>
      </c>
      <c r="Z265" s="9">
        <f t="shared" si="13"/>
        <v>3550</v>
      </c>
      <c r="AA265" s="9">
        <f t="shared" si="14"/>
        <v>4260</v>
      </c>
    </row>
    <row r="266" spans="1:27" ht="13.5" customHeight="1" thickTop="1">
      <c r="A266" s="53" t="s">
        <v>55</v>
      </c>
      <c r="B266" s="53"/>
      <c r="C266" s="53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53" t="s">
        <v>56</v>
      </c>
      <c r="Y266" s="53"/>
      <c r="Z266" s="11">
        <f>SUM(Z259:Z265)</f>
        <v>17108</v>
      </c>
      <c r="AA266" s="11">
        <f>SUM(AA259:AA265)</f>
        <v>20529.6</v>
      </c>
    </row>
    <row r="267" spans="1:27" ht="12.7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</row>
    <row r="268" spans="1:27" ht="26.25" thickBot="1">
      <c r="A268" s="3">
        <v>23077</v>
      </c>
      <c r="B268" s="4"/>
      <c r="C268" s="3">
        <v>61042</v>
      </c>
      <c r="D268" s="4" t="s">
        <v>113</v>
      </c>
      <c r="E268" s="4" t="s">
        <v>147</v>
      </c>
      <c r="F268" s="4" t="s">
        <v>148</v>
      </c>
      <c r="G268" s="5" t="s">
        <v>822</v>
      </c>
      <c r="H268" s="4" t="s">
        <v>34</v>
      </c>
      <c r="I268" s="18" t="s">
        <v>380</v>
      </c>
      <c r="J268" s="4" t="s">
        <v>35</v>
      </c>
      <c r="K268" s="6">
        <v>1</v>
      </c>
      <c r="L268" s="4">
        <v>711008</v>
      </c>
      <c r="M268" s="4" t="s">
        <v>331</v>
      </c>
      <c r="N268" s="4" t="s">
        <v>301</v>
      </c>
      <c r="O268" s="4" t="s">
        <v>70</v>
      </c>
      <c r="P268" s="4">
        <v>2</v>
      </c>
      <c r="Q268" s="4" t="s">
        <v>332</v>
      </c>
      <c r="R268" s="3">
        <v>106381</v>
      </c>
      <c r="S268" s="4" t="s">
        <v>333</v>
      </c>
      <c r="T268" s="4" t="s">
        <v>334</v>
      </c>
      <c r="U268" s="4">
        <v>549495627</v>
      </c>
      <c r="V268" s="4"/>
      <c r="W268" s="7">
        <v>13215</v>
      </c>
      <c r="X268" s="8">
        <v>20</v>
      </c>
      <c r="Y268" s="9">
        <f>((K268*W268)*(X268/100))/K268</f>
        <v>2643</v>
      </c>
      <c r="Z268" s="9">
        <f>ROUND(K268*ROUND(W268,2),2)</f>
        <v>13215</v>
      </c>
      <c r="AA268" s="9">
        <f>ROUND(Z268*((100+X268)/100),2)</f>
        <v>15858</v>
      </c>
    </row>
    <row r="269" spans="1:27" ht="13.5" customHeight="1" thickTop="1">
      <c r="A269" s="53" t="s">
        <v>55</v>
      </c>
      <c r="B269" s="53"/>
      <c r="C269" s="53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53" t="s">
        <v>56</v>
      </c>
      <c r="Y269" s="53"/>
      <c r="Z269" s="11">
        <f>SUM(Z268:Z268)</f>
        <v>13215</v>
      </c>
      <c r="AA269" s="11">
        <f>SUM(AA268:AA268)</f>
        <v>15858</v>
      </c>
    </row>
    <row r="270" spans="1:27" ht="12.7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</row>
    <row r="271" spans="1:27" ht="12.75">
      <c r="A271" s="3">
        <v>23078</v>
      </c>
      <c r="B271" s="4"/>
      <c r="C271" s="3">
        <v>61021</v>
      </c>
      <c r="D271" s="4" t="s">
        <v>52</v>
      </c>
      <c r="E271" s="4" t="s">
        <v>273</v>
      </c>
      <c r="F271" s="4" t="s">
        <v>274</v>
      </c>
      <c r="G271" s="5" t="s">
        <v>812</v>
      </c>
      <c r="H271" s="4" t="s">
        <v>34</v>
      </c>
      <c r="I271" s="4"/>
      <c r="J271" s="4" t="s">
        <v>35</v>
      </c>
      <c r="K271" s="6">
        <v>1</v>
      </c>
      <c r="L271" s="4">
        <v>211600</v>
      </c>
      <c r="M271" s="4" t="s">
        <v>209</v>
      </c>
      <c r="N271" s="4" t="s">
        <v>132</v>
      </c>
      <c r="O271" s="4" t="s">
        <v>63</v>
      </c>
      <c r="P271" s="4"/>
      <c r="Q271" s="4" t="s">
        <v>39</v>
      </c>
      <c r="R271" s="3">
        <v>113051</v>
      </c>
      <c r="S271" s="4" t="s">
        <v>210</v>
      </c>
      <c r="T271" s="4" t="s">
        <v>211</v>
      </c>
      <c r="U271" s="4">
        <v>549498535</v>
      </c>
      <c r="V271" s="4"/>
      <c r="W271" s="7">
        <v>15250</v>
      </c>
      <c r="X271" s="8">
        <v>20</v>
      </c>
      <c r="Y271" s="9">
        <f>((K271*W271)*(X271/100))/K271</f>
        <v>3050</v>
      </c>
      <c r="Z271" s="9">
        <f>ROUND(K271*ROUND(W271,2),2)</f>
        <v>15250</v>
      </c>
      <c r="AA271" s="9">
        <f>ROUND(Z271*((100+X271)/100),2)</f>
        <v>18300</v>
      </c>
    </row>
    <row r="272" spans="1:27" ht="12.75">
      <c r="A272" s="3">
        <v>23078</v>
      </c>
      <c r="B272" s="4"/>
      <c r="C272" s="3">
        <v>61027</v>
      </c>
      <c r="D272" s="4" t="s">
        <v>110</v>
      </c>
      <c r="E272" s="4" t="s">
        <v>111</v>
      </c>
      <c r="F272" s="4" t="s">
        <v>112</v>
      </c>
      <c r="G272" s="5" t="s">
        <v>792</v>
      </c>
      <c r="H272" s="4" t="s">
        <v>34</v>
      </c>
      <c r="I272" s="4"/>
      <c r="J272" s="4" t="s">
        <v>35</v>
      </c>
      <c r="K272" s="6">
        <v>1</v>
      </c>
      <c r="L272" s="4">
        <v>211600</v>
      </c>
      <c r="M272" s="4" t="s">
        <v>209</v>
      </c>
      <c r="N272" s="4" t="s">
        <v>132</v>
      </c>
      <c r="O272" s="4" t="s">
        <v>63</v>
      </c>
      <c r="P272" s="4"/>
      <c r="Q272" s="4" t="s">
        <v>39</v>
      </c>
      <c r="R272" s="3">
        <v>113051</v>
      </c>
      <c r="S272" s="4" t="s">
        <v>210</v>
      </c>
      <c r="T272" s="4" t="s">
        <v>211</v>
      </c>
      <c r="U272" s="4">
        <v>549498535</v>
      </c>
      <c r="V272" s="4"/>
      <c r="W272" s="7">
        <v>2213</v>
      </c>
      <c r="X272" s="8">
        <v>20</v>
      </c>
      <c r="Y272" s="9">
        <f>((K272*W272)*(X272/100))/K272</f>
        <v>442.6</v>
      </c>
      <c r="Z272" s="9">
        <f>ROUND(K272*ROUND(W272,2),2)</f>
        <v>2213</v>
      </c>
      <c r="AA272" s="9">
        <f>ROUND(Z272*((100+X272)/100),2)</f>
        <v>2655.6</v>
      </c>
    </row>
    <row r="273" spans="1:27" ht="26.25" thickBot="1">
      <c r="A273" s="3">
        <v>23078</v>
      </c>
      <c r="B273" s="4"/>
      <c r="C273" s="3">
        <v>61043</v>
      </c>
      <c r="D273" s="4" t="s">
        <v>252</v>
      </c>
      <c r="E273" s="4" t="s">
        <v>253</v>
      </c>
      <c r="F273" s="4" t="s">
        <v>254</v>
      </c>
      <c r="G273" s="5" t="s">
        <v>810</v>
      </c>
      <c r="H273" s="4" t="s">
        <v>34</v>
      </c>
      <c r="I273" s="21" t="s">
        <v>381</v>
      </c>
      <c r="J273" s="4" t="s">
        <v>35</v>
      </c>
      <c r="K273" s="6">
        <v>1</v>
      </c>
      <c r="L273" s="4">
        <v>211600</v>
      </c>
      <c r="M273" s="4" t="s">
        <v>209</v>
      </c>
      <c r="N273" s="4" t="s">
        <v>132</v>
      </c>
      <c r="O273" s="4" t="s">
        <v>63</v>
      </c>
      <c r="P273" s="4"/>
      <c r="Q273" s="4" t="s">
        <v>39</v>
      </c>
      <c r="R273" s="3">
        <v>113051</v>
      </c>
      <c r="S273" s="4" t="s">
        <v>210</v>
      </c>
      <c r="T273" s="4" t="s">
        <v>211</v>
      </c>
      <c r="U273" s="4">
        <v>549498535</v>
      </c>
      <c r="V273" s="4"/>
      <c r="W273" s="7">
        <v>1600</v>
      </c>
      <c r="X273" s="8">
        <v>20</v>
      </c>
      <c r="Y273" s="9">
        <f>((K273*W273)*(X273/100))/K273</f>
        <v>320</v>
      </c>
      <c r="Z273" s="9">
        <f>ROUND(K273*ROUND(W273,2),2)</f>
        <v>1600</v>
      </c>
      <c r="AA273" s="9">
        <f>ROUND(Z273*((100+X273)/100),2)</f>
        <v>1920</v>
      </c>
    </row>
    <row r="274" spans="1:27" ht="13.5" customHeight="1" thickTop="1">
      <c r="A274" s="53" t="s">
        <v>55</v>
      </c>
      <c r="B274" s="53"/>
      <c r="C274" s="53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53" t="s">
        <v>56</v>
      </c>
      <c r="Y274" s="53"/>
      <c r="Z274" s="11">
        <f>SUM(Z271:Z273)</f>
        <v>19063</v>
      </c>
      <c r="AA274" s="11">
        <f>SUM(AA271:AA273)</f>
        <v>22875.6</v>
      </c>
    </row>
    <row r="275" spans="1:27" ht="12.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</row>
    <row r="276" spans="1:27" ht="13.5" thickBot="1">
      <c r="A276" s="3">
        <v>23079</v>
      </c>
      <c r="B276" s="4"/>
      <c r="C276" s="3">
        <v>61045</v>
      </c>
      <c r="D276" s="4" t="s">
        <v>31</v>
      </c>
      <c r="E276" s="4" t="s">
        <v>32</v>
      </c>
      <c r="F276" s="4" t="s">
        <v>33</v>
      </c>
      <c r="G276" s="5" t="s">
        <v>662</v>
      </c>
      <c r="H276" s="4" t="s">
        <v>34</v>
      </c>
      <c r="I276" s="15" t="s">
        <v>299</v>
      </c>
      <c r="J276" s="4" t="s">
        <v>35</v>
      </c>
      <c r="K276" s="6">
        <v>1</v>
      </c>
      <c r="L276" s="4">
        <v>412700</v>
      </c>
      <c r="M276" s="4" t="s">
        <v>335</v>
      </c>
      <c r="N276" s="4" t="s">
        <v>336</v>
      </c>
      <c r="O276" s="4" t="s">
        <v>337</v>
      </c>
      <c r="P276" s="4">
        <v>4</v>
      </c>
      <c r="Q276" s="4" t="s">
        <v>338</v>
      </c>
      <c r="R276" s="3">
        <v>35967</v>
      </c>
      <c r="S276" s="4" t="s">
        <v>339</v>
      </c>
      <c r="T276" s="4" t="s">
        <v>340</v>
      </c>
      <c r="U276" s="4">
        <v>549495029</v>
      </c>
      <c r="V276" s="4"/>
      <c r="W276" s="7">
        <v>158</v>
      </c>
      <c r="X276" s="8">
        <v>20</v>
      </c>
      <c r="Y276" s="9">
        <f>((K276*W276)*(X276/100))/K276</f>
        <v>31.6</v>
      </c>
      <c r="Z276" s="9">
        <f>ROUND(K276*ROUND(W276,2),2)</f>
        <v>158</v>
      </c>
      <c r="AA276" s="9">
        <f>ROUND(Z276*((100+X276)/100),2)</f>
        <v>189.6</v>
      </c>
    </row>
    <row r="277" spans="1:27" ht="13.5" customHeight="1" thickTop="1">
      <c r="A277" s="53" t="s">
        <v>55</v>
      </c>
      <c r="B277" s="53"/>
      <c r="C277" s="53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53" t="s">
        <v>56</v>
      </c>
      <c r="Y277" s="53"/>
      <c r="Z277" s="11">
        <f>SUM(Z276:Z276)</f>
        <v>158</v>
      </c>
      <c r="AA277" s="11">
        <f>SUM(AA276:AA276)</f>
        <v>189.6</v>
      </c>
    </row>
    <row r="278" spans="1:27" ht="12.7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</row>
    <row r="279" spans="1:27" ht="13.5" thickBot="1">
      <c r="A279" s="3">
        <v>23081</v>
      </c>
      <c r="B279" s="4"/>
      <c r="C279" s="3">
        <v>61050</v>
      </c>
      <c r="D279" s="4" t="s">
        <v>31</v>
      </c>
      <c r="E279" s="4" t="s">
        <v>32</v>
      </c>
      <c r="F279" s="4" t="s">
        <v>33</v>
      </c>
      <c r="G279" s="5" t="s">
        <v>669</v>
      </c>
      <c r="H279" s="4" t="s">
        <v>34</v>
      </c>
      <c r="I279" s="14" t="s">
        <v>341</v>
      </c>
      <c r="J279" s="4" t="s">
        <v>35</v>
      </c>
      <c r="K279" s="6">
        <v>1</v>
      </c>
      <c r="L279" s="4">
        <v>211600</v>
      </c>
      <c r="M279" s="4" t="s">
        <v>209</v>
      </c>
      <c r="N279" s="4" t="s">
        <v>132</v>
      </c>
      <c r="O279" s="4" t="s">
        <v>63</v>
      </c>
      <c r="P279" s="4"/>
      <c r="Q279" s="4" t="s">
        <v>39</v>
      </c>
      <c r="R279" s="3">
        <v>113051</v>
      </c>
      <c r="S279" s="4" t="s">
        <v>210</v>
      </c>
      <c r="T279" s="4" t="s">
        <v>211</v>
      </c>
      <c r="U279" s="4">
        <v>549498535</v>
      </c>
      <c r="V279" s="4"/>
      <c r="W279" s="7">
        <v>1275</v>
      </c>
      <c r="X279" s="8">
        <v>20</v>
      </c>
      <c r="Y279" s="9">
        <f>((K279*W279)*(X279/100))/K279</f>
        <v>255</v>
      </c>
      <c r="Z279" s="9">
        <f>ROUND(K279*ROUND(W279,2),2)</f>
        <v>1275</v>
      </c>
      <c r="AA279" s="9">
        <f>ROUND(Z279*((100+X279)/100),2)</f>
        <v>1530</v>
      </c>
    </row>
    <row r="280" spans="1:27" ht="13.5" customHeight="1" thickTop="1">
      <c r="A280" s="53" t="s">
        <v>55</v>
      </c>
      <c r="B280" s="53"/>
      <c r="C280" s="53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53" t="s">
        <v>56</v>
      </c>
      <c r="Y280" s="53"/>
      <c r="Z280" s="11">
        <f>SUM(Z279:Z279)</f>
        <v>1275</v>
      </c>
      <c r="AA280" s="11">
        <f>SUM(AA279:AA279)</f>
        <v>1530</v>
      </c>
    </row>
    <row r="281" spans="1:27" ht="12.7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</row>
    <row r="282" spans="1:27" ht="12.75">
      <c r="A282" s="3">
        <v>23087</v>
      </c>
      <c r="B282" s="4" t="s">
        <v>342</v>
      </c>
      <c r="C282" s="3">
        <v>61078</v>
      </c>
      <c r="D282" s="4" t="s">
        <v>46</v>
      </c>
      <c r="E282" s="4" t="s">
        <v>47</v>
      </c>
      <c r="F282" s="4" t="s">
        <v>48</v>
      </c>
      <c r="G282" s="5" t="s">
        <v>660</v>
      </c>
      <c r="H282" s="4" t="s">
        <v>34</v>
      </c>
      <c r="I282" s="4"/>
      <c r="J282" s="4" t="s">
        <v>35</v>
      </c>
      <c r="K282" s="6">
        <v>5</v>
      </c>
      <c r="L282" s="4">
        <v>419830</v>
      </c>
      <c r="M282" s="4" t="s">
        <v>185</v>
      </c>
      <c r="N282" s="4" t="s">
        <v>343</v>
      </c>
      <c r="O282" s="4" t="s">
        <v>344</v>
      </c>
      <c r="P282" s="4">
        <v>1</v>
      </c>
      <c r="Q282" s="4" t="s">
        <v>345</v>
      </c>
      <c r="R282" s="3">
        <v>584</v>
      </c>
      <c r="S282" s="4" t="s">
        <v>346</v>
      </c>
      <c r="T282" s="4" t="s">
        <v>347</v>
      </c>
      <c r="U282" s="4">
        <v>549495311</v>
      </c>
      <c r="V282" s="4"/>
      <c r="W282" s="7">
        <v>7400</v>
      </c>
      <c r="X282" s="8">
        <v>20</v>
      </c>
      <c r="Y282" s="9">
        <f>((K282*W282)*(X282/100))/K282</f>
        <v>1480</v>
      </c>
      <c r="Z282" s="9">
        <f>ROUND(K282*ROUND(W282,2),2)</f>
        <v>37000</v>
      </c>
      <c r="AA282" s="9">
        <f>ROUND(Z282*((100+X282)/100),2)</f>
        <v>44400</v>
      </c>
    </row>
    <row r="283" spans="1:27" ht="12.75">
      <c r="A283" s="3">
        <v>23087</v>
      </c>
      <c r="B283" s="4" t="s">
        <v>342</v>
      </c>
      <c r="C283" s="3">
        <v>61084</v>
      </c>
      <c r="D283" s="4" t="s">
        <v>49</v>
      </c>
      <c r="E283" s="4" t="s">
        <v>50</v>
      </c>
      <c r="F283" s="4" t="s">
        <v>51</v>
      </c>
      <c r="G283" s="5" t="s">
        <v>663</v>
      </c>
      <c r="H283" s="4" t="s">
        <v>34</v>
      </c>
      <c r="I283" s="4"/>
      <c r="J283" s="4" t="s">
        <v>35</v>
      </c>
      <c r="K283" s="6">
        <v>6</v>
      </c>
      <c r="L283" s="4">
        <v>419830</v>
      </c>
      <c r="M283" s="4" t="s">
        <v>185</v>
      </c>
      <c r="N283" s="4" t="s">
        <v>343</v>
      </c>
      <c r="O283" s="4" t="s">
        <v>344</v>
      </c>
      <c r="P283" s="4">
        <v>1</v>
      </c>
      <c r="Q283" s="4" t="s">
        <v>345</v>
      </c>
      <c r="R283" s="3">
        <v>584</v>
      </c>
      <c r="S283" s="4" t="s">
        <v>346</v>
      </c>
      <c r="T283" s="4" t="s">
        <v>347</v>
      </c>
      <c r="U283" s="4">
        <v>549495311</v>
      </c>
      <c r="V283" s="4"/>
      <c r="W283" s="7">
        <v>3162</v>
      </c>
      <c r="X283" s="8">
        <v>20</v>
      </c>
      <c r="Y283" s="9">
        <f>((K283*W283)*(X283/100))/K283</f>
        <v>632.4</v>
      </c>
      <c r="Z283" s="9">
        <f>ROUND(K283*ROUND(W283,2),2)</f>
        <v>18972</v>
      </c>
      <c r="AA283" s="9">
        <f>ROUND(Z283*((100+X283)/100),2)</f>
        <v>22766.4</v>
      </c>
    </row>
    <row r="284" spans="1:27" ht="13.5" thickBot="1">
      <c r="A284" s="3">
        <v>23087</v>
      </c>
      <c r="B284" s="4" t="s">
        <v>342</v>
      </c>
      <c r="C284" s="3">
        <v>61085</v>
      </c>
      <c r="D284" s="4" t="s">
        <v>113</v>
      </c>
      <c r="E284" s="4" t="s">
        <v>221</v>
      </c>
      <c r="F284" s="4" t="s">
        <v>222</v>
      </c>
      <c r="G284" s="5" t="s">
        <v>823</v>
      </c>
      <c r="H284" s="4" t="s">
        <v>34</v>
      </c>
      <c r="I284" s="4"/>
      <c r="J284" s="4" t="s">
        <v>35</v>
      </c>
      <c r="K284" s="6">
        <v>1</v>
      </c>
      <c r="L284" s="4">
        <v>419830</v>
      </c>
      <c r="M284" s="4" t="s">
        <v>185</v>
      </c>
      <c r="N284" s="4" t="s">
        <v>343</v>
      </c>
      <c r="O284" s="4" t="s">
        <v>344</v>
      </c>
      <c r="P284" s="4">
        <v>1</v>
      </c>
      <c r="Q284" s="4" t="s">
        <v>345</v>
      </c>
      <c r="R284" s="3">
        <v>584</v>
      </c>
      <c r="S284" s="4" t="s">
        <v>346</v>
      </c>
      <c r="T284" s="4" t="s">
        <v>347</v>
      </c>
      <c r="U284" s="4">
        <v>549495311</v>
      </c>
      <c r="V284" s="4"/>
      <c r="W284" s="7">
        <v>4900</v>
      </c>
      <c r="X284" s="8">
        <v>20</v>
      </c>
      <c r="Y284" s="9">
        <f>((K284*W284)*(X284/100))/K284</f>
        <v>980</v>
      </c>
      <c r="Z284" s="9">
        <f>ROUND(K284*ROUND(W284,2),2)</f>
        <v>4900</v>
      </c>
      <c r="AA284" s="9">
        <f>ROUND(Z284*((100+X284)/100),2)</f>
        <v>5880</v>
      </c>
    </row>
    <row r="285" spans="1:27" ht="13.5" customHeight="1" thickTop="1">
      <c r="A285" s="53" t="s">
        <v>55</v>
      </c>
      <c r="B285" s="53"/>
      <c r="C285" s="53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53" t="s">
        <v>56</v>
      </c>
      <c r="Y285" s="53"/>
      <c r="Z285" s="11">
        <f>SUM(Z282:Z284)</f>
        <v>60872</v>
      </c>
      <c r="AA285" s="11">
        <f>SUM(AA282:AA284)</f>
        <v>73046.4</v>
      </c>
    </row>
    <row r="286" spans="1:27" ht="12.7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</row>
    <row r="287" spans="1:27" ht="12.75">
      <c r="A287" s="3">
        <v>23088</v>
      </c>
      <c r="B287" s="4" t="s">
        <v>348</v>
      </c>
      <c r="C287" s="3">
        <v>61079</v>
      </c>
      <c r="D287" s="4" t="s">
        <v>52</v>
      </c>
      <c r="E287" s="4" t="s">
        <v>201</v>
      </c>
      <c r="F287" s="4" t="s">
        <v>202</v>
      </c>
      <c r="G287" s="5" t="s">
        <v>816</v>
      </c>
      <c r="H287" s="4" t="s">
        <v>34</v>
      </c>
      <c r="I287" s="4"/>
      <c r="J287" s="4" t="s">
        <v>35</v>
      </c>
      <c r="K287" s="6">
        <v>5</v>
      </c>
      <c r="L287" s="4">
        <v>212300</v>
      </c>
      <c r="M287" s="4" t="s">
        <v>89</v>
      </c>
      <c r="N287" s="4" t="s">
        <v>90</v>
      </c>
      <c r="O287" s="4" t="s">
        <v>91</v>
      </c>
      <c r="P287" s="4">
        <v>3</v>
      </c>
      <c r="Q287" s="4" t="s">
        <v>92</v>
      </c>
      <c r="R287" s="3">
        <v>115612</v>
      </c>
      <c r="S287" s="4" t="s">
        <v>93</v>
      </c>
      <c r="T287" s="4" t="s">
        <v>94</v>
      </c>
      <c r="U287" s="4">
        <v>549493603</v>
      </c>
      <c r="V287" s="4"/>
      <c r="W287" s="7">
        <v>10100</v>
      </c>
      <c r="X287" s="8">
        <v>20</v>
      </c>
      <c r="Y287" s="9">
        <f>((K287*W287)*(X287/100))/K287</f>
        <v>2020</v>
      </c>
      <c r="Z287" s="9">
        <f>ROUND(K287*ROUND(W287,2),2)</f>
        <v>50500</v>
      </c>
      <c r="AA287" s="9">
        <f>ROUND(Z287*((100+X287)/100),2)</f>
        <v>60600</v>
      </c>
    </row>
    <row r="288" spans="1:27" ht="12.75">
      <c r="A288" s="3">
        <v>23088</v>
      </c>
      <c r="B288" s="4" t="s">
        <v>348</v>
      </c>
      <c r="C288" s="3">
        <v>61080</v>
      </c>
      <c r="D288" s="4" t="s">
        <v>52</v>
      </c>
      <c r="E288" s="4" t="s">
        <v>273</v>
      </c>
      <c r="F288" s="4" t="s">
        <v>274</v>
      </c>
      <c r="G288" s="5" t="s">
        <v>812</v>
      </c>
      <c r="H288" s="4" t="s">
        <v>34</v>
      </c>
      <c r="I288" s="4"/>
      <c r="J288" s="4" t="s">
        <v>35</v>
      </c>
      <c r="K288" s="6">
        <v>1</v>
      </c>
      <c r="L288" s="4">
        <v>212300</v>
      </c>
      <c r="M288" s="4" t="s">
        <v>89</v>
      </c>
      <c r="N288" s="4" t="s">
        <v>90</v>
      </c>
      <c r="O288" s="4" t="s">
        <v>91</v>
      </c>
      <c r="P288" s="4">
        <v>3</v>
      </c>
      <c r="Q288" s="4" t="s">
        <v>92</v>
      </c>
      <c r="R288" s="3">
        <v>115612</v>
      </c>
      <c r="S288" s="4" t="s">
        <v>93</v>
      </c>
      <c r="T288" s="4" t="s">
        <v>94</v>
      </c>
      <c r="U288" s="4">
        <v>549493603</v>
      </c>
      <c r="V288" s="4"/>
      <c r="W288" s="7">
        <v>15250</v>
      </c>
      <c r="X288" s="8">
        <v>20</v>
      </c>
      <c r="Y288" s="9">
        <f>((K288*W288)*(X288/100))/K288</f>
        <v>3050</v>
      </c>
      <c r="Z288" s="9">
        <f>ROUND(K288*ROUND(W288,2),2)</f>
        <v>15250</v>
      </c>
      <c r="AA288" s="9">
        <f>ROUND(Z288*((100+X288)/100),2)</f>
        <v>18300</v>
      </c>
    </row>
    <row r="289" spans="1:27" ht="25.5">
      <c r="A289" s="3">
        <v>23088</v>
      </c>
      <c r="B289" s="4" t="s">
        <v>348</v>
      </c>
      <c r="C289" s="3">
        <v>61081</v>
      </c>
      <c r="D289" s="4" t="s">
        <v>52</v>
      </c>
      <c r="E289" s="4" t="s">
        <v>178</v>
      </c>
      <c r="F289" s="4" t="s">
        <v>179</v>
      </c>
      <c r="G289" s="5" t="s">
        <v>806</v>
      </c>
      <c r="H289" s="4" t="s">
        <v>34</v>
      </c>
      <c r="I289" s="16" t="s">
        <v>596</v>
      </c>
      <c r="J289" s="4" t="s">
        <v>35</v>
      </c>
      <c r="K289" s="6">
        <v>1</v>
      </c>
      <c r="L289" s="4">
        <v>212300</v>
      </c>
      <c r="M289" s="4" t="s">
        <v>89</v>
      </c>
      <c r="N289" s="4" t="s">
        <v>90</v>
      </c>
      <c r="O289" s="4" t="s">
        <v>91</v>
      </c>
      <c r="P289" s="4">
        <v>3</v>
      </c>
      <c r="Q289" s="4" t="s">
        <v>92</v>
      </c>
      <c r="R289" s="3">
        <v>115612</v>
      </c>
      <c r="S289" s="4" t="s">
        <v>93</v>
      </c>
      <c r="T289" s="4" t="s">
        <v>94</v>
      </c>
      <c r="U289" s="4">
        <v>549493603</v>
      </c>
      <c r="V289" s="4"/>
      <c r="W289" s="7">
        <v>15450</v>
      </c>
      <c r="X289" s="8">
        <v>20</v>
      </c>
      <c r="Y289" s="9">
        <f>((K289*W289)*(X289/100))/K289</f>
        <v>3090</v>
      </c>
      <c r="Z289" s="9">
        <f>ROUND(K289*ROUND(W289,2),2)</f>
        <v>15450</v>
      </c>
      <c r="AA289" s="9">
        <f>ROUND(Z289*((100+X289)/100),2)</f>
        <v>18540</v>
      </c>
    </row>
    <row r="290" spans="1:27" ht="12.75">
      <c r="A290" s="3">
        <v>23088</v>
      </c>
      <c r="B290" s="4" t="s">
        <v>348</v>
      </c>
      <c r="C290" s="3">
        <v>61086</v>
      </c>
      <c r="D290" s="4" t="s">
        <v>46</v>
      </c>
      <c r="E290" s="4" t="s">
        <v>47</v>
      </c>
      <c r="F290" s="4" t="s">
        <v>48</v>
      </c>
      <c r="G290" s="5" t="s">
        <v>660</v>
      </c>
      <c r="H290" s="4" t="s">
        <v>34</v>
      </c>
      <c r="I290" s="4"/>
      <c r="J290" s="4" t="s">
        <v>35</v>
      </c>
      <c r="K290" s="6">
        <v>5</v>
      </c>
      <c r="L290" s="4">
        <v>212300</v>
      </c>
      <c r="M290" s="4" t="s">
        <v>89</v>
      </c>
      <c r="N290" s="4" t="s">
        <v>90</v>
      </c>
      <c r="O290" s="4" t="s">
        <v>91</v>
      </c>
      <c r="P290" s="4">
        <v>3</v>
      </c>
      <c r="Q290" s="4" t="s">
        <v>92</v>
      </c>
      <c r="R290" s="3">
        <v>115612</v>
      </c>
      <c r="S290" s="4" t="s">
        <v>93</v>
      </c>
      <c r="T290" s="4" t="s">
        <v>94</v>
      </c>
      <c r="U290" s="4">
        <v>549493603</v>
      </c>
      <c r="V290" s="4"/>
      <c r="W290" s="7">
        <v>7400</v>
      </c>
      <c r="X290" s="8">
        <v>20</v>
      </c>
      <c r="Y290" s="9">
        <f>((K290*W290)*(X290/100))/K290</f>
        <v>1480</v>
      </c>
      <c r="Z290" s="9">
        <f>ROUND(K290*ROUND(W290,2),2)</f>
        <v>37000</v>
      </c>
      <c r="AA290" s="9">
        <f>ROUND(Z290*((100+X290)/100),2)</f>
        <v>44400</v>
      </c>
    </row>
    <row r="291" spans="1:27" ht="13.5" thickBot="1">
      <c r="A291" s="3">
        <v>23088</v>
      </c>
      <c r="B291" s="4" t="s">
        <v>348</v>
      </c>
      <c r="C291" s="3">
        <v>61087</v>
      </c>
      <c r="D291" s="4" t="s">
        <v>74</v>
      </c>
      <c r="E291" s="4" t="s">
        <v>75</v>
      </c>
      <c r="F291" s="4" t="s">
        <v>76</v>
      </c>
      <c r="G291" s="5" t="s">
        <v>793</v>
      </c>
      <c r="H291" s="4" t="s">
        <v>34</v>
      </c>
      <c r="I291" s="4"/>
      <c r="J291" s="4" t="s">
        <v>35</v>
      </c>
      <c r="K291" s="6">
        <v>2</v>
      </c>
      <c r="L291" s="4">
        <v>212300</v>
      </c>
      <c r="M291" s="4" t="s">
        <v>89</v>
      </c>
      <c r="N291" s="4" t="s">
        <v>90</v>
      </c>
      <c r="O291" s="4" t="s">
        <v>91</v>
      </c>
      <c r="P291" s="4">
        <v>3</v>
      </c>
      <c r="Q291" s="4" t="s">
        <v>92</v>
      </c>
      <c r="R291" s="3">
        <v>115612</v>
      </c>
      <c r="S291" s="4" t="s">
        <v>93</v>
      </c>
      <c r="T291" s="4" t="s">
        <v>94</v>
      </c>
      <c r="U291" s="4">
        <v>549493603</v>
      </c>
      <c r="V291" s="4"/>
      <c r="W291" s="7">
        <v>4750</v>
      </c>
      <c r="X291" s="8">
        <v>20</v>
      </c>
      <c r="Y291" s="9">
        <f>((K291*W291)*(X291/100))/K291</f>
        <v>950</v>
      </c>
      <c r="Z291" s="9">
        <f>ROUND(K291*ROUND(W291,2),2)</f>
        <v>9500</v>
      </c>
      <c r="AA291" s="9">
        <f>ROUND(Z291*((100+X291)/100),2)</f>
        <v>11400</v>
      </c>
    </row>
    <row r="292" spans="1:27" ht="13.5" customHeight="1" thickTop="1">
      <c r="A292" s="53" t="s">
        <v>55</v>
      </c>
      <c r="B292" s="53"/>
      <c r="C292" s="53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53" t="s">
        <v>56</v>
      </c>
      <c r="Y292" s="53"/>
      <c r="Z292" s="11">
        <f>SUM(Z287:Z291)</f>
        <v>127700</v>
      </c>
      <c r="AA292" s="11">
        <f>SUM(AA287:AA291)</f>
        <v>153240</v>
      </c>
    </row>
    <row r="293" spans="1:27" ht="12.7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</row>
    <row r="294" spans="1:27" ht="38.25">
      <c r="A294" s="3">
        <v>23090</v>
      </c>
      <c r="B294" s="4" t="s">
        <v>349</v>
      </c>
      <c r="C294" s="3">
        <v>61089</v>
      </c>
      <c r="D294" s="4" t="s">
        <v>46</v>
      </c>
      <c r="E294" s="4" t="s">
        <v>47</v>
      </c>
      <c r="F294" s="4" t="s">
        <v>48</v>
      </c>
      <c r="G294" s="5" t="s">
        <v>664</v>
      </c>
      <c r="H294" s="4" t="s">
        <v>34</v>
      </c>
      <c r="I294" s="15" t="s">
        <v>382</v>
      </c>
      <c r="J294" s="4" t="s">
        <v>35</v>
      </c>
      <c r="K294" s="6">
        <v>12</v>
      </c>
      <c r="L294" s="4">
        <v>560000</v>
      </c>
      <c r="M294" s="4" t="s">
        <v>203</v>
      </c>
      <c r="N294" s="4" t="s">
        <v>204</v>
      </c>
      <c r="O294" s="4" t="s">
        <v>205</v>
      </c>
      <c r="P294" s="4">
        <v>3</v>
      </c>
      <c r="Q294" s="4">
        <v>349</v>
      </c>
      <c r="R294" s="3">
        <v>168497</v>
      </c>
      <c r="S294" s="4" t="s">
        <v>206</v>
      </c>
      <c r="T294" s="4" t="s">
        <v>207</v>
      </c>
      <c r="U294" s="4">
        <v>549494051</v>
      </c>
      <c r="V294" s="4" t="s">
        <v>208</v>
      </c>
      <c r="W294" s="7">
        <v>10724</v>
      </c>
      <c r="X294" s="8">
        <v>20</v>
      </c>
      <c r="Y294" s="9">
        <f>((K294*W294)*(X294/100))/K294</f>
        <v>2144.8</v>
      </c>
      <c r="Z294" s="9">
        <f>ROUND(K294*ROUND(W294,2),2)</f>
        <v>128688</v>
      </c>
      <c r="AA294" s="9">
        <f>ROUND(Z294*((100+X294)/100),2)</f>
        <v>154425.6</v>
      </c>
    </row>
    <row r="295" spans="1:27" ht="13.5" thickBot="1">
      <c r="A295" s="3">
        <v>23090</v>
      </c>
      <c r="B295" s="4" t="s">
        <v>349</v>
      </c>
      <c r="C295" s="3">
        <v>61103</v>
      </c>
      <c r="D295" s="4" t="s">
        <v>49</v>
      </c>
      <c r="E295" s="4" t="s">
        <v>50</v>
      </c>
      <c r="F295" s="4" t="s">
        <v>51</v>
      </c>
      <c r="G295" s="5" t="s">
        <v>663</v>
      </c>
      <c r="H295" s="4" t="s">
        <v>34</v>
      </c>
      <c r="I295" s="15" t="s">
        <v>383</v>
      </c>
      <c r="J295" s="4" t="s">
        <v>35</v>
      </c>
      <c r="K295" s="6">
        <v>24</v>
      </c>
      <c r="L295" s="4">
        <v>560000</v>
      </c>
      <c r="M295" s="4" t="s">
        <v>203</v>
      </c>
      <c r="N295" s="4" t="s">
        <v>204</v>
      </c>
      <c r="O295" s="4" t="s">
        <v>205</v>
      </c>
      <c r="P295" s="4">
        <v>3</v>
      </c>
      <c r="Q295" s="4">
        <v>349</v>
      </c>
      <c r="R295" s="3">
        <v>168497</v>
      </c>
      <c r="S295" s="4" t="s">
        <v>206</v>
      </c>
      <c r="T295" s="4" t="s">
        <v>207</v>
      </c>
      <c r="U295" s="4">
        <v>549494051</v>
      </c>
      <c r="V295" s="4" t="s">
        <v>208</v>
      </c>
      <c r="W295" s="7">
        <v>2900</v>
      </c>
      <c r="X295" s="8">
        <v>20</v>
      </c>
      <c r="Y295" s="9">
        <f>((K295*W295)*(X295/100))/K295</f>
        <v>580</v>
      </c>
      <c r="Z295" s="9">
        <f>ROUND(K295*ROUND(W295,2),2)</f>
        <v>69600</v>
      </c>
      <c r="AA295" s="9">
        <f>ROUND(Z295*((100+X295)/100),2)</f>
        <v>83520</v>
      </c>
    </row>
    <row r="296" spans="1:27" ht="13.5" customHeight="1" thickTop="1">
      <c r="A296" s="53" t="s">
        <v>55</v>
      </c>
      <c r="B296" s="53"/>
      <c r="C296" s="53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53" t="s">
        <v>56</v>
      </c>
      <c r="Y296" s="53"/>
      <c r="Z296" s="11">
        <f>SUM(Z294:Z295)</f>
        <v>198288</v>
      </c>
      <c r="AA296" s="11">
        <f>SUM(AA294:AA295)</f>
        <v>237945.6</v>
      </c>
    </row>
    <row r="297" spans="1:27" ht="12.7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</row>
    <row r="298" spans="1:27" ht="12.75">
      <c r="A298" s="3">
        <v>23099</v>
      </c>
      <c r="B298" s="4"/>
      <c r="C298" s="3">
        <v>61028</v>
      </c>
      <c r="D298" s="4" t="s">
        <v>110</v>
      </c>
      <c r="E298" s="4" t="s">
        <v>111</v>
      </c>
      <c r="F298" s="4" t="s">
        <v>112</v>
      </c>
      <c r="G298" s="5" t="s">
        <v>792</v>
      </c>
      <c r="H298" s="4" t="s">
        <v>34</v>
      </c>
      <c r="I298" s="21" t="s">
        <v>384</v>
      </c>
      <c r="J298" s="4" t="s">
        <v>35</v>
      </c>
      <c r="K298" s="6">
        <v>1</v>
      </c>
      <c r="L298" s="4">
        <v>211600</v>
      </c>
      <c r="M298" s="4" t="s">
        <v>209</v>
      </c>
      <c r="N298" s="4" t="s">
        <v>132</v>
      </c>
      <c r="O298" s="4" t="s">
        <v>63</v>
      </c>
      <c r="P298" s="4"/>
      <c r="Q298" s="4" t="s">
        <v>39</v>
      </c>
      <c r="R298" s="3">
        <v>113051</v>
      </c>
      <c r="S298" s="4" t="s">
        <v>210</v>
      </c>
      <c r="T298" s="4" t="s">
        <v>211</v>
      </c>
      <c r="U298" s="4">
        <v>549498535</v>
      </c>
      <c r="V298" s="4"/>
      <c r="W298" s="7">
        <v>2213</v>
      </c>
      <c r="X298" s="8">
        <v>20</v>
      </c>
      <c r="Y298" s="9">
        <f>((K298*W298)*(X298/100))/K298</f>
        <v>442.6</v>
      </c>
      <c r="Z298" s="9">
        <f>ROUND(K298*ROUND(W298,2),2)</f>
        <v>2213</v>
      </c>
      <c r="AA298" s="9">
        <f>ROUND(Z298*((100+X298)/100),2)</f>
        <v>2655.6</v>
      </c>
    </row>
    <row r="299" spans="1:27" ht="12.75">
      <c r="A299" s="3">
        <v>23099</v>
      </c>
      <c r="B299" s="4"/>
      <c r="C299" s="3">
        <v>61029</v>
      </c>
      <c r="D299" s="4" t="s">
        <v>252</v>
      </c>
      <c r="E299" s="4" t="s">
        <v>253</v>
      </c>
      <c r="F299" s="4" t="s">
        <v>254</v>
      </c>
      <c r="G299" s="5" t="s">
        <v>809</v>
      </c>
      <c r="H299" s="4" t="s">
        <v>34</v>
      </c>
      <c r="I299" s="4"/>
      <c r="J299" s="4" t="s">
        <v>35</v>
      </c>
      <c r="K299" s="6">
        <v>1</v>
      </c>
      <c r="L299" s="4">
        <v>211600</v>
      </c>
      <c r="M299" s="4" t="s">
        <v>209</v>
      </c>
      <c r="N299" s="4" t="s">
        <v>132</v>
      </c>
      <c r="O299" s="4" t="s">
        <v>63</v>
      </c>
      <c r="P299" s="4"/>
      <c r="Q299" s="4" t="s">
        <v>39</v>
      </c>
      <c r="R299" s="3">
        <v>113051</v>
      </c>
      <c r="S299" s="4" t="s">
        <v>210</v>
      </c>
      <c r="T299" s="4" t="s">
        <v>211</v>
      </c>
      <c r="U299" s="4">
        <v>549498535</v>
      </c>
      <c r="V299" s="4"/>
      <c r="W299" s="7">
        <v>1180</v>
      </c>
      <c r="X299" s="8">
        <v>20</v>
      </c>
      <c r="Y299" s="9">
        <f>((K299*W299)*(X299/100))/K299</f>
        <v>236</v>
      </c>
      <c r="Z299" s="9">
        <f>ROUND(K299*ROUND(W299,2),2)</f>
        <v>1180</v>
      </c>
      <c r="AA299" s="9">
        <f>ROUND(Z299*((100+X299)/100),2)</f>
        <v>1416</v>
      </c>
    </row>
    <row r="300" spans="1:27" ht="13.5" thickBot="1">
      <c r="A300" s="3">
        <v>23099</v>
      </c>
      <c r="B300" s="4"/>
      <c r="C300" s="3">
        <v>61046</v>
      </c>
      <c r="D300" s="4" t="s">
        <v>31</v>
      </c>
      <c r="E300" s="4" t="s">
        <v>32</v>
      </c>
      <c r="F300" s="4" t="s">
        <v>33</v>
      </c>
      <c r="G300" s="5" t="s">
        <v>666</v>
      </c>
      <c r="H300" s="4" t="s">
        <v>34</v>
      </c>
      <c r="I300" s="14" t="s">
        <v>350</v>
      </c>
      <c r="J300" s="4" t="s">
        <v>35</v>
      </c>
      <c r="K300" s="6">
        <v>1</v>
      </c>
      <c r="L300" s="4">
        <v>211600</v>
      </c>
      <c r="M300" s="4" t="s">
        <v>209</v>
      </c>
      <c r="N300" s="4" t="s">
        <v>132</v>
      </c>
      <c r="O300" s="4" t="s">
        <v>63</v>
      </c>
      <c r="P300" s="4"/>
      <c r="Q300" s="4" t="s">
        <v>39</v>
      </c>
      <c r="R300" s="3">
        <v>113051</v>
      </c>
      <c r="S300" s="4" t="s">
        <v>210</v>
      </c>
      <c r="T300" s="4" t="s">
        <v>211</v>
      </c>
      <c r="U300" s="4">
        <v>549498535</v>
      </c>
      <c r="V300" s="4"/>
      <c r="W300" s="7">
        <v>338</v>
      </c>
      <c r="X300" s="8">
        <v>20</v>
      </c>
      <c r="Y300" s="9">
        <f>((K300*W300)*(X300/100))/K300</f>
        <v>67.60000000000001</v>
      </c>
      <c r="Z300" s="9">
        <f>ROUND(K300*ROUND(W300,2),2)</f>
        <v>338</v>
      </c>
      <c r="AA300" s="9">
        <f>ROUND(Z300*((100+X300)/100),2)</f>
        <v>405.6</v>
      </c>
    </row>
    <row r="301" spans="1:27" ht="13.5" customHeight="1" thickTop="1">
      <c r="A301" s="53" t="s">
        <v>55</v>
      </c>
      <c r="B301" s="53"/>
      <c r="C301" s="53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53" t="s">
        <v>56</v>
      </c>
      <c r="Y301" s="53"/>
      <c r="Z301" s="11">
        <f>SUM(Z298:Z300)</f>
        <v>3731</v>
      </c>
      <c r="AA301" s="11">
        <f>SUM(AA298:AA300)</f>
        <v>4477.2</v>
      </c>
    </row>
    <row r="302" spans="1:27" ht="12.7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</row>
    <row r="303" spans="1:27" ht="13.5" thickBot="1">
      <c r="A303" s="3">
        <v>23100</v>
      </c>
      <c r="B303" s="4"/>
      <c r="C303" s="3">
        <v>61044</v>
      </c>
      <c r="D303" s="4" t="s">
        <v>31</v>
      </c>
      <c r="E303" s="4" t="s">
        <v>32</v>
      </c>
      <c r="F303" s="4" t="s">
        <v>33</v>
      </c>
      <c r="G303" s="5" t="s">
        <v>666</v>
      </c>
      <c r="H303" s="4" t="s">
        <v>34</v>
      </c>
      <c r="I303" s="15" t="s">
        <v>379</v>
      </c>
      <c r="J303" s="4" t="s">
        <v>35</v>
      </c>
      <c r="K303" s="6">
        <v>1</v>
      </c>
      <c r="L303" s="4">
        <v>412700</v>
      </c>
      <c r="M303" s="4" t="s">
        <v>335</v>
      </c>
      <c r="N303" s="4" t="s">
        <v>336</v>
      </c>
      <c r="O303" s="4" t="s">
        <v>337</v>
      </c>
      <c r="P303" s="4">
        <v>4</v>
      </c>
      <c r="Q303" s="4" t="s">
        <v>338</v>
      </c>
      <c r="R303" s="3">
        <v>35967</v>
      </c>
      <c r="S303" s="4" t="s">
        <v>339</v>
      </c>
      <c r="T303" s="4" t="s">
        <v>340</v>
      </c>
      <c r="U303" s="4">
        <v>549495029</v>
      </c>
      <c r="V303" s="4"/>
      <c r="W303" s="7">
        <v>338</v>
      </c>
      <c r="X303" s="8">
        <v>20</v>
      </c>
      <c r="Y303" s="9">
        <f>((K303*W303)*(X303/100))/K303</f>
        <v>67.60000000000001</v>
      </c>
      <c r="Z303" s="9">
        <f>ROUND(K303*ROUND(W303,2),2)</f>
        <v>338</v>
      </c>
      <c r="AA303" s="9">
        <f>ROUND(Z303*((100+X303)/100),2)</f>
        <v>405.6</v>
      </c>
    </row>
    <row r="304" spans="1:27" ht="13.5" customHeight="1" thickTop="1">
      <c r="A304" s="53" t="s">
        <v>55</v>
      </c>
      <c r="B304" s="53"/>
      <c r="C304" s="53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53" t="s">
        <v>56</v>
      </c>
      <c r="Y304" s="53"/>
      <c r="Z304" s="11">
        <f>SUM(Z303:Z303)</f>
        <v>338</v>
      </c>
      <c r="AA304" s="11">
        <f>SUM(AA303:AA303)</f>
        <v>405.6</v>
      </c>
    </row>
    <row r="305" spans="1:27" ht="12.7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</row>
    <row r="306" spans="1:27" ht="12.75">
      <c r="A306" s="3">
        <v>23101</v>
      </c>
      <c r="B306" s="4"/>
      <c r="C306" s="3">
        <v>61031</v>
      </c>
      <c r="D306" s="4" t="s">
        <v>252</v>
      </c>
      <c r="E306" s="4" t="s">
        <v>351</v>
      </c>
      <c r="F306" s="4" t="s">
        <v>352</v>
      </c>
      <c r="G306" s="5" t="s">
        <v>815</v>
      </c>
      <c r="H306" s="4" t="s">
        <v>34</v>
      </c>
      <c r="I306" s="4"/>
      <c r="J306" s="4" t="s">
        <v>35</v>
      </c>
      <c r="K306" s="6">
        <v>1</v>
      </c>
      <c r="L306" s="4">
        <v>211600</v>
      </c>
      <c r="M306" s="4" t="s">
        <v>209</v>
      </c>
      <c r="N306" s="4" t="s">
        <v>132</v>
      </c>
      <c r="O306" s="4" t="s">
        <v>63</v>
      </c>
      <c r="P306" s="4"/>
      <c r="Q306" s="4" t="s">
        <v>39</v>
      </c>
      <c r="R306" s="3">
        <v>113051</v>
      </c>
      <c r="S306" s="4" t="s">
        <v>210</v>
      </c>
      <c r="T306" s="4" t="s">
        <v>211</v>
      </c>
      <c r="U306" s="4">
        <v>549498535</v>
      </c>
      <c r="V306" s="4"/>
      <c r="W306" s="7">
        <v>4000</v>
      </c>
      <c r="X306" s="8">
        <v>20</v>
      </c>
      <c r="Y306" s="9">
        <f>((K306*W306)*(X306/100))/K306</f>
        <v>800</v>
      </c>
      <c r="Z306" s="9">
        <f>ROUND(K306*ROUND(W306,2),2)</f>
        <v>4000</v>
      </c>
      <c r="AA306" s="9">
        <f>ROUND(Z306*((100+X306)/100),2)</f>
        <v>4800</v>
      </c>
    </row>
    <row r="307" spans="1:27" ht="12.75">
      <c r="A307" s="3">
        <v>23101</v>
      </c>
      <c r="B307" s="4"/>
      <c r="C307" s="3">
        <v>61047</v>
      </c>
      <c r="D307" s="4" t="s">
        <v>110</v>
      </c>
      <c r="E307" s="4" t="s">
        <v>111</v>
      </c>
      <c r="F307" s="4" t="s">
        <v>112</v>
      </c>
      <c r="G307" s="5" t="s">
        <v>792</v>
      </c>
      <c r="H307" s="4" t="s">
        <v>34</v>
      </c>
      <c r="I307" s="4"/>
      <c r="J307" s="4" t="s">
        <v>35</v>
      </c>
      <c r="K307" s="6">
        <v>1</v>
      </c>
      <c r="L307" s="4">
        <v>211600</v>
      </c>
      <c r="M307" s="4" t="s">
        <v>209</v>
      </c>
      <c r="N307" s="4" t="s">
        <v>132</v>
      </c>
      <c r="O307" s="4" t="s">
        <v>63</v>
      </c>
      <c r="P307" s="4"/>
      <c r="Q307" s="4" t="s">
        <v>39</v>
      </c>
      <c r="R307" s="3">
        <v>113051</v>
      </c>
      <c r="S307" s="4" t="s">
        <v>210</v>
      </c>
      <c r="T307" s="4" t="s">
        <v>211</v>
      </c>
      <c r="U307" s="4">
        <v>549498535</v>
      </c>
      <c r="V307" s="4"/>
      <c r="W307" s="7">
        <v>2213</v>
      </c>
      <c r="X307" s="8">
        <v>20</v>
      </c>
      <c r="Y307" s="9">
        <f>((K307*W307)*(X307/100))/K307</f>
        <v>442.6</v>
      </c>
      <c r="Z307" s="9">
        <f>ROUND(K307*ROUND(W307,2),2)</f>
        <v>2213</v>
      </c>
      <c r="AA307" s="9">
        <f>ROUND(Z307*((100+X307)/100),2)</f>
        <v>2655.6</v>
      </c>
    </row>
    <row r="308" spans="1:27" ht="13.5" thickBot="1">
      <c r="A308" s="3">
        <v>23101</v>
      </c>
      <c r="B308" s="4"/>
      <c r="C308" s="3">
        <v>61048</v>
      </c>
      <c r="D308" s="4" t="s">
        <v>52</v>
      </c>
      <c r="E308" s="4" t="s">
        <v>273</v>
      </c>
      <c r="F308" s="4" t="s">
        <v>274</v>
      </c>
      <c r="G308" s="5" t="s">
        <v>812</v>
      </c>
      <c r="H308" s="4" t="s">
        <v>34</v>
      </c>
      <c r="I308" s="4"/>
      <c r="J308" s="4" t="s">
        <v>35</v>
      </c>
      <c r="K308" s="6">
        <v>1</v>
      </c>
      <c r="L308" s="4">
        <v>211600</v>
      </c>
      <c r="M308" s="4" t="s">
        <v>209</v>
      </c>
      <c r="N308" s="4" t="s">
        <v>132</v>
      </c>
      <c r="O308" s="4" t="s">
        <v>63</v>
      </c>
      <c r="P308" s="4"/>
      <c r="Q308" s="4" t="s">
        <v>39</v>
      </c>
      <c r="R308" s="3">
        <v>113051</v>
      </c>
      <c r="S308" s="4" t="s">
        <v>210</v>
      </c>
      <c r="T308" s="4" t="s">
        <v>211</v>
      </c>
      <c r="U308" s="4">
        <v>549498535</v>
      </c>
      <c r="V308" s="4"/>
      <c r="W308" s="7">
        <v>15250</v>
      </c>
      <c r="X308" s="8">
        <v>20</v>
      </c>
      <c r="Y308" s="9">
        <f>((K308*W308)*(X308/100))/K308</f>
        <v>3050</v>
      </c>
      <c r="Z308" s="9">
        <f>ROUND(K308*ROUND(W308,2),2)</f>
        <v>15250</v>
      </c>
      <c r="AA308" s="9">
        <f>ROUND(Z308*((100+X308)/100),2)</f>
        <v>18300</v>
      </c>
    </row>
    <row r="309" spans="1:27" ht="13.5" customHeight="1" thickTop="1">
      <c r="A309" s="53" t="s">
        <v>55</v>
      </c>
      <c r="B309" s="53"/>
      <c r="C309" s="53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53" t="s">
        <v>56</v>
      </c>
      <c r="Y309" s="53"/>
      <c r="Z309" s="11">
        <f>SUM(Z306:Z308)</f>
        <v>21463</v>
      </c>
      <c r="AA309" s="11">
        <f>SUM(AA306:AA308)</f>
        <v>25755.6</v>
      </c>
    </row>
    <row r="310" spans="1:27" ht="12.7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</row>
    <row r="311" spans="1:27" ht="12.75">
      <c r="A311" s="3">
        <v>23114</v>
      </c>
      <c r="B311" s="4" t="s">
        <v>353</v>
      </c>
      <c r="C311" s="3">
        <v>61128</v>
      </c>
      <c r="D311" s="4" t="s">
        <v>49</v>
      </c>
      <c r="E311" s="4" t="s">
        <v>50</v>
      </c>
      <c r="F311" s="4" t="s">
        <v>51</v>
      </c>
      <c r="G311" s="5" t="s">
        <v>663</v>
      </c>
      <c r="H311" s="4" t="s">
        <v>34</v>
      </c>
      <c r="I311" s="4"/>
      <c r="J311" s="4" t="s">
        <v>35</v>
      </c>
      <c r="K311" s="6">
        <v>1</v>
      </c>
      <c r="L311" s="4">
        <v>419830</v>
      </c>
      <c r="M311" s="4" t="s">
        <v>185</v>
      </c>
      <c r="N311" s="4" t="s">
        <v>343</v>
      </c>
      <c r="O311" s="4" t="s">
        <v>344</v>
      </c>
      <c r="P311" s="4">
        <v>1</v>
      </c>
      <c r="Q311" s="4" t="s">
        <v>345</v>
      </c>
      <c r="R311" s="3">
        <v>584</v>
      </c>
      <c r="S311" s="4" t="s">
        <v>346</v>
      </c>
      <c r="T311" s="4" t="s">
        <v>347</v>
      </c>
      <c r="U311" s="4">
        <v>549495311</v>
      </c>
      <c r="V311" s="4"/>
      <c r="W311" s="7">
        <v>3162</v>
      </c>
      <c r="X311" s="8">
        <v>20</v>
      </c>
      <c r="Y311" s="9">
        <f>((K311*W311)*(X311/100))/K311</f>
        <v>632.4000000000001</v>
      </c>
      <c r="Z311" s="9">
        <f>ROUND(K311*ROUND(W311,2),2)</f>
        <v>3162</v>
      </c>
      <c r="AA311" s="9">
        <f>ROUND(Z311*((100+X311)/100),2)</f>
        <v>3794.4</v>
      </c>
    </row>
    <row r="312" spans="1:27" ht="13.5" thickBot="1">
      <c r="A312" s="3">
        <v>23114</v>
      </c>
      <c r="B312" s="4" t="s">
        <v>353</v>
      </c>
      <c r="C312" s="3">
        <v>61129</v>
      </c>
      <c r="D312" s="4" t="s">
        <v>58</v>
      </c>
      <c r="E312" s="4" t="s">
        <v>59</v>
      </c>
      <c r="F312" s="4" t="s">
        <v>60</v>
      </c>
      <c r="G312" s="5" t="s">
        <v>827</v>
      </c>
      <c r="H312" s="4" t="s">
        <v>34</v>
      </c>
      <c r="I312" s="14" t="s">
        <v>354</v>
      </c>
      <c r="J312" s="4" t="s">
        <v>35</v>
      </c>
      <c r="K312" s="6">
        <v>1</v>
      </c>
      <c r="L312" s="4">
        <v>419830</v>
      </c>
      <c r="M312" s="4" t="s">
        <v>185</v>
      </c>
      <c r="N312" s="4" t="s">
        <v>343</v>
      </c>
      <c r="O312" s="4" t="s">
        <v>344</v>
      </c>
      <c r="P312" s="4">
        <v>1</v>
      </c>
      <c r="Q312" s="4" t="s">
        <v>345</v>
      </c>
      <c r="R312" s="3">
        <v>584</v>
      </c>
      <c r="S312" s="4" t="s">
        <v>346</v>
      </c>
      <c r="T312" s="4" t="s">
        <v>347</v>
      </c>
      <c r="U312" s="4">
        <v>549495311</v>
      </c>
      <c r="V312" s="4"/>
      <c r="W312" s="7">
        <v>79</v>
      </c>
      <c r="X312" s="8">
        <v>20</v>
      </c>
      <c r="Y312" s="9">
        <f>((K312*W312)*(X312/100))/K312</f>
        <v>15.8</v>
      </c>
      <c r="Z312" s="9">
        <f>ROUND(K312*ROUND(W312,2),2)</f>
        <v>79</v>
      </c>
      <c r="AA312" s="9">
        <f>ROUND(Z312*((100+X312)/100),2)</f>
        <v>94.8</v>
      </c>
    </row>
    <row r="313" spans="1:27" ht="13.5" customHeight="1" thickTop="1">
      <c r="A313" s="53" t="s">
        <v>55</v>
      </c>
      <c r="B313" s="53"/>
      <c r="C313" s="53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53" t="s">
        <v>56</v>
      </c>
      <c r="Y313" s="53"/>
      <c r="Z313" s="11">
        <f>SUM(Z311:Z312)</f>
        <v>3241</v>
      </c>
      <c r="AA313" s="11">
        <f>SUM(AA311:AA312)</f>
        <v>3889.2000000000003</v>
      </c>
    </row>
    <row r="314" spans="1:27" ht="12.7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</row>
    <row r="315" spans="1:27" ht="12.75">
      <c r="A315" s="3">
        <v>23171</v>
      </c>
      <c r="B315" s="4"/>
      <c r="C315" s="3">
        <v>61242</v>
      </c>
      <c r="D315" s="4" t="s">
        <v>52</v>
      </c>
      <c r="E315" s="4" t="s">
        <v>355</v>
      </c>
      <c r="F315" s="4" t="s">
        <v>356</v>
      </c>
      <c r="G315" s="5" t="s">
        <v>826</v>
      </c>
      <c r="H315" s="4" t="s">
        <v>34</v>
      </c>
      <c r="I315" s="15" t="s">
        <v>357</v>
      </c>
      <c r="J315" s="4" t="s">
        <v>35</v>
      </c>
      <c r="K315" s="6">
        <v>4</v>
      </c>
      <c r="L315" s="4">
        <v>850000</v>
      </c>
      <c r="M315" s="4" t="s">
        <v>358</v>
      </c>
      <c r="N315" s="4" t="s">
        <v>359</v>
      </c>
      <c r="O315" s="4" t="s">
        <v>360</v>
      </c>
      <c r="P315" s="4">
        <v>7</v>
      </c>
      <c r="Q315" s="4" t="s">
        <v>361</v>
      </c>
      <c r="R315" s="3">
        <v>111812</v>
      </c>
      <c r="S315" s="4" t="s">
        <v>362</v>
      </c>
      <c r="T315" s="4" t="s">
        <v>363</v>
      </c>
      <c r="U315" s="4">
        <v>549494203</v>
      </c>
      <c r="V315" s="4"/>
      <c r="W315" s="7">
        <v>12499</v>
      </c>
      <c r="X315" s="8">
        <v>20</v>
      </c>
      <c r="Y315" s="9">
        <f>((K315*W315)*(X315/100))/K315</f>
        <v>2499.8</v>
      </c>
      <c r="Z315" s="9">
        <f>ROUND(K315*ROUND(W315,2),2)</f>
        <v>49996</v>
      </c>
      <c r="AA315" s="9">
        <f>ROUND(Z315*((100+X315)/100),2)</f>
        <v>59995.2</v>
      </c>
    </row>
    <row r="316" spans="1:27" ht="12.75">
      <c r="A316" s="3">
        <v>23171</v>
      </c>
      <c r="B316" s="4"/>
      <c r="C316" s="3">
        <v>61243</v>
      </c>
      <c r="D316" s="4" t="s">
        <v>49</v>
      </c>
      <c r="E316" s="4" t="s">
        <v>50</v>
      </c>
      <c r="F316" s="4" t="s">
        <v>51</v>
      </c>
      <c r="G316" s="5" t="s">
        <v>663</v>
      </c>
      <c r="H316" s="4" t="s">
        <v>34</v>
      </c>
      <c r="I316" s="4"/>
      <c r="J316" s="4" t="s">
        <v>35</v>
      </c>
      <c r="K316" s="6">
        <v>10</v>
      </c>
      <c r="L316" s="4">
        <v>850000</v>
      </c>
      <c r="M316" s="4" t="s">
        <v>358</v>
      </c>
      <c r="N316" s="4" t="s">
        <v>359</v>
      </c>
      <c r="O316" s="4" t="s">
        <v>360</v>
      </c>
      <c r="P316" s="4">
        <v>7</v>
      </c>
      <c r="Q316" s="4" t="s">
        <v>361</v>
      </c>
      <c r="R316" s="3">
        <v>111812</v>
      </c>
      <c r="S316" s="4" t="s">
        <v>362</v>
      </c>
      <c r="T316" s="4" t="s">
        <v>363</v>
      </c>
      <c r="U316" s="4">
        <v>549494203</v>
      </c>
      <c r="V316" s="4"/>
      <c r="W316" s="7">
        <v>3162</v>
      </c>
      <c r="X316" s="8">
        <v>20</v>
      </c>
      <c r="Y316" s="9">
        <f>((K316*W316)*(X316/100))/K316</f>
        <v>632.4</v>
      </c>
      <c r="Z316" s="9">
        <f>ROUND(K316*ROUND(W316,2),2)</f>
        <v>31620</v>
      </c>
      <c r="AA316" s="9">
        <f>ROUND(Z316*((100+X316)/100),2)</f>
        <v>37944</v>
      </c>
    </row>
    <row r="317" spans="1:27" ht="13.5" thickBot="1">
      <c r="A317" s="3">
        <v>23171</v>
      </c>
      <c r="B317" s="4"/>
      <c r="C317" s="3">
        <v>61262</v>
      </c>
      <c r="D317" s="4" t="s">
        <v>46</v>
      </c>
      <c r="E317" s="4" t="s">
        <v>87</v>
      </c>
      <c r="F317" s="4" t="s">
        <v>88</v>
      </c>
      <c r="G317" s="5" t="s">
        <v>676</v>
      </c>
      <c r="H317" s="4" t="s">
        <v>34</v>
      </c>
      <c r="I317" s="15" t="s">
        <v>385</v>
      </c>
      <c r="J317" s="4" t="s">
        <v>35</v>
      </c>
      <c r="K317" s="6">
        <v>6</v>
      </c>
      <c r="L317" s="4">
        <v>850000</v>
      </c>
      <c r="M317" s="4" t="s">
        <v>358</v>
      </c>
      <c r="N317" s="4" t="s">
        <v>359</v>
      </c>
      <c r="O317" s="4" t="s">
        <v>360</v>
      </c>
      <c r="P317" s="4">
        <v>7</v>
      </c>
      <c r="Q317" s="4" t="s">
        <v>361</v>
      </c>
      <c r="R317" s="3">
        <v>111812</v>
      </c>
      <c r="S317" s="4" t="s">
        <v>362</v>
      </c>
      <c r="T317" s="4" t="s">
        <v>363</v>
      </c>
      <c r="U317" s="4">
        <v>549494203</v>
      </c>
      <c r="V317" s="4"/>
      <c r="W317" s="7">
        <v>13600</v>
      </c>
      <c r="X317" s="8">
        <v>20</v>
      </c>
      <c r="Y317" s="9">
        <f>((K317*W317)*(X317/100))/K317</f>
        <v>2720</v>
      </c>
      <c r="Z317" s="9">
        <f>ROUND(K317*ROUND(W317,2),2)</f>
        <v>81600</v>
      </c>
      <c r="AA317" s="9">
        <f>ROUND(Z317*((100+X317)/100),2)</f>
        <v>97920</v>
      </c>
    </row>
    <row r="318" spans="1:27" ht="13.5" customHeight="1" thickTop="1">
      <c r="A318" s="53" t="s">
        <v>55</v>
      </c>
      <c r="B318" s="53"/>
      <c r="C318" s="53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53" t="s">
        <v>56</v>
      </c>
      <c r="Y318" s="53"/>
      <c r="Z318" s="11">
        <f>SUM(Z315:Z317)</f>
        <v>163216</v>
      </c>
      <c r="AA318" s="11">
        <f>SUM(AA315:AA317)</f>
        <v>195859.2</v>
      </c>
    </row>
    <row r="319" spans="1:27" ht="12.7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</row>
    <row r="320" spans="1:27" ht="19.5" customHeight="1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5" t="s">
        <v>364</v>
      </c>
      <c r="Y320" s="55"/>
      <c r="Z320" s="13">
        <f>(0)+SUM(Z11,Z15,Z20,Z24,Z28,Z31,Z39,Z42,Z46,Z49,Z52,Z59,Z65,Z70,Z74,Z77,Z83,Z86,Z89,Z93,Z96,Z99,Z102,Z105,Z109,Z114,Z117,Z121,Z125)+SUM(Z128,Z131,Z134,Z139,Z144,Z147,Z150,Z160,Z163,Z168,Z172,Z177,Z180,Z183,Z190,Z194,Z197,Z200,Z207,Z210,Z213,Z216,Z219,Z224,Z227,Z231,Z236,Z246,Z254,Z257)+SUM(Z266,Z269,Z274,Z277,Z280,Z285,Z292,Z296,Z301,Z304,Z309,Z313,Z318)</f>
        <v>1666234</v>
      </c>
      <c r="AA320" s="13">
        <f>(0)+SUM(AA11,AA15,AA20,AA24,AA28,AA31,AA39,AA42,AA46,AA49,AA52,AA59,AA65,AA70,AA74,AA77,AA83,AA86,AA89,AA93,AA96,AA99,AA102,AA105,AA109,AA114,AA117,AA121,AA125)+SUM(AA128,AA131,AA134,AA139,AA144,AA147,AA150,AA160,AA163,AA168,AA172,AA177,AA180,AA183,AA190,AA194,AA197,AA200,AA207,AA210,AA213,AA216,AA219,AA224,AA227,AA231,AA236,AA246,AA254,AA257)+SUM(AA266,AA269,AA274,AA277,AA280,AA285,AA292,AA296,AA301,AA304,AA309,AA313,AA318)</f>
        <v>1999480.8</v>
      </c>
    </row>
    <row r="321" spans="1:27" ht="12.7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</row>
  </sheetData>
  <sheetProtection password="CCDB" sheet="1"/>
  <mergeCells count="152">
    <mergeCell ref="A320:W320"/>
    <mergeCell ref="X320:Y320"/>
    <mergeCell ref="A309:C309"/>
    <mergeCell ref="X309:Y309"/>
    <mergeCell ref="A313:C313"/>
    <mergeCell ref="X313:Y313"/>
    <mergeCell ref="A318:C318"/>
    <mergeCell ref="X318:Y318"/>
    <mergeCell ref="A296:C296"/>
    <mergeCell ref="X296:Y296"/>
    <mergeCell ref="A301:C301"/>
    <mergeCell ref="X301:Y301"/>
    <mergeCell ref="A304:C304"/>
    <mergeCell ref="X304:Y304"/>
    <mergeCell ref="A280:C280"/>
    <mergeCell ref="X280:Y280"/>
    <mergeCell ref="A285:C285"/>
    <mergeCell ref="X285:Y285"/>
    <mergeCell ref="A292:C292"/>
    <mergeCell ref="X292:Y292"/>
    <mergeCell ref="A269:C269"/>
    <mergeCell ref="X269:Y269"/>
    <mergeCell ref="A274:C274"/>
    <mergeCell ref="X274:Y274"/>
    <mergeCell ref="A277:C277"/>
    <mergeCell ref="X277:Y277"/>
    <mergeCell ref="A254:C254"/>
    <mergeCell ref="X254:Y254"/>
    <mergeCell ref="A257:C257"/>
    <mergeCell ref="X257:Y257"/>
    <mergeCell ref="A266:C266"/>
    <mergeCell ref="X266:Y266"/>
    <mergeCell ref="A231:C231"/>
    <mergeCell ref="X231:Y231"/>
    <mergeCell ref="A236:C236"/>
    <mergeCell ref="X236:Y236"/>
    <mergeCell ref="A246:C246"/>
    <mergeCell ref="X246:Y246"/>
    <mergeCell ref="A219:C219"/>
    <mergeCell ref="X219:Y219"/>
    <mergeCell ref="A224:C224"/>
    <mergeCell ref="X224:Y224"/>
    <mergeCell ref="A227:C227"/>
    <mergeCell ref="X227:Y227"/>
    <mergeCell ref="A210:C210"/>
    <mergeCell ref="X210:Y210"/>
    <mergeCell ref="A213:C213"/>
    <mergeCell ref="X213:Y213"/>
    <mergeCell ref="A216:C216"/>
    <mergeCell ref="X216:Y216"/>
    <mergeCell ref="A197:C197"/>
    <mergeCell ref="X197:Y197"/>
    <mergeCell ref="A200:C200"/>
    <mergeCell ref="X200:Y200"/>
    <mergeCell ref="A207:C207"/>
    <mergeCell ref="X207:Y207"/>
    <mergeCell ref="A183:C183"/>
    <mergeCell ref="X183:Y183"/>
    <mergeCell ref="A190:C190"/>
    <mergeCell ref="X190:Y190"/>
    <mergeCell ref="A194:C194"/>
    <mergeCell ref="X194:Y194"/>
    <mergeCell ref="A172:C172"/>
    <mergeCell ref="X172:Y172"/>
    <mergeCell ref="A177:C177"/>
    <mergeCell ref="X177:Y177"/>
    <mergeCell ref="A180:C180"/>
    <mergeCell ref="X180:Y180"/>
    <mergeCell ref="A160:C160"/>
    <mergeCell ref="X160:Y160"/>
    <mergeCell ref="A163:C163"/>
    <mergeCell ref="X163:Y163"/>
    <mergeCell ref="A168:C168"/>
    <mergeCell ref="X168:Y168"/>
    <mergeCell ref="A144:C144"/>
    <mergeCell ref="X144:Y144"/>
    <mergeCell ref="A147:C147"/>
    <mergeCell ref="X147:Y147"/>
    <mergeCell ref="A150:C150"/>
    <mergeCell ref="X150:Y150"/>
    <mergeCell ref="A131:C131"/>
    <mergeCell ref="X131:Y131"/>
    <mergeCell ref="A134:C134"/>
    <mergeCell ref="X134:Y134"/>
    <mergeCell ref="A139:C139"/>
    <mergeCell ref="X139:Y139"/>
    <mergeCell ref="A121:C121"/>
    <mergeCell ref="X121:Y121"/>
    <mergeCell ref="A125:C125"/>
    <mergeCell ref="X125:Y125"/>
    <mergeCell ref="A128:C128"/>
    <mergeCell ref="X128:Y128"/>
    <mergeCell ref="A109:C109"/>
    <mergeCell ref="X109:Y109"/>
    <mergeCell ref="A114:C114"/>
    <mergeCell ref="X114:Y114"/>
    <mergeCell ref="A117:C117"/>
    <mergeCell ref="X117:Y117"/>
    <mergeCell ref="A99:C99"/>
    <mergeCell ref="X99:Y99"/>
    <mergeCell ref="A102:C102"/>
    <mergeCell ref="X102:Y102"/>
    <mergeCell ref="A105:C105"/>
    <mergeCell ref="X105:Y105"/>
    <mergeCell ref="A89:C89"/>
    <mergeCell ref="X89:Y89"/>
    <mergeCell ref="A93:C93"/>
    <mergeCell ref="X93:Y93"/>
    <mergeCell ref="A96:C96"/>
    <mergeCell ref="X96:Y96"/>
    <mergeCell ref="A77:C77"/>
    <mergeCell ref="X77:Y77"/>
    <mergeCell ref="A83:C83"/>
    <mergeCell ref="X83:Y83"/>
    <mergeCell ref="A86:C86"/>
    <mergeCell ref="X86:Y86"/>
    <mergeCell ref="A65:C65"/>
    <mergeCell ref="X65:Y65"/>
    <mergeCell ref="A70:C70"/>
    <mergeCell ref="X70:Y70"/>
    <mergeCell ref="A74:C74"/>
    <mergeCell ref="X74:Y74"/>
    <mergeCell ref="A49:C49"/>
    <mergeCell ref="X49:Y49"/>
    <mergeCell ref="A52:C52"/>
    <mergeCell ref="X52:Y52"/>
    <mergeCell ref="A59:C59"/>
    <mergeCell ref="X59:Y59"/>
    <mergeCell ref="A39:C39"/>
    <mergeCell ref="X39:Y39"/>
    <mergeCell ref="A42:C42"/>
    <mergeCell ref="X42:Y42"/>
    <mergeCell ref="A46:C46"/>
    <mergeCell ref="X46:Y46"/>
    <mergeCell ref="A24:C24"/>
    <mergeCell ref="X24:Y24"/>
    <mergeCell ref="A28:C28"/>
    <mergeCell ref="X28:Y28"/>
    <mergeCell ref="A31:C31"/>
    <mergeCell ref="X31:Y31"/>
    <mergeCell ref="A11:C11"/>
    <mergeCell ref="X11:Y11"/>
    <mergeCell ref="A15:C15"/>
    <mergeCell ref="X15:Y15"/>
    <mergeCell ref="A20:C20"/>
    <mergeCell ref="X20:Y20"/>
    <mergeCell ref="A1:AA1"/>
    <mergeCell ref="A3:B3"/>
    <mergeCell ref="C3:AA3"/>
    <mergeCell ref="A4:K4"/>
    <mergeCell ref="L4:Q4"/>
    <mergeCell ref="R4:AA4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8" scale="2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6"/>
  <sheetViews>
    <sheetView zoomScalePageLayoutView="0" workbookViewId="0" topLeftCell="B1">
      <selection activeCell="D26" sqref="D26"/>
    </sheetView>
  </sheetViews>
  <sheetFormatPr defaultColWidth="9.140625" defaultRowHeight="12.75"/>
  <cols>
    <col min="2" max="2" width="34.421875" style="0" customWidth="1"/>
    <col min="3" max="3" width="44.57421875" style="0" customWidth="1"/>
    <col min="4" max="4" width="72.28125" style="0" customWidth="1"/>
  </cols>
  <sheetData>
    <row r="1" ht="12.75">
      <c r="C1" s="30"/>
    </row>
    <row r="2" spans="2:4" ht="12.75" customHeight="1">
      <c r="B2" s="66" t="s">
        <v>608</v>
      </c>
      <c r="C2" s="67"/>
      <c r="D2" s="60" t="s">
        <v>389</v>
      </c>
    </row>
    <row r="3" spans="2:4" ht="31.5" customHeight="1">
      <c r="B3" s="68"/>
      <c r="C3" s="69"/>
      <c r="D3" s="61"/>
    </row>
    <row r="4" spans="2:4" ht="12.75">
      <c r="B4" s="33" t="s">
        <v>465</v>
      </c>
      <c r="C4" s="30" t="s">
        <v>609</v>
      </c>
      <c r="D4" s="42" t="s">
        <v>723</v>
      </c>
    </row>
    <row r="5" spans="2:4" ht="12.75">
      <c r="B5" s="33" t="s">
        <v>467</v>
      </c>
      <c r="C5" s="33" t="s">
        <v>610</v>
      </c>
      <c r="D5" s="42" t="s">
        <v>724</v>
      </c>
    </row>
    <row r="6" spans="2:4" ht="12.75">
      <c r="B6" s="33" t="s">
        <v>445</v>
      </c>
      <c r="C6" s="33" t="s">
        <v>446</v>
      </c>
      <c r="D6" s="42" t="s">
        <v>446</v>
      </c>
    </row>
    <row r="7" spans="2:4" ht="12.75">
      <c r="B7" s="33" t="s">
        <v>407</v>
      </c>
      <c r="C7" s="33" t="s">
        <v>469</v>
      </c>
      <c r="D7" s="42" t="s">
        <v>469</v>
      </c>
    </row>
    <row r="8" spans="2:4" ht="12.75">
      <c r="B8" s="33" t="s">
        <v>409</v>
      </c>
      <c r="C8" s="30" t="s">
        <v>611</v>
      </c>
      <c r="D8" s="42" t="s">
        <v>725</v>
      </c>
    </row>
    <row r="9" spans="2:4" ht="12.75">
      <c r="B9" s="33" t="s">
        <v>411</v>
      </c>
      <c r="C9" s="30" t="s">
        <v>412</v>
      </c>
      <c r="D9" s="42" t="s">
        <v>726</v>
      </c>
    </row>
    <row r="10" spans="2:4" ht="12.75">
      <c r="B10" s="33" t="s">
        <v>413</v>
      </c>
      <c r="C10" s="30" t="s">
        <v>589</v>
      </c>
      <c r="D10" s="42" t="s">
        <v>589</v>
      </c>
    </row>
    <row r="11" spans="2:4" ht="12.75">
      <c r="B11" s="33" t="s">
        <v>421</v>
      </c>
      <c r="C11" s="33" t="s">
        <v>590</v>
      </c>
      <c r="D11" s="42" t="s">
        <v>590</v>
      </c>
    </row>
    <row r="12" spans="2:4" ht="12.75">
      <c r="B12" s="33" t="s">
        <v>473</v>
      </c>
      <c r="C12" s="33" t="s">
        <v>612</v>
      </c>
      <c r="D12" s="42" t="s">
        <v>727</v>
      </c>
    </row>
    <row r="13" spans="2:4" ht="12.75">
      <c r="B13" s="33" t="s">
        <v>475</v>
      </c>
      <c r="C13" s="33" t="s">
        <v>418</v>
      </c>
      <c r="D13" s="42" t="s">
        <v>418</v>
      </c>
    </row>
    <row r="14" spans="2:4" ht="26.25" customHeight="1">
      <c r="B14" s="33" t="s">
        <v>425</v>
      </c>
      <c r="C14" s="33" t="s">
        <v>518</v>
      </c>
      <c r="D14" s="42" t="s">
        <v>728</v>
      </c>
    </row>
    <row r="15" spans="2:4" ht="12.75">
      <c r="B15" s="33" t="s">
        <v>477</v>
      </c>
      <c r="C15" s="33" t="s">
        <v>418</v>
      </c>
      <c r="D15" s="42" t="s">
        <v>418</v>
      </c>
    </row>
    <row r="16" spans="2:4" ht="12.75">
      <c r="B16" s="33" t="s">
        <v>478</v>
      </c>
      <c r="C16" s="33" t="s">
        <v>418</v>
      </c>
      <c r="D16" s="42" t="s">
        <v>418</v>
      </c>
    </row>
    <row r="17" spans="2:4" ht="12.75">
      <c r="B17" s="33" t="s">
        <v>479</v>
      </c>
      <c r="C17" s="33" t="s">
        <v>418</v>
      </c>
      <c r="D17" s="42" t="s">
        <v>418</v>
      </c>
    </row>
    <row r="18" spans="2:4" ht="12.75">
      <c r="B18" s="33" t="s">
        <v>480</v>
      </c>
      <c r="C18" s="33" t="s">
        <v>418</v>
      </c>
      <c r="D18" s="42" t="s">
        <v>418</v>
      </c>
    </row>
    <row r="19" spans="2:4" ht="12.75">
      <c r="B19" s="33" t="s">
        <v>613</v>
      </c>
      <c r="C19" s="33" t="s">
        <v>418</v>
      </c>
      <c r="D19" s="42" t="s">
        <v>418</v>
      </c>
    </row>
    <row r="20" spans="2:4" ht="12.75">
      <c r="B20" s="33" t="s">
        <v>592</v>
      </c>
      <c r="C20" s="33" t="s">
        <v>614</v>
      </c>
      <c r="D20" s="42" t="s">
        <v>614</v>
      </c>
    </row>
    <row r="21" spans="2:4" ht="12.75">
      <c r="B21" s="71" t="s">
        <v>482</v>
      </c>
      <c r="C21" s="75" t="s">
        <v>615</v>
      </c>
      <c r="D21" s="42" t="s">
        <v>729</v>
      </c>
    </row>
    <row r="22" spans="2:4" ht="12.75">
      <c r="B22" s="33" t="s">
        <v>484</v>
      </c>
      <c r="C22" s="33" t="s">
        <v>616</v>
      </c>
      <c r="D22" s="42" t="s">
        <v>730</v>
      </c>
    </row>
    <row r="23" spans="2:4" ht="26.25" customHeight="1">
      <c r="B23" s="33" t="s">
        <v>433</v>
      </c>
      <c r="C23" s="33" t="s">
        <v>488</v>
      </c>
      <c r="D23" s="42" t="s">
        <v>710</v>
      </c>
    </row>
    <row r="24" spans="2:4" ht="12.75">
      <c r="B24" s="33" t="s">
        <v>398</v>
      </c>
      <c r="C24" s="33"/>
      <c r="D24" s="37"/>
    </row>
    <row r="25" spans="2:4" ht="25.5">
      <c r="B25" s="76" t="s">
        <v>394</v>
      </c>
      <c r="C25" s="40" t="s">
        <v>395</v>
      </c>
      <c r="D25" s="42" t="s">
        <v>395</v>
      </c>
    </row>
    <row r="26" spans="2:4" ht="12.75">
      <c r="B26" s="33" t="s">
        <v>399</v>
      </c>
      <c r="C26" s="33" t="s">
        <v>400</v>
      </c>
      <c r="D26" s="42" t="s">
        <v>400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4"/>
  <sheetViews>
    <sheetView zoomScalePageLayoutView="0" workbookViewId="0" topLeftCell="A1">
      <selection activeCell="D30" sqref="D30"/>
    </sheetView>
  </sheetViews>
  <sheetFormatPr defaultColWidth="9.140625" defaultRowHeight="12.75"/>
  <cols>
    <col min="2" max="2" width="30.00390625" style="0" customWidth="1"/>
    <col min="3" max="3" width="42.421875" style="0" customWidth="1"/>
    <col min="4" max="4" width="84.7109375" style="0" customWidth="1"/>
  </cols>
  <sheetData>
    <row r="2" spans="2:4" ht="12.75" customHeight="1">
      <c r="B2" s="66" t="s">
        <v>628</v>
      </c>
      <c r="C2" s="67"/>
      <c r="D2" s="60" t="s">
        <v>389</v>
      </c>
    </row>
    <row r="3" spans="2:4" ht="54.75" customHeight="1">
      <c r="B3" s="68"/>
      <c r="C3" s="69"/>
      <c r="D3" s="61"/>
    </row>
    <row r="4" spans="2:4" ht="12.75">
      <c r="B4" s="33" t="s">
        <v>465</v>
      </c>
      <c r="C4" s="34" t="s">
        <v>629</v>
      </c>
      <c r="D4" s="44" t="s">
        <v>731</v>
      </c>
    </row>
    <row r="5" spans="2:4" ht="12.75">
      <c r="B5" s="33" t="s">
        <v>467</v>
      </c>
      <c r="C5" s="34" t="s">
        <v>630</v>
      </c>
      <c r="D5" s="44" t="s">
        <v>732</v>
      </c>
    </row>
    <row r="6" spans="2:4" ht="12.75">
      <c r="B6" s="33" t="s">
        <v>407</v>
      </c>
      <c r="C6" s="34" t="s">
        <v>469</v>
      </c>
      <c r="D6" s="44" t="s">
        <v>469</v>
      </c>
    </row>
    <row r="7" spans="2:4" ht="12.75">
      <c r="B7" s="33" t="s">
        <v>409</v>
      </c>
      <c r="C7" s="30" t="s">
        <v>588</v>
      </c>
      <c r="D7" s="44" t="s">
        <v>410</v>
      </c>
    </row>
    <row r="8" spans="2:4" ht="12.75">
      <c r="B8" s="33" t="s">
        <v>411</v>
      </c>
      <c r="C8" s="30" t="s">
        <v>607</v>
      </c>
      <c r="D8" s="44" t="s">
        <v>733</v>
      </c>
    </row>
    <row r="9" spans="2:4" ht="12.75">
      <c r="B9" s="33" t="s">
        <v>413</v>
      </c>
      <c r="C9" s="34" t="s">
        <v>589</v>
      </c>
      <c r="D9" s="44" t="s">
        <v>589</v>
      </c>
    </row>
    <row r="10" spans="2:4" ht="12.75">
      <c r="B10" s="33" t="s">
        <v>421</v>
      </c>
      <c r="C10" s="34" t="s">
        <v>590</v>
      </c>
      <c r="D10" s="44" t="s">
        <v>590</v>
      </c>
    </row>
    <row r="11" spans="2:4" ht="12.75">
      <c r="B11" s="33" t="s">
        <v>473</v>
      </c>
      <c r="C11" s="34" t="s">
        <v>474</v>
      </c>
      <c r="D11" s="44" t="s">
        <v>734</v>
      </c>
    </row>
    <row r="12" spans="2:4" ht="12.75">
      <c r="B12" s="33" t="s">
        <v>475</v>
      </c>
      <c r="C12" s="34" t="s">
        <v>418</v>
      </c>
      <c r="D12" s="44" t="s">
        <v>418</v>
      </c>
    </row>
    <row r="13" spans="2:4" ht="38.25">
      <c r="B13" s="76" t="s">
        <v>425</v>
      </c>
      <c r="C13" s="34" t="s">
        <v>631</v>
      </c>
      <c r="D13" s="44" t="s">
        <v>735</v>
      </c>
    </row>
    <row r="14" spans="2:4" ht="12.75">
      <c r="B14" s="33" t="s">
        <v>477</v>
      </c>
      <c r="C14" s="34" t="s">
        <v>418</v>
      </c>
      <c r="D14" s="44" t="s">
        <v>418</v>
      </c>
    </row>
    <row r="15" spans="2:4" ht="12.75">
      <c r="B15" s="33" t="s">
        <v>478</v>
      </c>
      <c r="C15" s="34" t="s">
        <v>418</v>
      </c>
      <c r="D15" s="44" t="s">
        <v>418</v>
      </c>
    </row>
    <row r="16" spans="2:4" ht="12.75">
      <c r="B16" s="33" t="s">
        <v>479</v>
      </c>
      <c r="C16" s="34" t="s">
        <v>418</v>
      </c>
      <c r="D16" s="44" t="s">
        <v>418</v>
      </c>
    </row>
    <row r="17" spans="2:4" ht="12.75">
      <c r="B17" s="33" t="s">
        <v>480</v>
      </c>
      <c r="C17" s="34" t="s">
        <v>418</v>
      </c>
      <c r="D17" s="44" t="s">
        <v>418</v>
      </c>
    </row>
    <row r="18" spans="2:4" ht="12.75">
      <c r="B18" s="33" t="s">
        <v>481</v>
      </c>
      <c r="C18" s="34" t="s">
        <v>418</v>
      </c>
      <c r="D18" s="44" t="s">
        <v>418</v>
      </c>
    </row>
    <row r="19" spans="2:4" ht="12.75">
      <c r="B19" s="33" t="s">
        <v>592</v>
      </c>
      <c r="C19" s="34" t="s">
        <v>593</v>
      </c>
      <c r="D19" s="44" t="s">
        <v>593</v>
      </c>
    </row>
    <row r="20" spans="2:4" ht="12.75">
      <c r="B20" s="33" t="s">
        <v>482</v>
      </c>
      <c r="C20" s="75" t="s">
        <v>632</v>
      </c>
      <c r="D20" s="44" t="s">
        <v>736</v>
      </c>
    </row>
    <row r="21" spans="2:4" ht="12.75">
      <c r="B21" s="33" t="s">
        <v>484</v>
      </c>
      <c r="C21" s="34" t="s">
        <v>633</v>
      </c>
      <c r="D21" s="44" t="s">
        <v>737</v>
      </c>
    </row>
    <row r="22" spans="2:4" ht="25.5">
      <c r="B22" s="76" t="s">
        <v>433</v>
      </c>
      <c r="C22" s="34" t="s">
        <v>488</v>
      </c>
      <c r="D22" s="44" t="s">
        <v>738</v>
      </c>
    </row>
    <row r="23" spans="2:4" ht="25.5">
      <c r="B23" s="76" t="s">
        <v>394</v>
      </c>
      <c r="C23" s="39" t="s">
        <v>395</v>
      </c>
      <c r="D23" s="45" t="s">
        <v>395</v>
      </c>
    </row>
    <row r="24" spans="2:4" ht="12.75">
      <c r="B24" s="33" t="s">
        <v>399</v>
      </c>
      <c r="C24" s="34" t="s">
        <v>400</v>
      </c>
      <c r="D24" s="44" t="s">
        <v>400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6"/>
  <sheetViews>
    <sheetView zoomScalePageLayoutView="0" workbookViewId="0" topLeftCell="B1">
      <selection activeCell="C24" sqref="C24"/>
    </sheetView>
  </sheetViews>
  <sheetFormatPr defaultColWidth="9.140625" defaultRowHeight="12.75"/>
  <cols>
    <col min="2" max="2" width="34.421875" style="0" customWidth="1"/>
    <col min="3" max="3" width="44.57421875" style="0" customWidth="1"/>
    <col min="4" max="4" width="55.8515625" style="0" customWidth="1"/>
  </cols>
  <sheetData>
    <row r="1" ht="12.75">
      <c r="C1" s="30"/>
    </row>
    <row r="2" spans="2:4" ht="12.75" customHeight="1">
      <c r="B2" s="56" t="s">
        <v>597</v>
      </c>
      <c r="C2" s="57"/>
      <c r="D2" s="60" t="s">
        <v>389</v>
      </c>
    </row>
    <row r="3" spans="2:4" ht="31.5" customHeight="1">
      <c r="B3" s="58"/>
      <c r="C3" s="59"/>
      <c r="D3" s="61"/>
    </row>
    <row r="4" spans="2:4" ht="12.75">
      <c r="B4" s="33" t="s">
        <v>465</v>
      </c>
      <c r="C4" s="33" t="s">
        <v>598</v>
      </c>
      <c r="D4" s="37" t="s">
        <v>739</v>
      </c>
    </row>
    <row r="5" spans="2:4" ht="12.75">
      <c r="B5" s="33" t="s">
        <v>407</v>
      </c>
      <c r="C5" s="33" t="s">
        <v>599</v>
      </c>
      <c r="D5" s="37" t="s">
        <v>740</v>
      </c>
    </row>
    <row r="6" spans="2:4" ht="12.75">
      <c r="B6" s="33" t="s">
        <v>409</v>
      </c>
      <c r="C6" s="33" t="s">
        <v>600</v>
      </c>
      <c r="D6" s="37" t="s">
        <v>741</v>
      </c>
    </row>
    <row r="7" spans="2:4" ht="12.75">
      <c r="B7" s="33" t="s">
        <v>411</v>
      </c>
      <c r="C7" s="33" t="s">
        <v>601</v>
      </c>
      <c r="D7" s="37" t="s">
        <v>742</v>
      </c>
    </row>
    <row r="8" spans="2:4" ht="12.75">
      <c r="B8" s="33" t="s">
        <v>413</v>
      </c>
      <c r="C8" s="33" t="s">
        <v>589</v>
      </c>
      <c r="D8" s="37" t="s">
        <v>589</v>
      </c>
    </row>
    <row r="9" spans="2:4" ht="12.75">
      <c r="B9" s="33" t="s">
        <v>421</v>
      </c>
      <c r="C9" s="33" t="s">
        <v>472</v>
      </c>
      <c r="D9" s="37" t="s">
        <v>472</v>
      </c>
    </row>
    <row r="10" spans="2:4" ht="12.75">
      <c r="B10" s="33" t="s">
        <v>473</v>
      </c>
      <c r="C10" s="33" t="s">
        <v>474</v>
      </c>
      <c r="D10" s="42" t="s">
        <v>700</v>
      </c>
    </row>
    <row r="11" spans="2:4" ht="12.75">
      <c r="B11" s="33" t="s">
        <v>415</v>
      </c>
      <c r="C11" s="33" t="s">
        <v>602</v>
      </c>
      <c r="D11" s="42" t="s">
        <v>743</v>
      </c>
    </row>
    <row r="12" spans="2:4" ht="12.75">
      <c r="B12" s="33" t="s">
        <v>482</v>
      </c>
      <c r="C12" s="77" t="s">
        <v>603</v>
      </c>
      <c r="D12" s="42" t="s">
        <v>744</v>
      </c>
    </row>
    <row r="13" spans="2:4" ht="12.75">
      <c r="B13" s="33" t="s">
        <v>484</v>
      </c>
      <c r="C13" s="33" t="s">
        <v>604</v>
      </c>
      <c r="D13" s="42" t="s">
        <v>745</v>
      </c>
    </row>
    <row r="14" spans="2:4" ht="26.25" customHeight="1">
      <c r="B14" s="33" t="s">
        <v>433</v>
      </c>
      <c r="C14" s="33" t="s">
        <v>605</v>
      </c>
      <c r="D14" s="42" t="s">
        <v>746</v>
      </c>
    </row>
    <row r="15" spans="2:4" ht="25.5">
      <c r="B15" s="76" t="s">
        <v>394</v>
      </c>
      <c r="C15" s="40" t="s">
        <v>462</v>
      </c>
      <c r="D15" s="42" t="s">
        <v>462</v>
      </c>
    </row>
    <row r="16" spans="2:4" ht="12.75">
      <c r="B16" s="33" t="s">
        <v>399</v>
      </c>
      <c r="C16" s="33" t="s">
        <v>400</v>
      </c>
      <c r="D16" s="42" t="s">
        <v>400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6"/>
  <sheetViews>
    <sheetView zoomScalePageLayoutView="0" workbookViewId="0" topLeftCell="A1">
      <selection activeCell="D17" sqref="D17"/>
    </sheetView>
  </sheetViews>
  <sheetFormatPr defaultColWidth="9.140625" defaultRowHeight="12.75"/>
  <cols>
    <col min="2" max="2" width="19.57421875" style="0" customWidth="1"/>
    <col min="3" max="3" width="61.7109375" style="0" customWidth="1"/>
    <col min="4" max="4" width="62.8515625" style="0" customWidth="1"/>
  </cols>
  <sheetData>
    <row r="2" spans="2:4" ht="12.75" customHeight="1">
      <c r="B2" s="66" t="s">
        <v>491</v>
      </c>
      <c r="C2" s="67"/>
      <c r="D2" s="60" t="s">
        <v>389</v>
      </c>
    </row>
    <row r="3" spans="2:4" ht="37.5" customHeight="1">
      <c r="B3" s="68"/>
      <c r="C3" s="69"/>
      <c r="D3" s="61"/>
    </row>
    <row r="4" spans="2:4" ht="12.75">
      <c r="B4" s="33" t="s">
        <v>492</v>
      </c>
      <c r="C4" s="33" t="s">
        <v>493</v>
      </c>
      <c r="D4" s="37" t="s">
        <v>493</v>
      </c>
    </row>
    <row r="5" spans="2:4" ht="12.75">
      <c r="B5" s="33" t="s">
        <v>494</v>
      </c>
      <c r="C5" s="33" t="s">
        <v>495</v>
      </c>
      <c r="D5" s="37" t="s">
        <v>495</v>
      </c>
    </row>
    <row r="6" spans="2:4" ht="12.75">
      <c r="B6" s="33" t="s">
        <v>496</v>
      </c>
      <c r="C6" s="33" t="s">
        <v>497</v>
      </c>
      <c r="D6" s="37" t="s">
        <v>747</v>
      </c>
    </row>
    <row r="7" spans="2:4" ht="12.75">
      <c r="B7" s="33" t="s">
        <v>498</v>
      </c>
      <c r="C7" s="33" t="s">
        <v>499</v>
      </c>
      <c r="D7" s="37" t="s">
        <v>748</v>
      </c>
    </row>
    <row r="8" spans="2:4" ht="12.75">
      <c r="B8" s="33" t="s">
        <v>443</v>
      </c>
      <c r="C8" s="33" t="s">
        <v>500</v>
      </c>
      <c r="D8" s="37" t="s">
        <v>749</v>
      </c>
    </row>
    <row r="9" spans="2:4" ht="12.75">
      <c r="B9" s="33" t="s">
        <v>501</v>
      </c>
      <c r="C9" s="33" t="s">
        <v>502</v>
      </c>
      <c r="D9" s="37" t="s">
        <v>750</v>
      </c>
    </row>
    <row r="10" spans="2:4" ht="12.75">
      <c r="B10" s="33" t="s">
        <v>503</v>
      </c>
      <c r="C10" s="78" t="s">
        <v>504</v>
      </c>
      <c r="D10" s="37" t="s">
        <v>751</v>
      </c>
    </row>
    <row r="11" spans="2:4" ht="12.75">
      <c r="B11" s="33" t="s">
        <v>505</v>
      </c>
      <c r="C11" s="30" t="s">
        <v>506</v>
      </c>
      <c r="D11" s="37" t="s">
        <v>752</v>
      </c>
    </row>
    <row r="12" spans="2:4" ht="12.75">
      <c r="B12" s="33" t="s">
        <v>507</v>
      </c>
      <c r="C12" s="33" t="s">
        <v>508</v>
      </c>
      <c r="D12" s="37" t="s">
        <v>508</v>
      </c>
    </row>
    <row r="13" spans="2:4" ht="12.75">
      <c r="B13" s="33" t="s">
        <v>509</v>
      </c>
      <c r="C13" s="33" t="s">
        <v>510</v>
      </c>
      <c r="D13" s="37" t="s">
        <v>753</v>
      </c>
    </row>
    <row r="14" spans="2:4" ht="25.5">
      <c r="B14" s="27" t="s">
        <v>511</v>
      </c>
      <c r="C14" s="27" t="s">
        <v>512</v>
      </c>
      <c r="D14" s="42" t="s">
        <v>754</v>
      </c>
    </row>
    <row r="15" spans="2:4" ht="12.75">
      <c r="B15" s="33" t="s">
        <v>461</v>
      </c>
      <c r="C15" s="33" t="s">
        <v>513</v>
      </c>
      <c r="D15" s="37" t="s">
        <v>513</v>
      </c>
    </row>
    <row r="16" spans="2:4" ht="12.75">
      <c r="B16" s="33" t="s">
        <v>399</v>
      </c>
      <c r="C16" s="33" t="s">
        <v>400</v>
      </c>
      <c r="D16" s="37" t="s">
        <v>400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6"/>
  <sheetViews>
    <sheetView zoomScalePageLayoutView="0" workbookViewId="0" topLeftCell="A1">
      <selection activeCell="D16" sqref="D16"/>
    </sheetView>
  </sheetViews>
  <sheetFormatPr defaultColWidth="9.140625" defaultRowHeight="12.75"/>
  <cols>
    <col min="2" max="2" width="19.57421875" style="0" customWidth="1"/>
    <col min="3" max="3" width="63.57421875" style="0" customWidth="1"/>
    <col min="4" max="4" width="63.28125" style="0" customWidth="1"/>
  </cols>
  <sheetData>
    <row r="2" spans="2:4" ht="12.75" customHeight="1">
      <c r="B2" s="66" t="s">
        <v>626</v>
      </c>
      <c r="C2" s="67"/>
      <c r="D2" s="60" t="s">
        <v>389</v>
      </c>
    </row>
    <row r="3" spans="2:4" ht="37.5" customHeight="1">
      <c r="B3" s="68"/>
      <c r="C3" s="69"/>
      <c r="D3" s="61"/>
    </row>
    <row r="4" spans="2:4" ht="12.75">
      <c r="B4" s="33" t="s">
        <v>492</v>
      </c>
      <c r="C4" s="33" t="s">
        <v>627</v>
      </c>
      <c r="D4" s="37" t="s">
        <v>627</v>
      </c>
    </row>
    <row r="5" spans="2:4" ht="12.75">
      <c r="B5" s="33" t="s">
        <v>494</v>
      </c>
      <c r="C5" s="33" t="s">
        <v>495</v>
      </c>
      <c r="D5" s="37" t="s">
        <v>495</v>
      </c>
    </row>
    <row r="6" spans="2:4" ht="12.75">
      <c r="B6" s="33" t="s">
        <v>496</v>
      </c>
      <c r="C6" s="33" t="s">
        <v>578</v>
      </c>
      <c r="D6" s="37" t="s">
        <v>755</v>
      </c>
    </row>
    <row r="7" spans="2:4" ht="12.75">
      <c r="B7" s="33" t="s">
        <v>498</v>
      </c>
      <c r="C7" s="33" t="s">
        <v>579</v>
      </c>
      <c r="D7" s="37" t="s">
        <v>756</v>
      </c>
    </row>
    <row r="8" spans="2:4" ht="12.75">
      <c r="B8" s="33" t="s">
        <v>443</v>
      </c>
      <c r="C8" s="33" t="s">
        <v>500</v>
      </c>
      <c r="D8" s="37" t="s">
        <v>757</v>
      </c>
    </row>
    <row r="9" spans="2:4" ht="12.75">
      <c r="B9" s="33" t="s">
        <v>501</v>
      </c>
      <c r="C9" s="33" t="s">
        <v>502</v>
      </c>
      <c r="D9" s="37" t="s">
        <v>758</v>
      </c>
    </row>
    <row r="10" spans="2:4" ht="12.75">
      <c r="B10" s="33" t="s">
        <v>503</v>
      </c>
      <c r="C10" s="78" t="s">
        <v>504</v>
      </c>
      <c r="D10" s="37" t="s">
        <v>759</v>
      </c>
    </row>
    <row r="11" spans="2:4" ht="12.75">
      <c r="B11" s="33" t="s">
        <v>505</v>
      </c>
      <c r="C11" s="30" t="s">
        <v>580</v>
      </c>
      <c r="D11" s="37" t="s">
        <v>760</v>
      </c>
    </row>
    <row r="12" spans="2:4" ht="12.75">
      <c r="B12" s="33" t="s">
        <v>507</v>
      </c>
      <c r="C12" s="33" t="s">
        <v>508</v>
      </c>
      <c r="D12" s="37" t="s">
        <v>508</v>
      </c>
    </row>
    <row r="13" spans="2:4" ht="12.75">
      <c r="B13" s="33" t="s">
        <v>509</v>
      </c>
      <c r="C13" s="33" t="s">
        <v>510</v>
      </c>
      <c r="D13" s="37" t="s">
        <v>761</v>
      </c>
    </row>
    <row r="14" spans="2:4" ht="25.5">
      <c r="B14" s="33" t="s">
        <v>511</v>
      </c>
      <c r="C14" s="33" t="s">
        <v>512</v>
      </c>
      <c r="D14" s="37" t="s">
        <v>762</v>
      </c>
    </row>
    <row r="15" spans="2:4" ht="12.75">
      <c r="B15" s="33" t="s">
        <v>461</v>
      </c>
      <c r="C15" s="33" t="s">
        <v>513</v>
      </c>
      <c r="D15" s="37" t="s">
        <v>513</v>
      </c>
    </row>
    <row r="16" spans="2:4" ht="12.75">
      <c r="B16" s="33" t="s">
        <v>399</v>
      </c>
      <c r="C16" s="33" t="s">
        <v>400</v>
      </c>
      <c r="D16" s="37" t="s">
        <v>400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8"/>
  <sheetViews>
    <sheetView zoomScalePageLayoutView="0" workbookViewId="0" topLeftCell="A1">
      <selection activeCell="C22" sqref="C22"/>
    </sheetView>
  </sheetViews>
  <sheetFormatPr defaultColWidth="9.140625" defaultRowHeight="12.75"/>
  <cols>
    <col min="2" max="2" width="26.57421875" style="0" customWidth="1"/>
    <col min="3" max="3" width="62.57421875" style="0" customWidth="1"/>
    <col min="4" max="4" width="74.7109375" style="0" customWidth="1"/>
  </cols>
  <sheetData>
    <row r="2" spans="2:4" ht="39" customHeight="1">
      <c r="B2" s="72" t="s">
        <v>617</v>
      </c>
      <c r="C2" s="72"/>
      <c r="D2" s="79" t="s">
        <v>389</v>
      </c>
    </row>
    <row r="3" spans="2:4" ht="12.75" customHeight="1">
      <c r="B3" s="33" t="s">
        <v>492</v>
      </c>
      <c r="C3" s="33" t="s">
        <v>543</v>
      </c>
      <c r="D3" s="46" t="s">
        <v>543</v>
      </c>
    </row>
    <row r="4" spans="2:4" ht="12.75">
      <c r="B4" s="33" t="s">
        <v>544</v>
      </c>
      <c r="C4" s="33" t="s">
        <v>495</v>
      </c>
      <c r="D4" s="37" t="s">
        <v>495</v>
      </c>
    </row>
    <row r="5" spans="2:4" ht="12.75">
      <c r="B5" s="33" t="s">
        <v>577</v>
      </c>
      <c r="C5" s="33" t="s">
        <v>578</v>
      </c>
      <c r="D5" s="42" t="s">
        <v>763</v>
      </c>
    </row>
    <row r="6" spans="2:4" ht="12.75">
      <c r="B6" s="33" t="s">
        <v>498</v>
      </c>
      <c r="C6" s="33" t="s">
        <v>499</v>
      </c>
      <c r="D6" s="42" t="s">
        <v>756</v>
      </c>
    </row>
    <row r="7" spans="2:4" ht="12.75">
      <c r="B7" s="33" t="s">
        <v>443</v>
      </c>
      <c r="C7" s="33" t="s">
        <v>500</v>
      </c>
      <c r="D7" s="42" t="s">
        <v>757</v>
      </c>
    </row>
    <row r="8" spans="2:4" ht="12.75">
      <c r="B8" s="33" t="s">
        <v>501</v>
      </c>
      <c r="C8" s="33" t="s">
        <v>502</v>
      </c>
      <c r="D8" s="42" t="s">
        <v>758</v>
      </c>
    </row>
    <row r="9" spans="2:4" ht="12.75">
      <c r="B9" s="33" t="s">
        <v>503</v>
      </c>
      <c r="C9" s="27" t="s">
        <v>504</v>
      </c>
      <c r="D9" s="42" t="s">
        <v>751</v>
      </c>
    </row>
    <row r="10" spans="2:4" ht="25.5">
      <c r="B10" s="33" t="s">
        <v>505</v>
      </c>
      <c r="C10" s="33" t="s">
        <v>580</v>
      </c>
      <c r="D10" s="42" t="s">
        <v>760</v>
      </c>
    </row>
    <row r="11" spans="2:4" ht="12.75">
      <c r="B11" s="33" t="s">
        <v>254</v>
      </c>
      <c r="C11" s="33" t="s">
        <v>549</v>
      </c>
      <c r="D11" s="42" t="s">
        <v>549</v>
      </c>
    </row>
    <row r="12" spans="2:4" ht="12.75">
      <c r="B12" s="33" t="s">
        <v>550</v>
      </c>
      <c r="C12" s="33" t="s">
        <v>581</v>
      </c>
      <c r="D12" s="42" t="s">
        <v>764</v>
      </c>
    </row>
    <row r="13" spans="2:4" ht="12.75">
      <c r="B13" s="33" t="s">
        <v>582</v>
      </c>
      <c r="C13" s="33" t="s">
        <v>418</v>
      </c>
      <c r="D13" s="42" t="s">
        <v>418</v>
      </c>
    </row>
    <row r="14" spans="2:4" ht="12.75">
      <c r="B14" s="33" t="s">
        <v>552</v>
      </c>
      <c r="C14" s="33" t="s">
        <v>418</v>
      </c>
      <c r="D14" s="42" t="s">
        <v>418</v>
      </c>
    </row>
    <row r="15" spans="2:4" ht="25.5">
      <c r="B15" s="33" t="s">
        <v>507</v>
      </c>
      <c r="C15" s="33" t="s">
        <v>553</v>
      </c>
      <c r="D15" s="42" t="s">
        <v>553</v>
      </c>
    </row>
    <row r="16" spans="2:4" ht="12.75">
      <c r="B16" s="33" t="s">
        <v>509</v>
      </c>
      <c r="C16" s="33" t="s">
        <v>510</v>
      </c>
      <c r="D16" s="42" t="s">
        <v>765</v>
      </c>
    </row>
    <row r="17" spans="2:4" ht="12.75">
      <c r="B17" s="33" t="s">
        <v>461</v>
      </c>
      <c r="C17" s="33" t="s">
        <v>584</v>
      </c>
      <c r="D17" s="42" t="s">
        <v>584</v>
      </c>
    </row>
    <row r="18" spans="2:4" ht="12.75">
      <c r="B18" s="33" t="s">
        <v>399</v>
      </c>
      <c r="C18" s="33" t="s">
        <v>400</v>
      </c>
      <c r="D18" s="42" t="s">
        <v>400</v>
      </c>
    </row>
  </sheetData>
  <sheetProtection/>
  <mergeCells count="1">
    <mergeCell ref="B2:C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26.57421875" style="0" customWidth="1"/>
    <col min="3" max="3" width="62.28125" style="0" customWidth="1"/>
    <col min="4" max="4" width="74.8515625" style="0" customWidth="1"/>
  </cols>
  <sheetData>
    <row r="2" spans="2:4" ht="39" customHeight="1">
      <c r="B2" s="72" t="s">
        <v>575</v>
      </c>
      <c r="C2" s="72"/>
      <c r="D2" s="79" t="s">
        <v>389</v>
      </c>
    </row>
    <row r="3" spans="2:4" ht="12.75" customHeight="1">
      <c r="B3" s="33" t="s">
        <v>492</v>
      </c>
      <c r="C3" s="33" t="s">
        <v>576</v>
      </c>
      <c r="D3" s="47" t="s">
        <v>576</v>
      </c>
    </row>
    <row r="4" spans="2:4" ht="12.75">
      <c r="B4" s="33" t="s">
        <v>544</v>
      </c>
      <c r="C4" s="33" t="s">
        <v>495</v>
      </c>
      <c r="D4" s="42" t="s">
        <v>495</v>
      </c>
    </row>
    <row r="5" spans="2:4" ht="12.75">
      <c r="B5" s="33" t="s">
        <v>577</v>
      </c>
      <c r="C5" s="33" t="s">
        <v>578</v>
      </c>
      <c r="D5" s="42" t="s">
        <v>755</v>
      </c>
    </row>
    <row r="6" spans="2:4" ht="12.75">
      <c r="B6" s="33" t="s">
        <v>498</v>
      </c>
      <c r="C6" s="33" t="s">
        <v>579</v>
      </c>
      <c r="D6" s="42" t="s">
        <v>756</v>
      </c>
    </row>
    <row r="7" spans="2:4" ht="12.75">
      <c r="B7" s="33" t="s">
        <v>443</v>
      </c>
      <c r="C7" s="33" t="s">
        <v>500</v>
      </c>
      <c r="D7" s="42" t="s">
        <v>757</v>
      </c>
    </row>
    <row r="8" spans="2:4" ht="12.75">
      <c r="B8" s="33" t="s">
        <v>501</v>
      </c>
      <c r="C8" s="33" t="s">
        <v>502</v>
      </c>
      <c r="D8" s="42" t="s">
        <v>750</v>
      </c>
    </row>
    <row r="9" spans="2:4" ht="12.75">
      <c r="B9" s="33" t="s">
        <v>503</v>
      </c>
      <c r="C9" s="27" t="s">
        <v>504</v>
      </c>
      <c r="D9" s="42" t="s">
        <v>751</v>
      </c>
    </row>
    <row r="10" spans="2:4" ht="25.5">
      <c r="B10" s="33" t="s">
        <v>505</v>
      </c>
      <c r="C10" s="33" t="s">
        <v>580</v>
      </c>
      <c r="D10" s="42" t="s">
        <v>760</v>
      </c>
    </row>
    <row r="11" spans="2:4" ht="12.75">
      <c r="B11" s="33" t="s">
        <v>254</v>
      </c>
      <c r="C11" s="33" t="s">
        <v>549</v>
      </c>
      <c r="D11" s="42" t="s">
        <v>549</v>
      </c>
    </row>
    <row r="12" spans="2:4" ht="12.75">
      <c r="B12" s="33" t="s">
        <v>550</v>
      </c>
      <c r="C12" s="33" t="s">
        <v>581</v>
      </c>
      <c r="D12" s="42" t="s">
        <v>766</v>
      </c>
    </row>
    <row r="13" spans="2:4" ht="12.75">
      <c r="B13" s="33" t="s">
        <v>582</v>
      </c>
      <c r="C13" s="33" t="s">
        <v>418</v>
      </c>
      <c r="D13" s="42" t="s">
        <v>418</v>
      </c>
    </row>
    <row r="14" spans="2:4" ht="12.75">
      <c r="B14" s="33" t="s">
        <v>552</v>
      </c>
      <c r="C14" s="33" t="s">
        <v>418</v>
      </c>
      <c r="D14" s="42" t="s">
        <v>418</v>
      </c>
    </row>
    <row r="15" spans="2:4" ht="25.5">
      <c r="B15" s="33" t="s">
        <v>507</v>
      </c>
      <c r="C15" s="33" t="s">
        <v>583</v>
      </c>
      <c r="D15" s="42" t="s">
        <v>583</v>
      </c>
    </row>
    <row r="16" spans="2:4" ht="12.75">
      <c r="B16" s="33" t="s">
        <v>509</v>
      </c>
      <c r="C16" s="33" t="s">
        <v>510</v>
      </c>
      <c r="D16" s="42" t="s">
        <v>767</v>
      </c>
    </row>
    <row r="17" spans="2:4" ht="12.75">
      <c r="B17" s="33" t="s">
        <v>461</v>
      </c>
      <c r="C17" s="33" t="s">
        <v>584</v>
      </c>
      <c r="D17" s="42" t="s">
        <v>584</v>
      </c>
    </row>
    <row r="18" spans="2:4" ht="12.75">
      <c r="B18" s="33" t="s">
        <v>399</v>
      </c>
      <c r="C18" s="33" t="s">
        <v>400</v>
      </c>
      <c r="D18" s="42" t="s">
        <v>400</v>
      </c>
    </row>
  </sheetData>
  <sheetProtection/>
  <mergeCells count="1">
    <mergeCell ref="B2:C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6"/>
  <sheetViews>
    <sheetView zoomScalePageLayoutView="0" workbookViewId="0" topLeftCell="A1">
      <selection activeCell="D17" sqref="D17"/>
    </sheetView>
  </sheetViews>
  <sheetFormatPr defaultColWidth="9.140625" defaultRowHeight="12.75" customHeight="1"/>
  <cols>
    <col min="2" max="2" width="37.140625" style="0" customWidth="1"/>
    <col min="3" max="3" width="62.7109375" style="0" customWidth="1"/>
    <col min="4" max="4" width="62.00390625" style="0" customWidth="1"/>
  </cols>
  <sheetData>
    <row r="2" spans="2:4" ht="12.75" customHeight="1">
      <c r="B2" s="66" t="s">
        <v>634</v>
      </c>
      <c r="C2" s="67"/>
      <c r="D2" s="63" t="s">
        <v>389</v>
      </c>
    </row>
    <row r="3" spans="2:4" ht="12.75" customHeight="1">
      <c r="B3" s="68"/>
      <c r="C3" s="69"/>
      <c r="D3" s="63"/>
    </row>
    <row r="4" spans="2:4" ht="12.75" customHeight="1">
      <c r="B4" s="33" t="s">
        <v>492</v>
      </c>
      <c r="C4" s="30" t="s">
        <v>635</v>
      </c>
      <c r="D4" s="37" t="s">
        <v>635</v>
      </c>
    </row>
    <row r="5" spans="2:4" ht="12.75" customHeight="1">
      <c r="B5" s="33" t="s">
        <v>544</v>
      </c>
      <c r="C5" s="33" t="s">
        <v>495</v>
      </c>
      <c r="D5" s="37" t="s">
        <v>495</v>
      </c>
    </row>
    <row r="6" spans="2:4" ht="12.75" customHeight="1">
      <c r="B6" s="33" t="s">
        <v>545</v>
      </c>
      <c r="C6" s="30" t="s">
        <v>546</v>
      </c>
      <c r="D6" s="37" t="s">
        <v>768</v>
      </c>
    </row>
    <row r="7" spans="2:4" ht="12.75" customHeight="1">
      <c r="B7" s="33" t="s">
        <v>636</v>
      </c>
      <c r="C7" s="33" t="s">
        <v>637</v>
      </c>
      <c r="D7" s="37" t="s">
        <v>769</v>
      </c>
    </row>
    <row r="8" spans="2:4" ht="12.75" customHeight="1">
      <c r="B8" s="33" t="s">
        <v>501</v>
      </c>
      <c r="C8" s="33" t="s">
        <v>638</v>
      </c>
      <c r="D8" s="37" t="s">
        <v>770</v>
      </c>
    </row>
    <row r="9" spans="2:4" ht="12.75" customHeight="1">
      <c r="B9" s="33" t="s">
        <v>505</v>
      </c>
      <c r="C9" s="30" t="s">
        <v>506</v>
      </c>
      <c r="D9" s="37" t="s">
        <v>771</v>
      </c>
    </row>
    <row r="10" spans="2:4" ht="12.75" customHeight="1">
      <c r="B10" s="33" t="s">
        <v>254</v>
      </c>
      <c r="C10" s="33" t="s">
        <v>549</v>
      </c>
      <c r="D10" s="37" t="s">
        <v>549</v>
      </c>
    </row>
    <row r="11" spans="2:4" ht="12.75" customHeight="1">
      <c r="B11" s="33" t="s">
        <v>550</v>
      </c>
      <c r="C11" s="33" t="s">
        <v>639</v>
      </c>
      <c r="D11" s="37" t="s">
        <v>772</v>
      </c>
    </row>
    <row r="12" spans="2:4" ht="12.75" customHeight="1">
      <c r="B12" s="33" t="s">
        <v>552</v>
      </c>
      <c r="C12" s="33" t="s">
        <v>418</v>
      </c>
      <c r="D12" s="37" t="s">
        <v>418</v>
      </c>
    </row>
    <row r="13" spans="2:4" ht="12.75" customHeight="1">
      <c r="B13" s="33" t="s">
        <v>640</v>
      </c>
      <c r="C13" s="33" t="s">
        <v>641</v>
      </c>
      <c r="D13" s="37" t="s">
        <v>641</v>
      </c>
    </row>
    <row r="14" spans="2:4" ht="14.25" customHeight="1">
      <c r="B14" s="33" t="s">
        <v>507</v>
      </c>
      <c r="C14" s="33" t="s">
        <v>508</v>
      </c>
      <c r="D14" s="37" t="s">
        <v>508</v>
      </c>
    </row>
    <row r="15" spans="2:4" ht="12.75" customHeight="1">
      <c r="B15" s="33" t="s">
        <v>461</v>
      </c>
      <c r="C15" s="33" t="s">
        <v>395</v>
      </c>
      <c r="D15" s="37" t="s">
        <v>395</v>
      </c>
    </row>
    <row r="16" spans="2:4" ht="12.75" customHeight="1">
      <c r="B16" s="33" t="s">
        <v>399</v>
      </c>
      <c r="C16" s="33" t="s">
        <v>400</v>
      </c>
      <c r="D16" s="37" t="s">
        <v>400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5"/>
  <sheetViews>
    <sheetView zoomScalePageLayoutView="0" workbookViewId="0" topLeftCell="A1">
      <selection activeCell="B24" sqref="B24"/>
    </sheetView>
  </sheetViews>
  <sheetFormatPr defaultColWidth="9.140625" defaultRowHeight="12.75" customHeight="1"/>
  <cols>
    <col min="2" max="2" width="37.140625" style="0" customWidth="1"/>
    <col min="3" max="3" width="59.57421875" style="0" customWidth="1"/>
    <col min="4" max="4" width="75.00390625" style="0" customWidth="1"/>
  </cols>
  <sheetData>
    <row r="2" spans="2:4" ht="12.75" customHeight="1">
      <c r="B2" s="72" t="s">
        <v>542</v>
      </c>
      <c r="C2" s="72"/>
      <c r="D2" s="63" t="s">
        <v>389</v>
      </c>
    </row>
    <row r="3" spans="2:4" ht="12.75" customHeight="1">
      <c r="B3" s="72"/>
      <c r="C3" s="72"/>
      <c r="D3" s="63"/>
    </row>
    <row r="4" spans="2:4" ht="12.75" customHeight="1">
      <c r="B4" s="33" t="s">
        <v>492</v>
      </c>
      <c r="C4" s="33" t="s">
        <v>543</v>
      </c>
      <c r="D4" s="37" t="s">
        <v>543</v>
      </c>
    </row>
    <row r="5" spans="2:4" ht="12.75" customHeight="1">
      <c r="B5" s="33" t="s">
        <v>544</v>
      </c>
      <c r="C5" s="33" t="s">
        <v>495</v>
      </c>
      <c r="D5" s="37" t="s">
        <v>495</v>
      </c>
    </row>
    <row r="6" spans="2:4" ht="12.75" customHeight="1">
      <c r="B6" s="33" t="s">
        <v>545</v>
      </c>
      <c r="C6" s="33" t="s">
        <v>546</v>
      </c>
      <c r="D6" s="37" t="s">
        <v>775</v>
      </c>
    </row>
    <row r="7" spans="2:4" ht="12.75" customHeight="1">
      <c r="B7" s="33" t="s">
        <v>547</v>
      </c>
      <c r="C7" s="33" t="s">
        <v>500</v>
      </c>
      <c r="D7" s="37" t="s">
        <v>773</v>
      </c>
    </row>
    <row r="8" spans="2:4" ht="12.75" customHeight="1">
      <c r="B8" s="33" t="s">
        <v>501</v>
      </c>
      <c r="C8" s="33" t="s">
        <v>548</v>
      </c>
      <c r="D8" s="37" t="s">
        <v>774</v>
      </c>
    </row>
    <row r="9" spans="2:4" ht="12.75" customHeight="1">
      <c r="B9" s="33" t="s">
        <v>505</v>
      </c>
      <c r="C9" s="33" t="s">
        <v>506</v>
      </c>
      <c r="D9" s="37" t="s">
        <v>771</v>
      </c>
    </row>
    <row r="10" spans="2:4" ht="12.75" customHeight="1">
      <c r="B10" s="33" t="s">
        <v>254</v>
      </c>
      <c r="C10" s="33" t="s">
        <v>549</v>
      </c>
      <c r="D10" s="37" t="s">
        <v>549</v>
      </c>
    </row>
    <row r="11" spans="2:4" ht="12.75" customHeight="1">
      <c r="B11" s="33" t="s">
        <v>550</v>
      </c>
      <c r="C11" s="33" t="s">
        <v>551</v>
      </c>
      <c r="D11" s="37" t="s">
        <v>773</v>
      </c>
    </row>
    <row r="12" spans="2:4" ht="12.75" customHeight="1">
      <c r="B12" s="33" t="s">
        <v>552</v>
      </c>
      <c r="C12" s="33" t="s">
        <v>418</v>
      </c>
      <c r="D12" s="37" t="s">
        <v>418</v>
      </c>
    </row>
    <row r="13" spans="2:4" ht="31.5" customHeight="1">
      <c r="B13" s="33" t="s">
        <v>507</v>
      </c>
      <c r="C13" s="33" t="s">
        <v>553</v>
      </c>
      <c r="D13" s="37" t="s">
        <v>553</v>
      </c>
    </row>
    <row r="14" spans="2:4" ht="12.75" customHeight="1">
      <c r="B14" s="33" t="s">
        <v>461</v>
      </c>
      <c r="C14" s="33" t="s">
        <v>462</v>
      </c>
      <c r="D14" s="37" t="s">
        <v>462</v>
      </c>
    </row>
    <row r="15" spans="2:4" ht="12.75" customHeight="1">
      <c r="B15" s="33" t="s">
        <v>399</v>
      </c>
      <c r="C15" s="33" t="s">
        <v>400</v>
      </c>
      <c r="D15" s="37" t="s">
        <v>400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6"/>
  <sheetViews>
    <sheetView zoomScalePageLayoutView="0" workbookViewId="0" topLeftCell="A1">
      <selection activeCell="D10" sqref="D10"/>
    </sheetView>
  </sheetViews>
  <sheetFormatPr defaultColWidth="9.140625" defaultRowHeight="12.75"/>
  <cols>
    <col min="2" max="2" width="18.28125" style="0" customWidth="1"/>
    <col min="3" max="3" width="55.421875" style="0" customWidth="1"/>
    <col min="4" max="4" width="61.140625" style="0" customWidth="1"/>
  </cols>
  <sheetData>
    <row r="2" spans="2:4" ht="12.75" customHeight="1">
      <c r="B2" s="62" t="s">
        <v>554</v>
      </c>
      <c r="C2" s="62"/>
      <c r="D2" s="60" t="s">
        <v>389</v>
      </c>
    </row>
    <row r="3" spans="2:4" ht="33" customHeight="1">
      <c r="B3" s="62"/>
      <c r="C3" s="62"/>
      <c r="D3" s="61"/>
    </row>
    <row r="4" spans="2:4" ht="12.75">
      <c r="B4" s="22" t="s">
        <v>555</v>
      </c>
      <c r="C4" s="23" t="s">
        <v>556</v>
      </c>
      <c r="D4" s="37" t="s">
        <v>556</v>
      </c>
    </row>
    <row r="5" spans="2:4" ht="12.75">
      <c r="B5" s="22" t="s">
        <v>392</v>
      </c>
      <c r="C5" t="s">
        <v>557</v>
      </c>
      <c r="D5" s="38" t="s">
        <v>557</v>
      </c>
    </row>
    <row r="6" spans="2:4" ht="12.75">
      <c r="B6" s="23" t="s">
        <v>399</v>
      </c>
      <c r="C6" s="23" t="s">
        <v>400</v>
      </c>
      <c r="D6" s="26" t="s">
        <v>400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2"/>
  <sheetViews>
    <sheetView zoomScalePageLayoutView="0" workbookViewId="0" topLeftCell="A1">
      <selection activeCell="D24" sqref="D24"/>
    </sheetView>
  </sheetViews>
  <sheetFormatPr defaultColWidth="9.140625" defaultRowHeight="12.75"/>
  <cols>
    <col min="2" max="2" width="31.7109375" style="0" customWidth="1"/>
    <col min="3" max="3" width="53.28125" style="0" customWidth="1"/>
    <col min="4" max="4" width="67.140625" style="0" customWidth="1"/>
  </cols>
  <sheetData>
    <row r="2" spans="2:4" ht="19.5" customHeight="1">
      <c r="B2" s="56" t="s">
        <v>406</v>
      </c>
      <c r="C2" s="57"/>
      <c r="D2" s="60" t="s">
        <v>389</v>
      </c>
    </row>
    <row r="3" spans="2:4" ht="19.5" customHeight="1">
      <c r="B3" s="58"/>
      <c r="C3" s="59"/>
      <c r="D3" s="61"/>
    </row>
    <row r="4" spans="2:4" ht="19.5" customHeight="1">
      <c r="B4" s="23" t="s">
        <v>407</v>
      </c>
      <c r="C4" t="s">
        <v>408</v>
      </c>
      <c r="D4" s="42" t="s">
        <v>677</v>
      </c>
    </row>
    <row r="5" spans="2:4" ht="19.5" customHeight="1">
      <c r="B5" s="23" t="s">
        <v>409</v>
      </c>
      <c r="C5" s="23" t="s">
        <v>410</v>
      </c>
      <c r="D5" s="42" t="s">
        <v>410</v>
      </c>
    </row>
    <row r="6" spans="2:4" ht="19.5" customHeight="1">
      <c r="B6" s="23" t="s">
        <v>411</v>
      </c>
      <c r="C6" s="23" t="s">
        <v>412</v>
      </c>
      <c r="D6" s="42" t="s">
        <v>678</v>
      </c>
    </row>
    <row r="7" spans="2:4" ht="19.5" customHeight="1">
      <c r="B7" s="23" t="s">
        <v>413</v>
      </c>
      <c r="C7" s="23" t="s">
        <v>414</v>
      </c>
      <c r="D7" s="42" t="s">
        <v>414</v>
      </c>
    </row>
    <row r="8" spans="2:4" ht="27" customHeight="1">
      <c r="B8" s="23" t="s">
        <v>415</v>
      </c>
      <c r="C8" s="27" t="s">
        <v>416</v>
      </c>
      <c r="D8" s="42" t="s">
        <v>679</v>
      </c>
    </row>
    <row r="9" spans="2:4" ht="19.5" customHeight="1">
      <c r="B9" s="23" t="s">
        <v>417</v>
      </c>
      <c r="C9" s="23" t="s">
        <v>418</v>
      </c>
      <c r="D9" s="42" t="s">
        <v>418</v>
      </c>
    </row>
    <row r="10" spans="2:4" ht="19.5" customHeight="1">
      <c r="B10" s="23" t="s">
        <v>419</v>
      </c>
      <c r="C10" s="28" t="s">
        <v>420</v>
      </c>
      <c r="D10" s="42" t="s">
        <v>680</v>
      </c>
    </row>
    <row r="11" spans="2:4" ht="19.5" customHeight="1">
      <c r="B11" s="23" t="s">
        <v>421</v>
      </c>
      <c r="C11" t="s">
        <v>422</v>
      </c>
      <c r="D11" s="42" t="s">
        <v>422</v>
      </c>
    </row>
    <row r="12" spans="2:4" ht="19.5" customHeight="1">
      <c r="B12" s="23" t="s">
        <v>423</v>
      </c>
      <c r="C12" t="s">
        <v>424</v>
      </c>
      <c r="D12" s="42" t="s">
        <v>424</v>
      </c>
    </row>
    <row r="13" spans="2:4" ht="20.25" customHeight="1">
      <c r="B13" s="23" t="s">
        <v>425</v>
      </c>
      <c r="C13" t="s">
        <v>426</v>
      </c>
      <c r="D13" s="42" t="s">
        <v>426</v>
      </c>
    </row>
    <row r="14" spans="2:4" ht="19.5" customHeight="1">
      <c r="B14" s="23" t="s">
        <v>427</v>
      </c>
      <c r="C14" t="s">
        <v>428</v>
      </c>
      <c r="D14" s="42" t="s">
        <v>681</v>
      </c>
    </row>
    <row r="15" spans="2:4" ht="87" customHeight="1">
      <c r="B15" s="23" t="s">
        <v>429</v>
      </c>
      <c r="C15" s="29" t="s">
        <v>430</v>
      </c>
      <c r="D15" s="42" t="s">
        <v>430</v>
      </c>
    </row>
    <row r="16" spans="2:4" ht="29.25" customHeight="1">
      <c r="B16" s="23" t="s">
        <v>431</v>
      </c>
      <c r="C16" s="30" t="s">
        <v>432</v>
      </c>
      <c r="D16" s="42" t="s">
        <v>682</v>
      </c>
    </row>
    <row r="17" spans="2:4" ht="19.5" customHeight="1">
      <c r="B17" s="23" t="s">
        <v>433</v>
      </c>
      <c r="C17" s="23" t="s">
        <v>434</v>
      </c>
      <c r="D17" s="42" t="s">
        <v>434</v>
      </c>
    </row>
    <row r="18" spans="2:4" ht="19.5" customHeight="1">
      <c r="B18" s="23" t="s">
        <v>435</v>
      </c>
      <c r="C18" s="23" t="s">
        <v>436</v>
      </c>
      <c r="D18" s="42" t="s">
        <v>436</v>
      </c>
    </row>
    <row r="19" spans="2:4" ht="19.5" customHeight="1">
      <c r="B19" s="23" t="s">
        <v>394</v>
      </c>
      <c r="C19" t="s">
        <v>437</v>
      </c>
      <c r="D19" s="42" t="s">
        <v>437</v>
      </c>
    </row>
    <row r="20" spans="2:4" ht="19.5" customHeight="1">
      <c r="B20" s="23" t="s">
        <v>399</v>
      </c>
      <c r="C20" s="23" t="s">
        <v>438</v>
      </c>
      <c r="D20" s="42" t="s">
        <v>438</v>
      </c>
    </row>
    <row r="21" spans="2:4" ht="57" customHeight="1">
      <c r="B21" s="31" t="s">
        <v>396</v>
      </c>
      <c r="C21" s="30" t="s">
        <v>439</v>
      </c>
      <c r="D21" s="42" t="s">
        <v>683</v>
      </c>
    </row>
    <row r="22" spans="2:4" ht="19.5" customHeight="1">
      <c r="B22" s="32"/>
      <c r="C22" s="32"/>
      <c r="D22" s="65"/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0"/>
  <sheetViews>
    <sheetView zoomScalePageLayoutView="0" workbookViewId="0" topLeftCell="A1">
      <selection activeCell="C20" sqref="C20"/>
    </sheetView>
  </sheetViews>
  <sheetFormatPr defaultColWidth="9.140625" defaultRowHeight="12.75"/>
  <cols>
    <col min="2" max="2" width="18.28125" style="0" customWidth="1"/>
    <col min="3" max="3" width="55.421875" style="0" customWidth="1"/>
    <col min="4" max="4" width="67.28125" style="0" customWidth="1"/>
  </cols>
  <sheetData>
    <row r="2" spans="2:4" ht="12.75" customHeight="1">
      <c r="B2" s="72" t="s">
        <v>620</v>
      </c>
      <c r="C2" s="72"/>
      <c r="D2" s="73" t="s">
        <v>389</v>
      </c>
    </row>
    <row r="3" spans="2:4" ht="33" customHeight="1">
      <c r="B3" s="72"/>
      <c r="C3" s="72"/>
      <c r="D3" s="73"/>
    </row>
    <row r="4" spans="2:4" ht="12.75">
      <c r="B4" s="22" t="s">
        <v>621</v>
      </c>
      <c r="C4" s="33" t="s">
        <v>622</v>
      </c>
      <c r="D4" s="42" t="s">
        <v>622</v>
      </c>
    </row>
    <row r="5" spans="2:4" ht="12.75">
      <c r="B5" s="22" t="s">
        <v>443</v>
      </c>
      <c r="C5" s="33" t="s">
        <v>623</v>
      </c>
      <c r="D5" s="42" t="s">
        <v>778</v>
      </c>
    </row>
    <row r="6" spans="2:4" ht="12.75">
      <c r="B6" s="22" t="s">
        <v>392</v>
      </c>
      <c r="C6" s="33" t="s">
        <v>393</v>
      </c>
      <c r="D6" s="42" t="s">
        <v>776</v>
      </c>
    </row>
    <row r="7" spans="2:4" ht="12.75">
      <c r="B7" s="22" t="s">
        <v>494</v>
      </c>
      <c r="C7" s="33" t="s">
        <v>495</v>
      </c>
      <c r="D7" s="42" t="s">
        <v>495</v>
      </c>
    </row>
    <row r="8" spans="2:4" ht="12.75">
      <c r="B8" s="22" t="s">
        <v>567</v>
      </c>
      <c r="C8" s="33" t="s">
        <v>624</v>
      </c>
      <c r="D8" s="42" t="s">
        <v>777</v>
      </c>
    </row>
    <row r="9" spans="2:4" ht="25.5">
      <c r="B9" s="22" t="s">
        <v>394</v>
      </c>
      <c r="C9" s="33" t="s">
        <v>625</v>
      </c>
      <c r="D9" s="42" t="s">
        <v>625</v>
      </c>
    </row>
    <row r="10" spans="2:4" ht="12.75">
      <c r="B10" s="33" t="s">
        <v>399</v>
      </c>
      <c r="C10" s="33" t="s">
        <v>400</v>
      </c>
      <c r="D10" s="42" t="s">
        <v>400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1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18.28125" style="0" customWidth="1"/>
    <col min="3" max="3" width="68.421875" style="0" customWidth="1"/>
    <col min="4" max="4" width="84.7109375" style="0" customWidth="1"/>
  </cols>
  <sheetData>
    <row r="2" spans="2:4" ht="12.75" customHeight="1">
      <c r="B2" s="72" t="s">
        <v>650</v>
      </c>
      <c r="C2" s="72"/>
      <c r="D2" s="73" t="s">
        <v>389</v>
      </c>
    </row>
    <row r="3" spans="2:4" ht="33" customHeight="1">
      <c r="B3" s="72"/>
      <c r="C3" s="72"/>
      <c r="D3" s="73"/>
    </row>
    <row r="4" spans="2:4" ht="12.75">
      <c r="B4" s="22" t="s">
        <v>621</v>
      </c>
      <c r="C4" s="33" t="s">
        <v>642</v>
      </c>
      <c r="D4" s="37" t="s">
        <v>642</v>
      </c>
    </row>
    <row r="5" spans="2:4" ht="12.75">
      <c r="B5" s="22" t="s">
        <v>443</v>
      </c>
      <c r="C5" s="33" t="s">
        <v>643</v>
      </c>
      <c r="D5" s="37" t="s">
        <v>779</v>
      </c>
    </row>
    <row r="6" spans="2:4" ht="12.75">
      <c r="B6" s="22" t="s">
        <v>392</v>
      </c>
      <c r="C6" s="33" t="s">
        <v>393</v>
      </c>
      <c r="D6" s="37" t="s">
        <v>776</v>
      </c>
    </row>
    <row r="7" spans="2:4" ht="12.75">
      <c r="B7" s="22" t="s">
        <v>494</v>
      </c>
      <c r="C7" s="33" t="s">
        <v>495</v>
      </c>
      <c r="D7" s="37" t="s">
        <v>495</v>
      </c>
    </row>
    <row r="8" spans="2:4" ht="12.75">
      <c r="B8" s="22" t="s">
        <v>644</v>
      </c>
      <c r="C8" s="33" t="s">
        <v>645</v>
      </c>
      <c r="D8" s="37" t="s">
        <v>781</v>
      </c>
    </row>
    <row r="9" spans="2:4" ht="12.75">
      <c r="B9" s="22" t="s">
        <v>567</v>
      </c>
      <c r="C9" s="33" t="s">
        <v>624</v>
      </c>
      <c r="D9" s="37" t="s">
        <v>624</v>
      </c>
    </row>
    <row r="10" spans="2:4" ht="12.75">
      <c r="B10" s="22" t="s">
        <v>646</v>
      </c>
      <c r="C10" s="33" t="s">
        <v>647</v>
      </c>
      <c r="D10" s="37" t="s">
        <v>780</v>
      </c>
    </row>
    <row r="11" spans="2:4" ht="12.75">
      <c r="B11" s="22" t="s">
        <v>648</v>
      </c>
      <c r="C11" s="33" t="s">
        <v>649</v>
      </c>
      <c r="D11" s="37" t="s">
        <v>649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6"/>
  <sheetViews>
    <sheetView zoomScalePageLayoutView="0" workbookViewId="0" topLeftCell="A1">
      <selection activeCell="D8" sqref="D8"/>
    </sheetView>
  </sheetViews>
  <sheetFormatPr defaultColWidth="9.140625" defaultRowHeight="12.75"/>
  <cols>
    <col min="2" max="2" width="18.28125" style="0" customWidth="1"/>
    <col min="3" max="3" width="34.140625" style="0" customWidth="1"/>
    <col min="4" max="4" width="37.00390625" style="0" customWidth="1"/>
  </cols>
  <sheetData>
    <row r="2" spans="2:4" ht="12.75" customHeight="1">
      <c r="B2" s="56" t="s">
        <v>569</v>
      </c>
      <c r="C2" s="57"/>
      <c r="D2" s="60" t="s">
        <v>389</v>
      </c>
    </row>
    <row r="3" spans="2:4" ht="33" customHeight="1">
      <c r="B3" s="58"/>
      <c r="C3" s="59"/>
      <c r="D3" s="64"/>
    </row>
    <row r="4" spans="2:4" ht="12.75">
      <c r="B4" s="22" t="s">
        <v>390</v>
      </c>
      <c r="C4" s="23" t="s">
        <v>570</v>
      </c>
      <c r="D4" s="24" t="s">
        <v>782</v>
      </c>
    </row>
    <row r="5" spans="2:4" ht="12.75">
      <c r="B5" s="22" t="s">
        <v>571</v>
      </c>
      <c r="C5" s="23" t="s">
        <v>572</v>
      </c>
      <c r="D5" s="24" t="s">
        <v>572</v>
      </c>
    </row>
    <row r="6" spans="2:4" ht="12.75">
      <c r="B6" s="23" t="s">
        <v>399</v>
      </c>
      <c r="C6" s="23" t="s">
        <v>400</v>
      </c>
      <c r="D6" s="25" t="s">
        <v>400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9"/>
  <sheetViews>
    <sheetView zoomScalePageLayoutView="0" workbookViewId="0" topLeftCell="A1">
      <selection activeCell="D9" sqref="D9"/>
    </sheetView>
  </sheetViews>
  <sheetFormatPr defaultColWidth="9.140625" defaultRowHeight="12.75"/>
  <cols>
    <col min="2" max="2" width="18.28125" style="0" customWidth="1"/>
    <col min="3" max="3" width="28.421875" style="0" customWidth="1"/>
    <col min="4" max="4" width="50.7109375" style="0" customWidth="1"/>
  </cols>
  <sheetData>
    <row r="2" spans="2:4" ht="12.75" customHeight="1">
      <c r="B2" s="72" t="s">
        <v>388</v>
      </c>
      <c r="C2" s="72"/>
      <c r="D2" s="73" t="s">
        <v>389</v>
      </c>
    </row>
    <row r="3" spans="2:4" ht="33" customHeight="1">
      <c r="B3" s="72"/>
      <c r="C3" s="72"/>
      <c r="D3" s="73"/>
    </row>
    <row r="4" spans="2:4" ht="12.75">
      <c r="B4" s="22" t="s">
        <v>390</v>
      </c>
      <c r="C4" s="33" t="s">
        <v>391</v>
      </c>
      <c r="D4" s="42" t="s">
        <v>783</v>
      </c>
    </row>
    <row r="5" spans="2:4" ht="12.75">
      <c r="B5" s="22" t="s">
        <v>392</v>
      </c>
      <c r="C5" s="33" t="s">
        <v>393</v>
      </c>
      <c r="D5" s="42" t="s">
        <v>776</v>
      </c>
    </row>
    <row r="6" spans="2:4" ht="40.5" customHeight="1">
      <c r="B6" s="22" t="s">
        <v>394</v>
      </c>
      <c r="C6" s="22" t="s">
        <v>395</v>
      </c>
      <c r="D6" s="42" t="s">
        <v>462</v>
      </c>
    </row>
    <row r="7" spans="2:4" ht="40.5" customHeight="1">
      <c r="B7" s="22" t="s">
        <v>396</v>
      </c>
      <c r="C7" s="22" t="s">
        <v>397</v>
      </c>
      <c r="D7" s="42" t="s">
        <v>784</v>
      </c>
    </row>
    <row r="8" spans="2:4" ht="40.5" customHeight="1">
      <c r="B8" s="22" t="s">
        <v>398</v>
      </c>
      <c r="C8" s="22"/>
      <c r="D8" s="37"/>
    </row>
    <row r="9" spans="2:4" ht="12.75">
      <c r="B9" s="33" t="s">
        <v>399</v>
      </c>
      <c r="C9" s="33" t="s">
        <v>400</v>
      </c>
      <c r="D9" s="42" t="s">
        <v>400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9"/>
  <sheetViews>
    <sheetView zoomScalePageLayoutView="0" workbookViewId="0" topLeftCell="A1">
      <selection activeCell="D9" sqref="D9"/>
    </sheetView>
  </sheetViews>
  <sheetFormatPr defaultColWidth="9.140625" defaultRowHeight="12.75"/>
  <cols>
    <col min="2" max="2" width="20.8515625" style="0" customWidth="1"/>
    <col min="3" max="3" width="58.140625" style="0" customWidth="1"/>
    <col min="4" max="4" width="53.28125" style="0" customWidth="1"/>
  </cols>
  <sheetData>
    <row r="2" spans="2:4" ht="12.75" customHeight="1">
      <c r="B2" s="72" t="s">
        <v>606</v>
      </c>
      <c r="C2" s="72"/>
      <c r="D2" s="73" t="s">
        <v>389</v>
      </c>
    </row>
    <row r="3" spans="2:4" ht="38.25" customHeight="1">
      <c r="B3" s="72"/>
      <c r="C3" s="72"/>
      <c r="D3" s="73"/>
    </row>
    <row r="4" spans="2:4" ht="12.75" customHeight="1">
      <c r="B4" s="22" t="s">
        <v>390</v>
      </c>
      <c r="C4" s="33" t="s">
        <v>607</v>
      </c>
      <c r="D4" s="80" t="s">
        <v>726</v>
      </c>
    </row>
    <row r="5" spans="2:4" ht="12.75">
      <c r="B5" s="22" t="s">
        <v>538</v>
      </c>
      <c r="C5" s="33" t="s">
        <v>539</v>
      </c>
      <c r="D5" s="81" t="s">
        <v>539</v>
      </c>
    </row>
    <row r="6" spans="2:4" ht="12.75">
      <c r="B6" s="22" t="s">
        <v>392</v>
      </c>
      <c r="C6" s="33" t="s">
        <v>393</v>
      </c>
      <c r="D6" s="81" t="s">
        <v>776</v>
      </c>
    </row>
    <row r="7" spans="2:4" ht="12.75">
      <c r="B7" s="22" t="s">
        <v>484</v>
      </c>
      <c r="C7" s="33" t="s">
        <v>541</v>
      </c>
      <c r="D7" s="81" t="s">
        <v>785</v>
      </c>
    </row>
    <row r="8" spans="2:4" ht="12.75">
      <c r="B8" s="22" t="s">
        <v>394</v>
      </c>
      <c r="C8" s="33" t="s">
        <v>395</v>
      </c>
      <c r="D8" s="81" t="s">
        <v>395</v>
      </c>
    </row>
    <row r="9" spans="2:4" ht="12.75">
      <c r="B9" s="33" t="s">
        <v>399</v>
      </c>
      <c r="C9" s="33" t="s">
        <v>400</v>
      </c>
      <c r="D9" s="81" t="s">
        <v>400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9"/>
  <sheetViews>
    <sheetView zoomScalePageLayoutView="0" workbookViewId="0" topLeftCell="A1">
      <selection activeCell="D9" sqref="D9"/>
    </sheetView>
  </sheetViews>
  <sheetFormatPr defaultColWidth="9.140625" defaultRowHeight="12.75"/>
  <cols>
    <col min="2" max="2" width="18.28125" style="0" customWidth="1"/>
    <col min="3" max="3" width="55.421875" style="0" customWidth="1"/>
    <col min="4" max="4" width="45.8515625" style="0" customWidth="1"/>
  </cols>
  <sheetData>
    <row r="2" spans="2:4" ht="12.75" customHeight="1">
      <c r="B2" s="72" t="s">
        <v>536</v>
      </c>
      <c r="C2" s="72"/>
      <c r="D2" s="73" t="s">
        <v>389</v>
      </c>
    </row>
    <row r="3" spans="2:4" ht="33" customHeight="1">
      <c r="B3" s="72"/>
      <c r="C3" s="72"/>
      <c r="D3" s="73"/>
    </row>
    <row r="4" spans="2:4" ht="12.75">
      <c r="B4" s="22" t="s">
        <v>390</v>
      </c>
      <c r="C4" s="33" t="s">
        <v>537</v>
      </c>
      <c r="D4" s="42" t="s">
        <v>786</v>
      </c>
    </row>
    <row r="5" spans="2:4" ht="12.75">
      <c r="B5" s="22" t="s">
        <v>538</v>
      </c>
      <c r="C5" s="33" t="s">
        <v>539</v>
      </c>
      <c r="D5" s="42" t="s">
        <v>539</v>
      </c>
    </row>
    <row r="6" spans="2:4" ht="12.75">
      <c r="B6" s="22" t="s">
        <v>392</v>
      </c>
      <c r="C6" s="33" t="s">
        <v>540</v>
      </c>
      <c r="D6" s="42" t="s">
        <v>787</v>
      </c>
    </row>
    <row r="7" spans="2:4" ht="12.75">
      <c r="B7" s="22" t="s">
        <v>484</v>
      </c>
      <c r="C7" s="33" t="s">
        <v>541</v>
      </c>
      <c r="D7" s="42" t="s">
        <v>788</v>
      </c>
    </row>
    <row r="8" spans="2:4" ht="25.5">
      <c r="B8" s="22" t="s">
        <v>394</v>
      </c>
      <c r="C8" s="33" t="s">
        <v>395</v>
      </c>
      <c r="D8" s="42" t="s">
        <v>395</v>
      </c>
    </row>
    <row r="9" spans="2:4" ht="12.75">
      <c r="B9" s="33" t="s">
        <v>399</v>
      </c>
      <c r="C9" s="33" t="s">
        <v>400</v>
      </c>
      <c r="D9" s="42" t="s">
        <v>400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7"/>
  <sheetViews>
    <sheetView zoomScalePageLayoutView="0" workbookViewId="0" topLeftCell="A1">
      <selection activeCell="D7" sqref="D7"/>
    </sheetView>
  </sheetViews>
  <sheetFormatPr defaultColWidth="9.140625" defaultRowHeight="12.75"/>
  <cols>
    <col min="2" max="2" width="18.28125" style="0" customWidth="1"/>
    <col min="3" max="3" width="55.421875" style="0" customWidth="1"/>
    <col min="4" max="4" width="55.140625" style="0" customWidth="1"/>
  </cols>
  <sheetData>
    <row r="2" spans="2:4" ht="12.75" customHeight="1">
      <c r="B2" s="72" t="s">
        <v>618</v>
      </c>
      <c r="C2" s="72"/>
      <c r="D2" s="73" t="s">
        <v>389</v>
      </c>
    </row>
    <row r="3" spans="2:4" ht="33" customHeight="1">
      <c r="B3" s="72"/>
      <c r="C3" s="72"/>
      <c r="D3" s="73"/>
    </row>
    <row r="4" spans="2:4" ht="12.75">
      <c r="B4" s="22" t="s">
        <v>390</v>
      </c>
      <c r="C4" s="33" t="s">
        <v>619</v>
      </c>
      <c r="D4" s="37" t="s">
        <v>789</v>
      </c>
    </row>
    <row r="5" spans="2:4" ht="12.75">
      <c r="B5" s="22" t="s">
        <v>392</v>
      </c>
      <c r="C5" s="33" t="s">
        <v>540</v>
      </c>
      <c r="D5" s="37" t="s">
        <v>787</v>
      </c>
    </row>
    <row r="6" spans="2:4" ht="12.75">
      <c r="B6" s="22" t="s">
        <v>394</v>
      </c>
      <c r="C6" s="33" t="s">
        <v>395</v>
      </c>
      <c r="D6" s="37" t="s">
        <v>395</v>
      </c>
    </row>
    <row r="7" spans="2:4" ht="12.75">
      <c r="B7" s="33" t="s">
        <v>399</v>
      </c>
      <c r="C7" s="33" t="s">
        <v>400</v>
      </c>
      <c r="D7" s="37" t="s">
        <v>400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8"/>
  <sheetViews>
    <sheetView zoomScalePageLayoutView="0" workbookViewId="0" topLeftCell="A1">
      <selection activeCell="D4" sqref="D4:D7"/>
    </sheetView>
  </sheetViews>
  <sheetFormatPr defaultColWidth="9.140625" defaultRowHeight="12.75"/>
  <cols>
    <col min="2" max="2" width="20.8515625" style="0" customWidth="1"/>
    <col min="3" max="3" width="34.140625" style="0" customWidth="1"/>
    <col min="4" max="4" width="48.8515625" style="0" customWidth="1"/>
  </cols>
  <sheetData>
    <row r="2" spans="2:4" ht="12.75" customHeight="1">
      <c r="B2" s="72" t="s">
        <v>489</v>
      </c>
      <c r="C2" s="72"/>
      <c r="D2" s="73" t="s">
        <v>389</v>
      </c>
    </row>
    <row r="3" spans="2:4" ht="38.25" customHeight="1">
      <c r="B3" s="72"/>
      <c r="C3" s="72"/>
      <c r="D3" s="73"/>
    </row>
    <row r="4" spans="2:4" ht="12.75" customHeight="1">
      <c r="B4" s="82" t="s">
        <v>490</v>
      </c>
      <c r="C4" s="82"/>
      <c r="D4" s="83" t="s">
        <v>490</v>
      </c>
    </row>
    <row r="5" spans="2:4" ht="12.75">
      <c r="B5" s="82"/>
      <c r="C5" s="82"/>
      <c r="D5" s="84"/>
    </row>
    <row r="6" spans="2:4" ht="12.75">
      <c r="B6" s="82"/>
      <c r="C6" s="82"/>
      <c r="D6" s="84"/>
    </row>
    <row r="7" spans="2:4" ht="156" customHeight="1">
      <c r="B7" s="82"/>
      <c r="C7" s="82"/>
      <c r="D7" s="84"/>
    </row>
    <row r="8" spans="2:4" ht="12.75">
      <c r="B8" s="33" t="s">
        <v>399</v>
      </c>
      <c r="C8" s="33" t="s">
        <v>400</v>
      </c>
      <c r="D8" s="42" t="s">
        <v>400</v>
      </c>
    </row>
  </sheetData>
  <sheetProtection/>
  <mergeCells count="4">
    <mergeCell ref="B2:C3"/>
    <mergeCell ref="D2:D3"/>
    <mergeCell ref="B4:C7"/>
    <mergeCell ref="D4:D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8"/>
  <sheetViews>
    <sheetView zoomScalePageLayoutView="0" workbookViewId="0" topLeftCell="A1">
      <selection activeCell="D4" sqref="D4:D7"/>
    </sheetView>
  </sheetViews>
  <sheetFormatPr defaultColWidth="9.140625" defaultRowHeight="12.75"/>
  <cols>
    <col min="2" max="2" width="20.8515625" style="0" customWidth="1"/>
    <col min="3" max="3" width="34.140625" style="0" customWidth="1"/>
    <col min="4" max="4" width="56.140625" style="0" customWidth="1"/>
  </cols>
  <sheetData>
    <row r="2" spans="2:4" ht="12.75" customHeight="1">
      <c r="B2" s="72" t="s">
        <v>573</v>
      </c>
      <c r="C2" s="72"/>
      <c r="D2" s="73" t="s">
        <v>389</v>
      </c>
    </row>
    <row r="3" spans="2:4" ht="38.25" customHeight="1">
      <c r="B3" s="72"/>
      <c r="C3" s="72"/>
      <c r="D3" s="73"/>
    </row>
    <row r="4" spans="2:4" ht="12.75" customHeight="1">
      <c r="B4" s="82" t="s">
        <v>574</v>
      </c>
      <c r="C4" s="82"/>
      <c r="D4" s="84" t="s">
        <v>574</v>
      </c>
    </row>
    <row r="5" spans="2:4" ht="12.75">
      <c r="B5" s="82"/>
      <c r="C5" s="82"/>
      <c r="D5" s="84"/>
    </row>
    <row r="6" spans="2:4" ht="12.75">
      <c r="B6" s="82"/>
      <c r="C6" s="82"/>
      <c r="D6" s="84"/>
    </row>
    <row r="7" spans="2:4" ht="153" customHeight="1">
      <c r="B7" s="82"/>
      <c r="C7" s="82"/>
      <c r="D7" s="84"/>
    </row>
    <row r="8" spans="2:4" ht="12.75">
      <c r="B8" s="33" t="s">
        <v>399</v>
      </c>
      <c r="C8" s="33" t="s">
        <v>400</v>
      </c>
      <c r="D8" s="37" t="s">
        <v>400</v>
      </c>
    </row>
  </sheetData>
  <sheetProtection/>
  <mergeCells count="4">
    <mergeCell ref="B2:C3"/>
    <mergeCell ref="D2:D3"/>
    <mergeCell ref="B4:C7"/>
    <mergeCell ref="D4:D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6"/>
  <sheetViews>
    <sheetView zoomScalePageLayoutView="0" workbookViewId="0" topLeftCell="A1">
      <selection activeCell="D9" sqref="D9"/>
    </sheetView>
  </sheetViews>
  <sheetFormatPr defaultColWidth="9.140625" defaultRowHeight="12.75"/>
  <cols>
    <col min="2" max="2" width="18.28125" style="0" customWidth="1"/>
    <col min="3" max="3" width="34.57421875" style="0" customWidth="1"/>
    <col min="4" max="4" width="62.28125" style="0" customWidth="1"/>
  </cols>
  <sheetData>
    <row r="2" spans="2:4" ht="12.75" customHeight="1">
      <c r="B2" s="72" t="s">
        <v>401</v>
      </c>
      <c r="C2" s="72"/>
      <c r="D2" s="73" t="s">
        <v>389</v>
      </c>
    </row>
    <row r="3" spans="2:4" ht="33" customHeight="1">
      <c r="B3" s="72"/>
      <c r="C3" s="72"/>
      <c r="D3" s="73"/>
    </row>
    <row r="4" spans="2:4" ht="30" customHeight="1">
      <c r="B4" s="85" t="s">
        <v>402</v>
      </c>
      <c r="C4" s="22" t="s">
        <v>403</v>
      </c>
      <c r="D4" s="37" t="s">
        <v>403</v>
      </c>
    </row>
    <row r="5" spans="2:4" ht="12.75">
      <c r="B5" s="22" t="s">
        <v>404</v>
      </c>
      <c r="C5" s="77" t="s">
        <v>405</v>
      </c>
      <c r="D5" s="37" t="s">
        <v>405</v>
      </c>
    </row>
    <row r="6" spans="2:4" ht="12.75">
      <c r="B6" s="33" t="s">
        <v>399</v>
      </c>
      <c r="C6" s="33" t="s">
        <v>400</v>
      </c>
      <c r="D6" s="37" t="s">
        <v>400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3"/>
  <sheetViews>
    <sheetView zoomScalePageLayoutView="0" workbookViewId="0" topLeftCell="A10">
      <selection activeCell="D23" sqref="D23"/>
    </sheetView>
  </sheetViews>
  <sheetFormatPr defaultColWidth="9.140625" defaultRowHeight="12.75"/>
  <cols>
    <col min="2" max="2" width="31.7109375" style="0" customWidth="1"/>
    <col min="3" max="3" width="53.28125" style="0" customWidth="1"/>
    <col min="4" max="4" width="69.00390625" style="0" customWidth="1"/>
  </cols>
  <sheetData>
    <row r="2" spans="2:4" ht="19.5" customHeight="1">
      <c r="B2" s="72" t="s">
        <v>520</v>
      </c>
      <c r="C2" s="72"/>
      <c r="D2" s="73" t="s">
        <v>389</v>
      </c>
    </row>
    <row r="3" spans="2:4" ht="19.5" customHeight="1">
      <c r="B3" s="72"/>
      <c r="C3" s="72"/>
      <c r="D3" s="73"/>
    </row>
    <row r="4" spans="2:4" ht="19.5" customHeight="1">
      <c r="B4" s="33" t="s">
        <v>407</v>
      </c>
      <c r="C4" s="33" t="s">
        <v>521</v>
      </c>
      <c r="D4" s="42" t="s">
        <v>684</v>
      </c>
    </row>
    <row r="5" spans="2:4" ht="19.5" customHeight="1">
      <c r="B5" s="33" t="s">
        <v>409</v>
      </c>
      <c r="C5" s="33" t="s">
        <v>522</v>
      </c>
      <c r="D5" s="42" t="s">
        <v>685</v>
      </c>
    </row>
    <row r="6" spans="2:4" ht="19.5" customHeight="1">
      <c r="B6" s="33" t="s">
        <v>411</v>
      </c>
      <c r="C6" s="33" t="s">
        <v>523</v>
      </c>
      <c r="D6" s="42" t="s">
        <v>686</v>
      </c>
    </row>
    <row r="7" spans="2:4" ht="19.5" customHeight="1">
      <c r="B7" s="33" t="s">
        <v>413</v>
      </c>
      <c r="C7" s="33" t="s">
        <v>414</v>
      </c>
      <c r="D7" s="42" t="s">
        <v>414</v>
      </c>
    </row>
    <row r="8" spans="2:4" ht="46.5" customHeight="1">
      <c r="B8" s="33" t="s">
        <v>415</v>
      </c>
      <c r="C8" s="27" t="s">
        <v>524</v>
      </c>
      <c r="D8" s="42" t="s">
        <v>687</v>
      </c>
    </row>
    <row r="9" spans="2:4" ht="19.5" customHeight="1">
      <c r="B9" s="33" t="s">
        <v>417</v>
      </c>
      <c r="C9" s="33" t="s">
        <v>418</v>
      </c>
      <c r="D9" s="42" t="s">
        <v>418</v>
      </c>
    </row>
    <row r="10" spans="2:4" ht="19.5" customHeight="1">
      <c r="B10" s="33" t="s">
        <v>419</v>
      </c>
      <c r="C10" s="70" t="s">
        <v>420</v>
      </c>
      <c r="D10" s="42" t="s">
        <v>680</v>
      </c>
    </row>
    <row r="11" spans="2:4" ht="19.5" customHeight="1">
      <c r="B11" s="33" t="s">
        <v>421</v>
      </c>
      <c r="C11" s="33" t="s">
        <v>525</v>
      </c>
      <c r="D11" s="42" t="s">
        <v>525</v>
      </c>
    </row>
    <row r="12" spans="2:4" ht="19.5" customHeight="1">
      <c r="B12" s="33" t="s">
        <v>423</v>
      </c>
      <c r="C12" s="33" t="s">
        <v>424</v>
      </c>
      <c r="D12" s="42" t="s">
        <v>424</v>
      </c>
    </row>
    <row r="13" spans="2:4" ht="51.75" customHeight="1">
      <c r="B13" s="33" t="s">
        <v>425</v>
      </c>
      <c r="C13" s="33" t="s">
        <v>526</v>
      </c>
      <c r="D13" s="42" t="s">
        <v>526</v>
      </c>
    </row>
    <row r="14" spans="2:4" ht="50.25" customHeight="1">
      <c r="B14" s="33" t="s">
        <v>427</v>
      </c>
      <c r="C14" s="33" t="s">
        <v>527</v>
      </c>
      <c r="D14" s="42" t="s">
        <v>790</v>
      </c>
    </row>
    <row r="15" spans="2:4" ht="87" customHeight="1">
      <c r="B15" s="33" t="s">
        <v>429</v>
      </c>
      <c r="C15" s="33" t="s">
        <v>528</v>
      </c>
      <c r="D15" s="42" t="s">
        <v>528</v>
      </c>
    </row>
    <row r="16" spans="2:4" ht="29.25" customHeight="1">
      <c r="B16" s="33" t="s">
        <v>431</v>
      </c>
      <c r="C16" s="33" t="s">
        <v>529</v>
      </c>
      <c r="D16" s="42" t="s">
        <v>688</v>
      </c>
    </row>
    <row r="17" spans="2:4" ht="19.5" customHeight="1">
      <c r="B17" s="33" t="s">
        <v>530</v>
      </c>
      <c r="C17" s="33" t="s">
        <v>418</v>
      </c>
      <c r="D17" s="42" t="s">
        <v>418</v>
      </c>
    </row>
    <row r="18" spans="2:4" ht="19.5" customHeight="1">
      <c r="B18" s="33" t="s">
        <v>433</v>
      </c>
      <c r="C18" s="33" t="s">
        <v>434</v>
      </c>
      <c r="D18" s="42" t="s">
        <v>434</v>
      </c>
    </row>
    <row r="19" spans="2:4" ht="19.5" customHeight="1">
      <c r="B19" s="33" t="s">
        <v>435</v>
      </c>
      <c r="C19" s="33" t="s">
        <v>531</v>
      </c>
      <c r="D19" s="42" t="s">
        <v>531</v>
      </c>
    </row>
    <row r="20" spans="2:4" ht="19.5" customHeight="1">
      <c r="B20" s="33" t="s">
        <v>394</v>
      </c>
      <c r="C20" s="33" t="s">
        <v>395</v>
      </c>
      <c r="D20" s="42" t="s">
        <v>462</v>
      </c>
    </row>
    <row r="21" spans="2:4" ht="19.5" customHeight="1">
      <c r="B21" s="33" t="s">
        <v>399</v>
      </c>
      <c r="C21" s="33" t="s">
        <v>438</v>
      </c>
      <c r="D21" s="42" t="s">
        <v>438</v>
      </c>
    </row>
    <row r="22" spans="2:4" ht="58.5" customHeight="1">
      <c r="B22" s="33" t="s">
        <v>396</v>
      </c>
      <c r="C22" s="33" t="s">
        <v>439</v>
      </c>
      <c r="D22" s="42" t="s">
        <v>439</v>
      </c>
    </row>
    <row r="23" spans="2:4" ht="19.5" customHeight="1">
      <c r="B23" s="33"/>
      <c r="C23" s="33"/>
      <c r="D23" s="65"/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0"/>
  <sheetViews>
    <sheetView zoomScalePageLayoutView="0" workbookViewId="0" topLeftCell="A1">
      <selection activeCell="D10" sqref="D10"/>
    </sheetView>
  </sheetViews>
  <sheetFormatPr defaultColWidth="9.140625" defaultRowHeight="12.75"/>
  <cols>
    <col min="2" max="2" width="25.00390625" style="0" customWidth="1"/>
    <col min="3" max="3" width="21.28125" style="0" customWidth="1"/>
    <col min="4" max="4" width="34.00390625" style="0" customWidth="1"/>
  </cols>
  <sheetData>
    <row r="2" spans="2:4" ht="12.75" customHeight="1">
      <c r="B2" s="72" t="s">
        <v>558</v>
      </c>
      <c r="C2" s="72"/>
      <c r="D2" s="73" t="s">
        <v>389</v>
      </c>
    </row>
    <row r="3" spans="2:4" ht="21" customHeight="1">
      <c r="B3" s="72"/>
      <c r="C3" s="72"/>
      <c r="D3" s="73"/>
    </row>
    <row r="4" spans="2:4" ht="12.75">
      <c r="B4" s="33" t="s">
        <v>559</v>
      </c>
      <c r="C4" s="33" t="s">
        <v>560</v>
      </c>
      <c r="D4" s="42" t="s">
        <v>560</v>
      </c>
    </row>
    <row r="5" spans="2:4" ht="12.75">
      <c r="B5" s="33" t="s">
        <v>561</v>
      </c>
      <c r="C5" s="33">
        <v>3</v>
      </c>
      <c r="D5" s="37">
        <v>3</v>
      </c>
    </row>
    <row r="6" spans="2:4" ht="12.75">
      <c r="B6" s="33" t="s">
        <v>562</v>
      </c>
      <c r="C6" s="33">
        <v>1</v>
      </c>
      <c r="D6" s="37">
        <v>1</v>
      </c>
    </row>
    <row r="7" spans="2:4" ht="12.75">
      <c r="B7" s="33" t="s">
        <v>563</v>
      </c>
      <c r="C7" s="86" t="s">
        <v>564</v>
      </c>
      <c r="D7" s="42" t="s">
        <v>564</v>
      </c>
    </row>
    <row r="8" spans="2:4" ht="12.75">
      <c r="B8" s="33" t="s">
        <v>565</v>
      </c>
      <c r="C8" s="33" t="s">
        <v>566</v>
      </c>
      <c r="D8" s="42" t="s">
        <v>566</v>
      </c>
    </row>
    <row r="9" spans="2:4" ht="12.75">
      <c r="B9" s="33" t="s">
        <v>567</v>
      </c>
      <c r="C9" s="33" t="s">
        <v>568</v>
      </c>
      <c r="D9" s="42" t="s">
        <v>568</v>
      </c>
    </row>
    <row r="10" spans="2:4" ht="12.75">
      <c r="B10" s="33" t="s">
        <v>399</v>
      </c>
      <c r="C10" s="33" t="s">
        <v>400</v>
      </c>
      <c r="D10" s="42" t="s">
        <v>400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7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27.140625" style="0" customWidth="1"/>
    <col min="3" max="3" width="48.7109375" style="0" customWidth="1"/>
    <col min="4" max="4" width="49.140625" style="0" customWidth="1"/>
  </cols>
  <sheetData>
    <row r="2" spans="2:4" ht="12.75" customHeight="1">
      <c r="B2" s="56" t="s">
        <v>440</v>
      </c>
      <c r="C2" s="57"/>
      <c r="D2" s="60" t="s">
        <v>389</v>
      </c>
    </row>
    <row r="3" spans="2:4" ht="31.5" customHeight="1">
      <c r="B3" s="58"/>
      <c r="C3" s="59"/>
      <c r="D3" s="61"/>
    </row>
    <row r="4" spans="2:4" ht="12.75">
      <c r="B4" s="23" t="s">
        <v>441</v>
      </c>
      <c r="C4" s="23" t="s">
        <v>442</v>
      </c>
      <c r="D4" s="41" t="s">
        <v>442</v>
      </c>
    </row>
    <row r="5" spans="2:4" ht="12.75">
      <c r="B5" s="23" t="s">
        <v>443</v>
      </c>
      <c r="C5" s="23" t="s">
        <v>444</v>
      </c>
      <c r="D5" s="41" t="s">
        <v>689</v>
      </c>
    </row>
    <row r="6" spans="2:4" ht="12.75">
      <c r="B6" s="23" t="s">
        <v>445</v>
      </c>
      <c r="C6" s="23" t="s">
        <v>446</v>
      </c>
      <c r="D6" s="41" t="s">
        <v>446</v>
      </c>
    </row>
    <row r="7" spans="2:4" ht="12.75">
      <c r="B7" s="23" t="s">
        <v>447</v>
      </c>
      <c r="C7" s="23" t="s">
        <v>448</v>
      </c>
      <c r="D7" s="41" t="s">
        <v>690</v>
      </c>
    </row>
    <row r="8" spans="2:4" ht="12.75">
      <c r="B8" s="23" t="s">
        <v>449</v>
      </c>
      <c r="C8" s="23" t="s">
        <v>450</v>
      </c>
      <c r="D8" s="43" t="s">
        <v>691</v>
      </c>
    </row>
    <row r="9" spans="2:4" ht="12.75">
      <c r="B9" s="23" t="s">
        <v>451</v>
      </c>
      <c r="C9" s="23" t="s">
        <v>452</v>
      </c>
      <c r="D9" s="41" t="s">
        <v>692</v>
      </c>
    </row>
    <row r="10" spans="2:4" ht="12.75">
      <c r="B10" s="23" t="s">
        <v>453</v>
      </c>
      <c r="C10" s="23" t="s">
        <v>454</v>
      </c>
      <c r="D10" s="41" t="s">
        <v>693</v>
      </c>
    </row>
    <row r="11" spans="2:4" ht="12.75">
      <c r="B11" s="23" t="s">
        <v>455</v>
      </c>
      <c r="C11" t="s">
        <v>456</v>
      </c>
      <c r="D11" s="41" t="s">
        <v>694</v>
      </c>
    </row>
    <row r="12" spans="2:4" ht="12.75">
      <c r="B12" s="23" t="s">
        <v>457</v>
      </c>
      <c r="C12" s="23" t="s">
        <v>418</v>
      </c>
      <c r="D12" s="41" t="s">
        <v>418</v>
      </c>
    </row>
    <row r="13" spans="2:4" ht="12.75">
      <c r="B13" s="23" t="s">
        <v>458</v>
      </c>
      <c r="C13" s="23" t="s">
        <v>418</v>
      </c>
      <c r="D13" s="41" t="s">
        <v>418</v>
      </c>
    </row>
    <row r="14" spans="2:4" ht="12.75">
      <c r="B14" s="23" t="s">
        <v>398</v>
      </c>
      <c r="C14" s="23"/>
      <c r="D14" s="26"/>
    </row>
    <row r="15" spans="2:4" ht="12.75">
      <c r="B15" s="23" t="s">
        <v>459</v>
      </c>
      <c r="C15" s="33" t="s">
        <v>460</v>
      </c>
      <c r="D15" s="41" t="s">
        <v>460</v>
      </c>
    </row>
    <row r="16" spans="2:4" ht="12.75">
      <c r="B16" s="23" t="s">
        <v>461</v>
      </c>
      <c r="C16" s="23" t="s">
        <v>462</v>
      </c>
      <c r="D16" s="41" t="s">
        <v>462</v>
      </c>
    </row>
    <row r="17" spans="2:4" ht="12.75">
      <c r="B17" s="23" t="s">
        <v>463</v>
      </c>
      <c r="C17" s="23" t="s">
        <v>438</v>
      </c>
      <c r="D17" s="41" t="s">
        <v>438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7"/>
  <sheetViews>
    <sheetView zoomScalePageLayoutView="0" workbookViewId="0" topLeftCell="A1">
      <selection activeCell="D23" sqref="D23"/>
    </sheetView>
  </sheetViews>
  <sheetFormatPr defaultColWidth="9.140625" defaultRowHeight="12.75"/>
  <cols>
    <col min="2" max="2" width="27.140625" style="0" customWidth="1"/>
    <col min="3" max="3" width="48.7109375" style="0" customWidth="1"/>
    <col min="4" max="4" width="53.140625" style="0" customWidth="1"/>
  </cols>
  <sheetData>
    <row r="2" spans="2:4" ht="12.75" customHeight="1">
      <c r="B2" s="56" t="s">
        <v>532</v>
      </c>
      <c r="C2" s="57"/>
      <c r="D2" s="60" t="s">
        <v>389</v>
      </c>
    </row>
    <row r="3" spans="2:4" ht="31.5" customHeight="1">
      <c r="B3" s="58"/>
      <c r="C3" s="59"/>
      <c r="D3" s="61"/>
    </row>
    <row r="4" spans="2:4" ht="12.75">
      <c r="B4" s="23" t="s">
        <v>441</v>
      </c>
      <c r="C4" s="23" t="s">
        <v>533</v>
      </c>
      <c r="D4" s="41" t="s">
        <v>695</v>
      </c>
    </row>
    <row r="5" spans="2:4" ht="12.75">
      <c r="B5" s="23" t="s">
        <v>443</v>
      </c>
      <c r="C5" t="s">
        <v>534</v>
      </c>
      <c r="D5" s="41" t="s">
        <v>696</v>
      </c>
    </row>
    <row r="6" spans="2:4" ht="12.75">
      <c r="B6" s="23" t="s">
        <v>445</v>
      </c>
      <c r="C6" s="23" t="s">
        <v>446</v>
      </c>
      <c r="D6" s="41" t="s">
        <v>446</v>
      </c>
    </row>
    <row r="7" spans="2:4" ht="12.75">
      <c r="B7" s="23" t="s">
        <v>447</v>
      </c>
      <c r="C7" s="23" t="s">
        <v>448</v>
      </c>
      <c r="D7" s="41" t="s">
        <v>690</v>
      </c>
    </row>
    <row r="8" spans="2:4" ht="12.75">
      <c r="B8" s="23" t="s">
        <v>449</v>
      </c>
      <c r="C8" s="23" t="s">
        <v>450</v>
      </c>
      <c r="D8" s="43" t="s">
        <v>691</v>
      </c>
    </row>
    <row r="9" spans="2:4" ht="12.75">
      <c r="B9" s="23" t="s">
        <v>451</v>
      </c>
      <c r="C9" s="23" t="s">
        <v>452</v>
      </c>
      <c r="D9" s="41" t="s">
        <v>692</v>
      </c>
    </row>
    <row r="10" spans="2:4" ht="12.75">
      <c r="B10" s="23" t="s">
        <v>453</v>
      </c>
      <c r="C10" s="23" t="s">
        <v>454</v>
      </c>
      <c r="D10" s="41" t="s">
        <v>693</v>
      </c>
    </row>
    <row r="11" spans="2:4" ht="12.75">
      <c r="B11" s="23" t="s">
        <v>455</v>
      </c>
      <c r="C11" s="23" t="s">
        <v>535</v>
      </c>
      <c r="D11" s="41" t="s">
        <v>694</v>
      </c>
    </row>
    <row r="12" spans="2:4" ht="12.75">
      <c r="B12" s="23" t="s">
        <v>457</v>
      </c>
      <c r="C12" s="23" t="s">
        <v>418</v>
      </c>
      <c r="D12" s="41" t="s">
        <v>418</v>
      </c>
    </row>
    <row r="13" spans="2:4" ht="12.75">
      <c r="B13" s="23" t="s">
        <v>458</v>
      </c>
      <c r="C13" s="23" t="s">
        <v>418</v>
      </c>
      <c r="D13" s="41" t="s">
        <v>418</v>
      </c>
    </row>
    <row r="14" spans="2:4" ht="12.75">
      <c r="B14" s="23" t="s">
        <v>398</v>
      </c>
      <c r="C14" s="23"/>
      <c r="D14" s="26"/>
    </row>
    <row r="15" spans="2:4" ht="12.75">
      <c r="B15" s="23" t="s">
        <v>459</v>
      </c>
      <c r="C15" s="33" t="s">
        <v>460</v>
      </c>
      <c r="D15" s="41" t="s">
        <v>460</v>
      </c>
    </row>
    <row r="16" spans="2:4" ht="12.75">
      <c r="B16" s="23" t="s">
        <v>461</v>
      </c>
      <c r="C16" s="23" t="s">
        <v>462</v>
      </c>
      <c r="D16" s="41" t="s">
        <v>462</v>
      </c>
    </row>
    <row r="17" spans="2:4" ht="12.75">
      <c r="B17" s="23" t="s">
        <v>463</v>
      </c>
      <c r="C17" s="23" t="s">
        <v>438</v>
      </c>
      <c r="D17" s="41" t="s">
        <v>438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0"/>
  <sheetViews>
    <sheetView zoomScalePageLayoutView="0" workbookViewId="0" topLeftCell="A1">
      <selection activeCell="D23" sqref="D23"/>
    </sheetView>
  </sheetViews>
  <sheetFormatPr defaultColWidth="9.140625" defaultRowHeight="12.75"/>
  <cols>
    <col min="2" max="2" width="25.7109375" style="0" customWidth="1"/>
    <col min="3" max="3" width="42.421875" style="0" customWidth="1"/>
    <col min="4" max="4" width="71.140625" style="0" customWidth="1"/>
    <col min="5" max="5" width="29.28125" style="0" customWidth="1"/>
  </cols>
  <sheetData>
    <row r="1" ht="12.75">
      <c r="C1" s="30"/>
    </row>
    <row r="2" spans="2:4" ht="12.75" customHeight="1">
      <c r="B2" s="56" t="s">
        <v>514</v>
      </c>
      <c r="C2" s="57"/>
      <c r="D2" s="60" t="s">
        <v>389</v>
      </c>
    </row>
    <row r="3" spans="2:4" ht="37.5" customHeight="1">
      <c r="B3" s="58"/>
      <c r="C3" s="59"/>
      <c r="D3" s="61"/>
    </row>
    <row r="4" spans="2:4" ht="12.75">
      <c r="B4" s="23" t="s">
        <v>465</v>
      </c>
      <c r="C4" t="s">
        <v>515</v>
      </c>
      <c r="D4" s="41" t="s">
        <v>697</v>
      </c>
    </row>
    <row r="5" spans="2:4" ht="12.75">
      <c r="B5" s="23" t="s">
        <v>467</v>
      </c>
      <c r="C5" s="34" t="s">
        <v>516</v>
      </c>
      <c r="D5" s="41" t="s">
        <v>698</v>
      </c>
    </row>
    <row r="6" spans="2:4" ht="12.75">
      <c r="B6" s="23" t="s">
        <v>407</v>
      </c>
      <c r="C6" s="34" t="s">
        <v>469</v>
      </c>
      <c r="D6" s="41" t="s">
        <v>469</v>
      </c>
    </row>
    <row r="7" spans="2:4" ht="12.75">
      <c r="B7" s="23" t="s">
        <v>409</v>
      </c>
      <c r="C7" s="34" t="s">
        <v>470</v>
      </c>
      <c r="D7" s="41" t="s">
        <v>410</v>
      </c>
    </row>
    <row r="8" spans="2:4" ht="12.75">
      <c r="B8" s="23" t="s">
        <v>411</v>
      </c>
      <c r="C8" s="34" t="s">
        <v>471</v>
      </c>
      <c r="D8" s="41" t="s">
        <v>699</v>
      </c>
    </row>
    <row r="9" spans="2:4" ht="12.75">
      <c r="B9" s="23" t="s">
        <v>421</v>
      </c>
      <c r="C9" s="35" t="s">
        <v>517</v>
      </c>
      <c r="D9" s="41" t="s">
        <v>517</v>
      </c>
    </row>
    <row r="10" spans="2:4" ht="12.75">
      <c r="B10" s="23" t="s">
        <v>473</v>
      </c>
      <c r="C10" s="34" t="s">
        <v>474</v>
      </c>
      <c r="D10" s="41" t="s">
        <v>700</v>
      </c>
    </row>
    <row r="11" spans="2:4" ht="12.75">
      <c r="B11" s="23" t="s">
        <v>475</v>
      </c>
      <c r="C11" s="34" t="s">
        <v>418</v>
      </c>
      <c r="D11" s="41" t="s">
        <v>418</v>
      </c>
    </row>
    <row r="12" spans="2:4" ht="28.5" customHeight="1">
      <c r="B12" s="36" t="s">
        <v>425</v>
      </c>
      <c r="C12" s="34" t="s">
        <v>518</v>
      </c>
      <c r="D12" s="41" t="s">
        <v>701</v>
      </c>
    </row>
    <row r="13" spans="2:4" ht="12.75">
      <c r="B13" s="23" t="s">
        <v>477</v>
      </c>
      <c r="C13" s="34" t="s">
        <v>418</v>
      </c>
      <c r="D13" s="41" t="s">
        <v>418</v>
      </c>
    </row>
    <row r="14" spans="2:4" ht="12.75">
      <c r="B14" s="23" t="s">
        <v>478</v>
      </c>
      <c r="C14" s="34" t="s">
        <v>418</v>
      </c>
      <c r="D14" s="41" t="s">
        <v>418</v>
      </c>
    </row>
    <row r="15" spans="2:4" ht="12.75">
      <c r="B15" s="23" t="s">
        <v>479</v>
      </c>
      <c r="C15" s="34" t="s">
        <v>418</v>
      </c>
      <c r="D15" s="41" t="s">
        <v>418</v>
      </c>
    </row>
    <row r="16" spans="2:4" ht="12.75">
      <c r="B16" s="23" t="s">
        <v>481</v>
      </c>
      <c r="C16" s="34" t="s">
        <v>418</v>
      </c>
      <c r="D16" s="41" t="s">
        <v>418</v>
      </c>
    </row>
    <row r="17" spans="2:4" ht="12.75">
      <c r="B17" s="23" t="s">
        <v>482</v>
      </c>
      <c r="C17" s="35" t="s">
        <v>519</v>
      </c>
      <c r="D17" s="41" t="s">
        <v>702</v>
      </c>
    </row>
    <row r="18" spans="2:4" ht="12.75">
      <c r="B18" s="23" t="s">
        <v>484</v>
      </c>
      <c r="C18" s="34" t="s">
        <v>485</v>
      </c>
      <c r="D18" s="41" t="s">
        <v>703</v>
      </c>
    </row>
    <row r="19" spans="2:4" ht="25.5">
      <c r="B19" s="36" t="s">
        <v>433</v>
      </c>
      <c r="C19" s="34" t="s">
        <v>488</v>
      </c>
      <c r="D19" s="41" t="s">
        <v>704</v>
      </c>
    </row>
    <row r="20" spans="2:4" ht="12.75">
      <c r="B20" s="23" t="s">
        <v>399</v>
      </c>
      <c r="C20" s="34" t="s">
        <v>400</v>
      </c>
      <c r="D20" s="41" t="s">
        <v>400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2"/>
  <sheetViews>
    <sheetView zoomScalePageLayoutView="0" workbookViewId="0" topLeftCell="A1">
      <selection activeCell="D23" sqref="D23"/>
    </sheetView>
  </sheetViews>
  <sheetFormatPr defaultColWidth="9.140625" defaultRowHeight="12.75"/>
  <cols>
    <col min="2" max="2" width="25.7109375" style="0" customWidth="1"/>
    <col min="3" max="3" width="42.421875" style="0" customWidth="1"/>
    <col min="4" max="4" width="80.8515625" style="0" customWidth="1"/>
    <col min="5" max="5" width="29.28125" style="0" customWidth="1"/>
  </cols>
  <sheetData>
    <row r="1" ht="12.75">
      <c r="C1" s="30"/>
    </row>
    <row r="2" spans="2:4" ht="12.75" customHeight="1">
      <c r="B2" s="56" t="s">
        <v>464</v>
      </c>
      <c r="C2" s="57"/>
      <c r="D2" s="60" t="s">
        <v>389</v>
      </c>
    </row>
    <row r="3" spans="2:4" ht="37.5" customHeight="1">
      <c r="B3" s="58"/>
      <c r="C3" s="59"/>
      <c r="D3" s="61"/>
    </row>
    <row r="4" spans="2:4" ht="12.75">
      <c r="B4" s="33" t="s">
        <v>465</v>
      </c>
      <c r="C4" s="30" t="s">
        <v>466</v>
      </c>
      <c r="D4" s="37" t="s">
        <v>705</v>
      </c>
    </row>
    <row r="5" spans="2:4" ht="12.75">
      <c r="B5" s="33" t="s">
        <v>467</v>
      </c>
      <c r="C5" s="34" t="s">
        <v>468</v>
      </c>
      <c r="D5" s="37" t="s">
        <v>698</v>
      </c>
    </row>
    <row r="6" spans="2:4" ht="12.75">
      <c r="B6" s="33" t="s">
        <v>407</v>
      </c>
      <c r="C6" s="34" t="s">
        <v>469</v>
      </c>
      <c r="D6" s="37" t="s">
        <v>469</v>
      </c>
    </row>
    <row r="7" spans="2:4" ht="12.75">
      <c r="B7" s="33" t="s">
        <v>409</v>
      </c>
      <c r="C7" s="34" t="s">
        <v>470</v>
      </c>
      <c r="D7" s="37" t="s">
        <v>470</v>
      </c>
    </row>
    <row r="8" spans="2:4" ht="12.75">
      <c r="B8" s="33" t="s">
        <v>411</v>
      </c>
      <c r="C8" s="34" t="s">
        <v>471</v>
      </c>
      <c r="D8" s="37" t="s">
        <v>699</v>
      </c>
    </row>
    <row r="9" spans="2:4" ht="12.75">
      <c r="B9" s="33" t="s">
        <v>421</v>
      </c>
      <c r="C9" s="34" t="s">
        <v>472</v>
      </c>
      <c r="D9" s="37" t="s">
        <v>472</v>
      </c>
    </row>
    <row r="10" spans="2:4" ht="12.75">
      <c r="B10" s="33" t="s">
        <v>473</v>
      </c>
      <c r="C10" s="34" t="s">
        <v>474</v>
      </c>
      <c r="D10" s="37" t="s">
        <v>700</v>
      </c>
    </row>
    <row r="11" spans="2:4" ht="12.75">
      <c r="B11" s="33" t="s">
        <v>475</v>
      </c>
      <c r="C11" s="34" t="s">
        <v>418</v>
      </c>
      <c r="D11" s="37" t="s">
        <v>418</v>
      </c>
    </row>
    <row r="12" spans="2:4" ht="51">
      <c r="B12" s="74" t="s">
        <v>425</v>
      </c>
      <c r="C12" s="34" t="s">
        <v>476</v>
      </c>
      <c r="D12" s="37" t="s">
        <v>706</v>
      </c>
    </row>
    <row r="13" spans="2:4" ht="12.75">
      <c r="B13" s="33" t="s">
        <v>477</v>
      </c>
      <c r="C13" s="34" t="s">
        <v>418</v>
      </c>
      <c r="D13" s="37" t="s">
        <v>418</v>
      </c>
    </row>
    <row r="14" spans="2:4" ht="12.75">
      <c r="B14" s="33" t="s">
        <v>478</v>
      </c>
      <c r="C14" s="34" t="s">
        <v>418</v>
      </c>
      <c r="D14" s="37" t="s">
        <v>418</v>
      </c>
    </row>
    <row r="15" spans="2:4" ht="12.75">
      <c r="B15" s="33" t="s">
        <v>479</v>
      </c>
      <c r="C15" s="34" t="s">
        <v>418</v>
      </c>
      <c r="D15" s="37" t="s">
        <v>418</v>
      </c>
    </row>
    <row r="16" spans="2:4" ht="12.75">
      <c r="B16" s="33" t="s">
        <v>480</v>
      </c>
      <c r="C16" s="34" t="s">
        <v>418</v>
      </c>
      <c r="D16" s="37" t="s">
        <v>418</v>
      </c>
    </row>
    <row r="17" spans="2:4" ht="12.75">
      <c r="B17" s="33" t="s">
        <v>481</v>
      </c>
      <c r="C17" s="34" t="s">
        <v>418</v>
      </c>
      <c r="D17" s="37" t="s">
        <v>418</v>
      </c>
    </row>
    <row r="18" spans="2:4" ht="12.75">
      <c r="B18" s="33" t="s">
        <v>482</v>
      </c>
      <c r="C18" s="34" t="s">
        <v>483</v>
      </c>
      <c r="D18" s="42" t="s">
        <v>707</v>
      </c>
    </row>
    <row r="19" spans="2:4" ht="12.75">
      <c r="B19" s="33" t="s">
        <v>484</v>
      </c>
      <c r="C19" s="34" t="s">
        <v>485</v>
      </c>
      <c r="D19" s="37" t="s">
        <v>708</v>
      </c>
    </row>
    <row r="20" spans="2:4" ht="25.5">
      <c r="B20" s="33" t="s">
        <v>486</v>
      </c>
      <c r="C20" s="34" t="s">
        <v>487</v>
      </c>
      <c r="D20" s="37" t="s">
        <v>709</v>
      </c>
    </row>
    <row r="21" spans="2:4" ht="25.5">
      <c r="B21" s="74" t="s">
        <v>433</v>
      </c>
      <c r="C21" s="34" t="s">
        <v>488</v>
      </c>
      <c r="D21" s="37" t="s">
        <v>710</v>
      </c>
    </row>
    <row r="22" spans="2:4" ht="12.75">
      <c r="B22" s="33" t="s">
        <v>399</v>
      </c>
      <c r="C22" s="34" t="s">
        <v>400</v>
      </c>
      <c r="D22" s="37" t="s">
        <v>400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3"/>
  <sheetViews>
    <sheetView zoomScalePageLayoutView="0" workbookViewId="0" topLeftCell="A1">
      <selection activeCell="D26" sqref="D26"/>
    </sheetView>
  </sheetViews>
  <sheetFormatPr defaultColWidth="9.140625" defaultRowHeight="12.75"/>
  <cols>
    <col min="2" max="2" width="21.421875" style="0" customWidth="1"/>
    <col min="3" max="3" width="39.57421875" style="0" customWidth="1"/>
    <col min="4" max="4" width="88.00390625" style="0" customWidth="1"/>
  </cols>
  <sheetData>
    <row r="1" ht="12.75">
      <c r="C1" s="30"/>
    </row>
    <row r="2" spans="2:4" ht="12.75" customHeight="1">
      <c r="B2" s="62" t="s">
        <v>585</v>
      </c>
      <c r="C2" s="62"/>
      <c r="D2" s="60" t="s">
        <v>389</v>
      </c>
    </row>
    <row r="3" spans="2:4" ht="60.75" customHeight="1">
      <c r="B3" s="62"/>
      <c r="C3" s="62"/>
      <c r="D3" s="61"/>
    </row>
    <row r="4" spans="2:4" ht="12.75">
      <c r="B4" s="33" t="s">
        <v>465</v>
      </c>
      <c r="C4" s="34" t="s">
        <v>586</v>
      </c>
      <c r="D4" s="37" t="s">
        <v>711</v>
      </c>
    </row>
    <row r="5" spans="2:4" ht="12.75">
      <c r="B5" s="33" t="s">
        <v>467</v>
      </c>
      <c r="C5" s="30" t="s">
        <v>587</v>
      </c>
      <c r="D5" s="37" t="s">
        <v>698</v>
      </c>
    </row>
    <row r="6" spans="2:4" ht="12.75">
      <c r="B6" s="33" t="s">
        <v>407</v>
      </c>
      <c r="C6" s="34" t="s">
        <v>469</v>
      </c>
      <c r="D6" s="37" t="s">
        <v>469</v>
      </c>
    </row>
    <row r="7" spans="2:4" ht="12.75">
      <c r="B7" s="33" t="s">
        <v>409</v>
      </c>
      <c r="C7" s="75" t="s">
        <v>588</v>
      </c>
      <c r="D7" s="37" t="s">
        <v>410</v>
      </c>
    </row>
    <row r="8" spans="2:4" ht="12.75">
      <c r="B8" s="33" t="s">
        <v>411</v>
      </c>
      <c r="C8" s="30" t="s">
        <v>412</v>
      </c>
      <c r="D8" s="37" t="s">
        <v>712</v>
      </c>
    </row>
    <row r="9" spans="2:4" ht="12.75">
      <c r="B9" s="33" t="s">
        <v>413</v>
      </c>
      <c r="C9" s="34" t="s">
        <v>589</v>
      </c>
      <c r="D9" s="37" t="s">
        <v>589</v>
      </c>
    </row>
    <row r="10" spans="2:4" ht="12.75">
      <c r="B10" s="33" t="s">
        <v>421</v>
      </c>
      <c r="C10" s="34" t="s">
        <v>590</v>
      </c>
      <c r="D10" s="37" t="s">
        <v>472</v>
      </c>
    </row>
    <row r="11" spans="2:4" ht="12.75">
      <c r="B11" s="33" t="s">
        <v>473</v>
      </c>
      <c r="C11" s="34" t="s">
        <v>474</v>
      </c>
      <c r="D11" s="37" t="s">
        <v>713</v>
      </c>
    </row>
    <row r="12" spans="2:4" ht="12.75">
      <c r="B12" s="33" t="s">
        <v>475</v>
      </c>
      <c r="C12" s="34" t="s">
        <v>418</v>
      </c>
      <c r="D12" s="37" t="s">
        <v>418</v>
      </c>
    </row>
    <row r="13" spans="2:4" ht="38.25">
      <c r="B13" s="74" t="s">
        <v>425</v>
      </c>
      <c r="C13" s="34" t="s">
        <v>591</v>
      </c>
      <c r="D13" s="37" t="s">
        <v>714</v>
      </c>
    </row>
    <row r="14" spans="2:4" ht="12.75">
      <c r="B14" s="33" t="s">
        <v>477</v>
      </c>
      <c r="C14" s="34" t="s">
        <v>418</v>
      </c>
      <c r="D14" s="37" t="s">
        <v>418</v>
      </c>
    </row>
    <row r="15" spans="2:4" ht="12.75">
      <c r="B15" s="33" t="s">
        <v>478</v>
      </c>
      <c r="C15" s="34" t="s">
        <v>418</v>
      </c>
      <c r="D15" s="37" t="s">
        <v>418</v>
      </c>
    </row>
    <row r="16" spans="2:4" ht="25.5">
      <c r="B16" s="33" t="s">
        <v>479</v>
      </c>
      <c r="C16" s="34" t="s">
        <v>418</v>
      </c>
      <c r="D16" s="37" t="s">
        <v>418</v>
      </c>
    </row>
    <row r="17" spans="2:4" ht="12.75">
      <c r="B17" s="33" t="s">
        <v>481</v>
      </c>
      <c r="C17" s="34" t="s">
        <v>418</v>
      </c>
      <c r="D17" s="37" t="s">
        <v>418</v>
      </c>
    </row>
    <row r="18" spans="2:4" ht="12.75">
      <c r="B18" s="33" t="s">
        <v>592</v>
      </c>
      <c r="C18" s="34" t="s">
        <v>593</v>
      </c>
      <c r="D18" s="37" t="s">
        <v>593</v>
      </c>
    </row>
    <row r="19" spans="2:4" ht="12.75">
      <c r="B19" s="33" t="s">
        <v>482</v>
      </c>
      <c r="C19" s="75" t="s">
        <v>594</v>
      </c>
      <c r="D19" s="37" t="s">
        <v>715</v>
      </c>
    </row>
    <row r="20" spans="2:4" ht="12.75">
      <c r="B20" s="33" t="s">
        <v>484</v>
      </c>
      <c r="C20" s="34" t="s">
        <v>595</v>
      </c>
      <c r="D20" s="37" t="s">
        <v>716</v>
      </c>
    </row>
    <row r="21" spans="2:4" ht="25.5">
      <c r="B21" s="74" t="s">
        <v>433</v>
      </c>
      <c r="C21" s="34" t="s">
        <v>488</v>
      </c>
      <c r="D21" s="37" t="s">
        <v>710</v>
      </c>
    </row>
    <row r="22" spans="2:4" ht="25.5">
      <c r="B22" s="76" t="s">
        <v>394</v>
      </c>
      <c r="C22" s="39" t="s">
        <v>395</v>
      </c>
      <c r="D22" s="37" t="s">
        <v>395</v>
      </c>
    </row>
    <row r="23" spans="2:4" ht="12.75">
      <c r="B23" s="33" t="s">
        <v>399</v>
      </c>
      <c r="C23" s="34" t="s">
        <v>400</v>
      </c>
      <c r="D23" s="37" t="s">
        <v>400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6"/>
  <sheetViews>
    <sheetView zoomScalePageLayoutView="0" workbookViewId="0" topLeftCell="B1">
      <selection activeCell="D27" sqref="D27"/>
    </sheetView>
  </sheetViews>
  <sheetFormatPr defaultColWidth="9.140625" defaultRowHeight="12.75"/>
  <cols>
    <col min="2" max="2" width="34.421875" style="0" customWidth="1"/>
    <col min="3" max="3" width="44.57421875" style="0" customWidth="1"/>
    <col min="4" max="4" width="78.8515625" style="0" customWidth="1"/>
  </cols>
  <sheetData>
    <row r="1" ht="12.75">
      <c r="C1" s="30"/>
    </row>
    <row r="2" spans="2:4" ht="12.75" customHeight="1">
      <c r="B2" s="72" t="s">
        <v>651</v>
      </c>
      <c r="C2" s="72"/>
      <c r="D2" s="73" t="s">
        <v>389</v>
      </c>
    </row>
    <row r="3" spans="2:4" ht="31.5" customHeight="1">
      <c r="B3" s="72"/>
      <c r="C3" s="72"/>
      <c r="D3" s="73"/>
    </row>
    <row r="4" spans="2:4" ht="12.75">
      <c r="B4" s="33" t="s">
        <v>465</v>
      </c>
      <c r="C4" s="33" t="s">
        <v>652</v>
      </c>
      <c r="D4" s="42" t="s">
        <v>717</v>
      </c>
    </row>
    <row r="5" spans="2:4" ht="12.75">
      <c r="B5" s="33" t="s">
        <v>467</v>
      </c>
      <c r="C5" s="33" t="s">
        <v>653</v>
      </c>
      <c r="D5" s="42" t="s">
        <v>698</v>
      </c>
    </row>
    <row r="6" spans="2:4" ht="12.75">
      <c r="B6" s="33" t="s">
        <v>445</v>
      </c>
      <c r="C6" s="33" t="s">
        <v>446</v>
      </c>
      <c r="D6" s="42" t="s">
        <v>446</v>
      </c>
    </row>
    <row r="7" spans="2:4" ht="12.75">
      <c r="B7" s="33" t="s">
        <v>407</v>
      </c>
      <c r="C7" s="33" t="s">
        <v>469</v>
      </c>
      <c r="D7" s="42" t="s">
        <v>469</v>
      </c>
    </row>
    <row r="8" spans="2:4" ht="12.75">
      <c r="B8" s="33" t="s">
        <v>409</v>
      </c>
      <c r="C8" s="33" t="s">
        <v>654</v>
      </c>
      <c r="D8" s="42" t="s">
        <v>654</v>
      </c>
    </row>
    <row r="9" spans="2:4" ht="12.75">
      <c r="B9" s="33" t="s">
        <v>411</v>
      </c>
      <c r="C9" s="33" t="s">
        <v>412</v>
      </c>
      <c r="D9" s="42" t="s">
        <v>699</v>
      </c>
    </row>
    <row r="10" spans="2:4" ht="12.75">
      <c r="B10" s="33" t="s">
        <v>413</v>
      </c>
      <c r="C10" s="33" t="s">
        <v>589</v>
      </c>
      <c r="D10" s="37" t="s">
        <v>589</v>
      </c>
    </row>
    <row r="11" spans="2:4" ht="12.75">
      <c r="B11" s="33" t="s">
        <v>421</v>
      </c>
      <c r="C11" s="33" t="s">
        <v>472</v>
      </c>
      <c r="D11" s="37" t="s">
        <v>472</v>
      </c>
    </row>
    <row r="12" spans="2:4" ht="12.75">
      <c r="B12" s="33" t="s">
        <v>473</v>
      </c>
      <c r="C12" s="33" t="s">
        <v>612</v>
      </c>
      <c r="D12" s="37" t="s">
        <v>718</v>
      </c>
    </row>
    <row r="13" spans="2:4" ht="12.75">
      <c r="B13" s="33" t="s">
        <v>475</v>
      </c>
      <c r="C13" s="33" t="s">
        <v>418</v>
      </c>
      <c r="D13" s="37" t="s">
        <v>418</v>
      </c>
    </row>
    <row r="14" spans="2:4" ht="26.25" customHeight="1">
      <c r="B14" s="33" t="s">
        <v>425</v>
      </c>
      <c r="C14" s="33" t="s">
        <v>655</v>
      </c>
      <c r="D14" s="42" t="s">
        <v>719</v>
      </c>
    </row>
    <row r="15" spans="2:4" ht="12.75">
      <c r="B15" s="33" t="s">
        <v>477</v>
      </c>
      <c r="C15" s="33" t="s">
        <v>418</v>
      </c>
      <c r="D15" s="42" t="s">
        <v>418</v>
      </c>
    </row>
    <row r="16" spans="2:4" ht="12.75">
      <c r="B16" s="33" t="s">
        <v>478</v>
      </c>
      <c r="C16" s="33" t="s">
        <v>418</v>
      </c>
      <c r="D16" s="42" t="s">
        <v>418</v>
      </c>
    </row>
    <row r="17" spans="2:4" ht="12.75">
      <c r="B17" s="33" t="s">
        <v>479</v>
      </c>
      <c r="C17" s="33" t="s">
        <v>418</v>
      </c>
      <c r="D17" s="42" t="s">
        <v>418</v>
      </c>
    </row>
    <row r="18" spans="2:4" ht="12.75">
      <c r="B18" s="33" t="s">
        <v>480</v>
      </c>
      <c r="C18" s="33" t="s">
        <v>418</v>
      </c>
      <c r="D18" s="42" t="s">
        <v>418</v>
      </c>
    </row>
    <row r="19" spans="2:4" ht="12.75">
      <c r="B19" s="33" t="s">
        <v>613</v>
      </c>
      <c r="C19" s="33" t="s">
        <v>418</v>
      </c>
      <c r="D19" s="42" t="s">
        <v>418</v>
      </c>
    </row>
    <row r="20" spans="2:4" ht="12.75">
      <c r="B20" s="33" t="s">
        <v>592</v>
      </c>
      <c r="C20" s="33" t="s">
        <v>614</v>
      </c>
      <c r="D20" s="42" t="s">
        <v>614</v>
      </c>
    </row>
    <row r="21" spans="2:4" ht="12.75">
      <c r="B21" s="33" t="s">
        <v>482</v>
      </c>
      <c r="C21" s="33" t="s">
        <v>656</v>
      </c>
      <c r="D21" s="42" t="s">
        <v>720</v>
      </c>
    </row>
    <row r="22" spans="2:4" ht="12.75">
      <c r="B22" s="33" t="s">
        <v>484</v>
      </c>
      <c r="C22" s="33" t="s">
        <v>657</v>
      </c>
      <c r="D22" s="42" t="s">
        <v>721</v>
      </c>
    </row>
    <row r="23" spans="2:4" ht="26.25" customHeight="1">
      <c r="B23" s="33" t="s">
        <v>433</v>
      </c>
      <c r="C23" s="33" t="s">
        <v>658</v>
      </c>
      <c r="D23" s="42" t="s">
        <v>658</v>
      </c>
    </row>
    <row r="24" spans="2:4" ht="12.75">
      <c r="B24" s="33" t="s">
        <v>398</v>
      </c>
      <c r="C24" s="33" t="s">
        <v>659</v>
      </c>
      <c r="D24" s="42" t="s">
        <v>722</v>
      </c>
    </row>
    <row r="25" spans="2:4" ht="25.5">
      <c r="B25" s="76" t="s">
        <v>394</v>
      </c>
      <c r="C25" s="40" t="s">
        <v>395</v>
      </c>
      <c r="D25" s="42" t="s">
        <v>395</v>
      </c>
    </row>
    <row r="26" spans="2:4" ht="12.75">
      <c r="B26" s="33" t="s">
        <v>399</v>
      </c>
      <c r="C26" s="33" t="s">
        <v>400</v>
      </c>
      <c r="D26" s="42" t="s">
        <v>400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admincs</dc:creator>
  <cp:keywords/>
  <dc:description/>
  <cp:lastModifiedBy>Baudys</cp:lastModifiedBy>
  <cp:lastPrinted>2012-07-09T14:07:10Z</cp:lastPrinted>
  <dcterms:created xsi:type="dcterms:W3CDTF">2012-06-07T15:05:39Z</dcterms:created>
  <dcterms:modified xsi:type="dcterms:W3CDTF">2012-07-09T14:29:33Z</dcterms:modified>
  <cp:category/>
  <cp:version/>
  <cp:contentType/>
  <cp:contentStatus/>
</cp:coreProperties>
</file>