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18060" windowHeight="11130"/>
  </bookViews>
  <sheets>
    <sheet name="List1" sheetId="1" r:id="rId1"/>
    <sheet name="List2" sheetId="2" r:id="rId2"/>
    <sheet name="List3" sheetId="3" r:id="rId3"/>
  </sheets>
  <definedNames>
    <definedName name="_xlnm.Print_Area" localSheetId="0">List1!$A$2:$E$38</definedName>
  </definedNames>
  <calcPr calcId="145621"/>
</workbook>
</file>

<file path=xl/calcChain.xml><?xml version="1.0" encoding="utf-8"?>
<calcChain xmlns="http://schemas.openxmlformats.org/spreadsheetml/2006/main">
  <c r="C33" i="1" l="1"/>
  <c r="C36" i="1" s="1"/>
  <c r="C37" i="1" s="1"/>
  <c r="D18" i="1" s="1"/>
  <c r="E18" i="1" s="1"/>
  <c r="C19" i="1"/>
  <c r="C13" i="1" l="1"/>
  <c r="C22" i="1" s="1"/>
  <c r="D16" i="1" l="1"/>
  <c r="E16" i="1" s="1"/>
  <c r="D17" i="1"/>
  <c r="E17" i="1" s="1"/>
  <c r="D15" i="1"/>
  <c r="D19" i="1" s="1"/>
  <c r="E15" i="1" l="1"/>
  <c r="E19" i="1" s="1"/>
  <c r="D10" i="1"/>
  <c r="D12" i="1"/>
  <c r="D13" i="1" s="1"/>
  <c r="E10" i="1"/>
  <c r="D22" i="1" l="1"/>
  <c r="E12" i="1"/>
  <c r="E13" i="1" s="1"/>
  <c r="E22" i="1" s="1"/>
</calcChain>
</file>

<file path=xl/sharedStrings.xml><?xml version="1.0" encoding="utf-8"?>
<sst xmlns="http://schemas.openxmlformats.org/spreadsheetml/2006/main" count="50" uniqueCount="48">
  <si>
    <t>SoD</t>
  </si>
  <si>
    <t xml:space="preserve">předmět </t>
  </si>
  <si>
    <t>ZL-06</t>
  </si>
  <si>
    <t>dodatek 1:</t>
  </si>
  <si>
    <t>ZL06</t>
  </si>
  <si>
    <t>cena bez DPH</t>
  </si>
  <si>
    <t>vč.DPH</t>
  </si>
  <si>
    <t>Zhotovitel: IMOS Brno, a.s. + SYNER Morava, a.s.</t>
  </si>
  <si>
    <t>Rekapitulace ceny díla</t>
  </si>
  <si>
    <t>celkem</t>
  </si>
  <si>
    <t>Stavba: Generální dodávka stavby CESEB</t>
  </si>
  <si>
    <t>smlouva, dodatek</t>
  </si>
  <si>
    <t>dodatek 2:</t>
  </si>
  <si>
    <t>ZL-02</t>
  </si>
  <si>
    <t>ZL-03</t>
  </si>
  <si>
    <t>ZL-04</t>
  </si>
  <si>
    <t xml:space="preserve">DPH </t>
  </si>
  <si>
    <t>dodatek 1 - celkem</t>
  </si>
  <si>
    <t>dodatek 2 - celkem:</t>
  </si>
  <si>
    <t>(DPH 21%)</t>
  </si>
  <si>
    <t>(DPH 20%)</t>
  </si>
  <si>
    <t>skleník</t>
  </si>
  <si>
    <t>úpravy zakládání, úpravy kanalizace</t>
  </si>
  <si>
    <t>změny v laboratořích</t>
  </si>
  <si>
    <t>elektromagnetické stínění v pavilonu A36</t>
  </si>
  <si>
    <r>
      <t xml:space="preserve">ZL02,ZL03,ZL04 + </t>
    </r>
    <r>
      <rPr>
        <sz val="11"/>
        <color rgb="FFFF0000"/>
        <rFont val="Calibri"/>
        <family val="2"/>
        <charset val="238"/>
        <scheme val="minor"/>
      </rPr>
      <t>změna DPH</t>
    </r>
  </si>
  <si>
    <t>Fakturace k  31.12.2012 -  bylo fakturováno z ceny díla :</t>
  </si>
  <si>
    <t>změna DPH k 1.1.2013</t>
  </si>
  <si>
    <t>fa 9273011001</t>
  </si>
  <si>
    <t>milník č.1</t>
  </si>
  <si>
    <t>fa 9273011003</t>
  </si>
  <si>
    <t>fa 9273012005</t>
  </si>
  <si>
    <t>milník č.2</t>
  </si>
  <si>
    <t>milník č.3</t>
  </si>
  <si>
    <t>milník č.4</t>
  </si>
  <si>
    <t>milník č.5</t>
  </si>
  <si>
    <t>milník č.6</t>
  </si>
  <si>
    <t>milník č.7</t>
  </si>
  <si>
    <t>fa 9273012020</t>
  </si>
  <si>
    <t>fa 9273012027</t>
  </si>
  <si>
    <t>fa 9273012036</t>
  </si>
  <si>
    <t>fa 9273012041</t>
  </si>
  <si>
    <t>fa 9273012049</t>
  </si>
  <si>
    <t>cena díla dle dod.1</t>
  </si>
  <si>
    <t>fakturace k 31.12.2012</t>
  </si>
  <si>
    <t>nárust DPH z 20% na 21% u fakturace po 31.12.2012</t>
  </si>
  <si>
    <t>zbývá k fakturaci (cena dle dod.1)</t>
  </si>
  <si>
    <t>Příloha č. 2 dodatku č.2 SoD: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</si>
</sst>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0" borderId="0" xfId="0" applyFont="1"/>
    <xf numFmtId="164" fontId="1" fillId="0" borderId="0" xfId="0" applyNumberFormat="1" applyFont="1"/>
    <xf numFmtId="164" fontId="0" fillId="0" borderId="0" xfId="0" applyNumberFormat="1"/>
    <xf numFmtId="164" fontId="0" fillId="0" borderId="0" xfId="0" applyNumberFormat="1" applyFont="1"/>
    <xf numFmtId="164" fontId="0" fillId="0" borderId="1" xfId="0" applyNumberFormat="1" applyBorder="1"/>
    <xf numFmtId="0" fontId="2" fillId="0" borderId="0" xfId="0" applyFont="1"/>
    <xf numFmtId="164" fontId="0" fillId="0" borderId="3" xfId="0" applyNumberFormat="1" applyBorder="1"/>
    <xf numFmtId="0" fontId="0" fillId="0" borderId="2" xfId="0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/>
    <xf numFmtId="164" fontId="3" fillId="0" borderId="0" xfId="0" applyNumberFormat="1" applyFont="1"/>
    <xf numFmtId="0" fontId="5" fillId="0" borderId="0" xfId="0" applyFont="1"/>
    <xf numFmtId="164" fontId="5" fillId="0" borderId="0" xfId="0" applyNumberFormat="1" applyFont="1"/>
    <xf numFmtId="0" fontId="0" fillId="0" borderId="5" xfId="0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3" borderId="8" xfId="0" applyFill="1" applyBorder="1"/>
    <xf numFmtId="164" fontId="0" fillId="3" borderId="9" xfId="0" applyNumberFormat="1" applyFill="1" applyBorder="1"/>
    <xf numFmtId="164" fontId="0" fillId="3" borderId="7" xfId="0" applyNumberFormat="1" applyFill="1" applyBorder="1"/>
    <xf numFmtId="0" fontId="0" fillId="3" borderId="2" xfId="0" applyFill="1" applyBorder="1" applyAlignment="1">
      <alignment vertical="center" wrapText="1"/>
    </xf>
    <xf numFmtId="164" fontId="0" fillId="3" borderId="3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3" fillId="3" borderId="10" xfId="0" applyFont="1" applyFill="1" applyBorder="1" applyAlignment="1">
      <alignment vertical="center" wrapText="1"/>
    </xf>
    <xf numFmtId="164" fontId="2" fillId="3" borderId="11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 wrapText="1"/>
    </xf>
    <xf numFmtId="164" fontId="0" fillId="3" borderId="9" xfId="0" applyNumberFormat="1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  <xf numFmtId="164" fontId="0" fillId="3" borderId="3" xfId="0" applyNumberForma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 wrapText="1"/>
    </xf>
    <xf numFmtId="164" fontId="4" fillId="3" borderId="3" xfId="0" applyNumberFormat="1" applyFont="1" applyFill="1" applyBorder="1" applyAlignment="1">
      <alignment vertical="center"/>
    </xf>
    <xf numFmtId="164" fontId="2" fillId="3" borderId="11" xfId="0" applyNumberFormat="1" applyFont="1" applyFill="1" applyBorder="1" applyAlignment="1">
      <alignment vertical="center" wrapText="1"/>
    </xf>
    <xf numFmtId="0" fontId="1" fillId="3" borderId="13" xfId="0" applyFont="1" applyFill="1" applyBorder="1"/>
    <xf numFmtId="164" fontId="0" fillId="3" borderId="8" xfId="0" applyNumberFormat="1" applyFill="1" applyBorder="1"/>
    <xf numFmtId="0" fontId="0" fillId="3" borderId="12" xfId="0" applyFill="1" applyBorder="1" applyAlignment="1">
      <alignment vertical="center"/>
    </xf>
    <xf numFmtId="164" fontId="0" fillId="3" borderId="2" xfId="0" applyNumberFormat="1" applyFill="1" applyBorder="1" applyAlignment="1">
      <alignment vertical="center"/>
    </xf>
    <xf numFmtId="0" fontId="3" fillId="3" borderId="14" xfId="0" applyFont="1" applyFill="1" applyBorder="1" applyAlignment="1">
      <alignment vertical="center"/>
    </xf>
    <xf numFmtId="164" fontId="2" fillId="3" borderId="15" xfId="0" applyNumberFormat="1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164" fontId="0" fillId="3" borderId="8" xfId="0" applyNumberForma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164" fontId="4" fillId="3" borderId="16" xfId="0" applyNumberFormat="1" applyFont="1" applyFill="1" applyBorder="1" applyAlignment="1">
      <alignment vertical="center"/>
    </xf>
    <xf numFmtId="164" fontId="2" fillId="3" borderId="15" xfId="0" applyNumberFormat="1" applyFont="1" applyFill="1" applyBorder="1" applyAlignment="1">
      <alignment vertical="center" wrapText="1"/>
    </xf>
    <xf numFmtId="0" fontId="0" fillId="0" borderId="17" xfId="0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12" xfId="0" applyBorder="1"/>
    <xf numFmtId="164" fontId="0" fillId="0" borderId="2" xfId="0" applyNumberFormat="1" applyBorder="1"/>
    <xf numFmtId="0" fontId="2" fillId="0" borderId="18" xfId="0" applyFont="1" applyBorder="1"/>
    <xf numFmtId="0" fontId="2" fillId="0" borderId="19" xfId="0" applyFont="1" applyBorder="1"/>
    <xf numFmtId="164" fontId="2" fillId="0" borderId="20" xfId="0" applyNumberFormat="1" applyFont="1" applyBorder="1"/>
    <xf numFmtId="164" fontId="2" fillId="0" borderId="21" xfId="0" applyNumberFormat="1" applyFont="1" applyBorder="1"/>
    <xf numFmtId="164" fontId="2" fillId="0" borderId="19" xfId="0" applyNumberFormat="1" applyFont="1" applyBorder="1"/>
    <xf numFmtId="0" fontId="1" fillId="3" borderId="22" xfId="0" applyFont="1" applyFill="1" applyBorder="1"/>
    <xf numFmtId="0" fontId="0" fillId="3" borderId="23" xfId="0" applyFill="1" applyBorder="1"/>
    <xf numFmtId="164" fontId="1" fillId="3" borderId="24" xfId="0" applyNumberFormat="1" applyFont="1" applyFill="1" applyBorder="1"/>
    <xf numFmtId="164" fontId="1" fillId="3" borderId="25" xfId="0" applyNumberFormat="1" applyFont="1" applyFill="1" applyBorder="1"/>
    <xf numFmtId="164" fontId="1" fillId="3" borderId="23" xfId="0" applyNumberFormat="1" applyFont="1" applyFill="1" applyBorder="1"/>
    <xf numFmtId="0" fontId="0" fillId="2" borderId="26" xfId="0" applyFill="1" applyBorder="1"/>
    <xf numFmtId="0" fontId="0" fillId="2" borderId="27" xfId="0" applyFill="1" applyBorder="1"/>
    <xf numFmtId="164" fontId="0" fillId="2" borderId="28" xfId="0" applyNumberFormat="1" applyFill="1" applyBorder="1"/>
    <xf numFmtId="164" fontId="0" fillId="2" borderId="29" xfId="0" applyNumberFormat="1" applyFill="1" applyBorder="1"/>
    <xf numFmtId="164" fontId="0" fillId="2" borderId="27" xfId="0" applyNumberForma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topLeftCell="A4" zoomScaleNormal="100" zoomScaleSheetLayoutView="100" workbookViewId="0">
      <selection activeCell="K14" sqref="K14"/>
    </sheetView>
  </sheetViews>
  <sheetFormatPr defaultRowHeight="15" x14ac:dyDescent="0.25"/>
  <cols>
    <col min="1" max="1" width="18.140625" customWidth="1"/>
    <col min="2" max="2" width="20.140625" customWidth="1"/>
    <col min="3" max="5" width="15.7109375" style="5" customWidth="1"/>
  </cols>
  <sheetData>
    <row r="2" spans="1:5" s="15" customFormat="1" ht="18.75" x14ac:dyDescent="0.3">
      <c r="A2" s="15" t="s">
        <v>47</v>
      </c>
      <c r="C2" s="16"/>
      <c r="D2" s="16"/>
      <c r="E2" s="16"/>
    </row>
    <row r="4" spans="1:5" s="2" customFormat="1" x14ac:dyDescent="0.25">
      <c r="A4" s="2" t="s">
        <v>8</v>
      </c>
      <c r="C4" s="4"/>
      <c r="D4" s="4"/>
      <c r="E4" s="4"/>
    </row>
    <row r="6" spans="1:5" s="3" customFormat="1" x14ac:dyDescent="0.25">
      <c r="A6" s="3" t="s">
        <v>10</v>
      </c>
      <c r="C6" s="6"/>
      <c r="D6" s="6"/>
      <c r="E6" s="6"/>
    </row>
    <row r="7" spans="1:5" s="3" customFormat="1" x14ac:dyDescent="0.25">
      <c r="A7" s="3" t="s">
        <v>7</v>
      </c>
      <c r="C7" s="6"/>
      <c r="D7" s="6"/>
      <c r="E7" s="6"/>
    </row>
    <row r="8" spans="1:5" ht="15.75" thickBot="1" x14ac:dyDescent="0.3"/>
    <row r="9" spans="1:5" ht="15.75" thickBot="1" x14ac:dyDescent="0.3">
      <c r="A9" s="61" t="s">
        <v>11</v>
      </c>
      <c r="B9" s="62" t="s">
        <v>1</v>
      </c>
      <c r="C9" s="63" t="s">
        <v>5</v>
      </c>
      <c r="D9" s="64" t="s">
        <v>16</v>
      </c>
      <c r="E9" s="65" t="s">
        <v>6</v>
      </c>
    </row>
    <row r="10" spans="1:5" ht="15.75" thickBot="1" x14ac:dyDescent="0.3">
      <c r="A10" s="56" t="s">
        <v>0</v>
      </c>
      <c r="B10" s="57"/>
      <c r="C10" s="58">
        <v>427229054</v>
      </c>
      <c r="D10" s="59">
        <f>C10*0.2</f>
        <v>85445810.800000012</v>
      </c>
      <c r="E10" s="60">
        <f>SUM(C10:D10)</f>
        <v>512674864.80000001</v>
      </c>
    </row>
    <row r="11" spans="1:5" ht="15.75" thickTop="1" x14ac:dyDescent="0.25">
      <c r="A11" s="36" t="s">
        <v>3</v>
      </c>
      <c r="B11" s="20" t="s">
        <v>4</v>
      </c>
      <c r="C11" s="21"/>
      <c r="D11" s="22" t="s">
        <v>20</v>
      </c>
      <c r="E11" s="37"/>
    </row>
    <row r="12" spans="1:5" s="1" customFormat="1" ht="30" x14ac:dyDescent="0.25">
      <c r="A12" s="38" t="s">
        <v>2</v>
      </c>
      <c r="B12" s="23" t="s">
        <v>22</v>
      </c>
      <c r="C12" s="24">
        <v>137981</v>
      </c>
      <c r="D12" s="25">
        <f>C12*0.2</f>
        <v>27596.2</v>
      </c>
      <c r="E12" s="39">
        <f>SUM(C12:D12)</f>
        <v>165577.20000000001</v>
      </c>
    </row>
    <row r="13" spans="1:5" s="11" customFormat="1" ht="15.75" thickBot="1" x14ac:dyDescent="0.3">
      <c r="A13" s="40" t="s">
        <v>17</v>
      </c>
      <c r="B13" s="26"/>
      <c r="C13" s="27">
        <f>SUM(C12)</f>
        <v>137981</v>
      </c>
      <c r="D13" s="27">
        <f t="shared" ref="D13:E13" si="0">SUM(D12)</f>
        <v>27596.2</v>
      </c>
      <c r="E13" s="41">
        <f t="shared" si="0"/>
        <v>165577.20000000001</v>
      </c>
    </row>
    <row r="14" spans="1:5" s="1" customFormat="1" ht="30.75" thickTop="1" x14ac:dyDescent="0.25">
      <c r="A14" s="42" t="s">
        <v>12</v>
      </c>
      <c r="B14" s="28" t="s">
        <v>25</v>
      </c>
      <c r="C14" s="29"/>
      <c r="D14" s="30" t="s">
        <v>19</v>
      </c>
      <c r="E14" s="43"/>
    </row>
    <row r="15" spans="1:5" s="1" customFormat="1" ht="45" x14ac:dyDescent="0.25">
      <c r="A15" s="38" t="s">
        <v>13</v>
      </c>
      <c r="B15" s="23" t="s">
        <v>24</v>
      </c>
      <c r="C15" s="31">
        <v>5262958</v>
      </c>
      <c r="D15" s="25">
        <f>C15*0.21</f>
        <v>1105221.18</v>
      </c>
      <c r="E15" s="39">
        <f>SUM(C15:D15)</f>
        <v>6368179.1799999997</v>
      </c>
    </row>
    <row r="16" spans="1:5" s="1" customFormat="1" x14ac:dyDescent="0.25">
      <c r="A16" s="38" t="s">
        <v>14</v>
      </c>
      <c r="B16" s="23" t="s">
        <v>23</v>
      </c>
      <c r="C16" s="31">
        <v>4196663</v>
      </c>
      <c r="D16" s="25">
        <f t="shared" ref="D16:D17" si="1">C16*0.21</f>
        <v>881299.23</v>
      </c>
      <c r="E16" s="39">
        <f t="shared" ref="E16:E17" si="2">SUM(C16:D16)</f>
        <v>5077962.2300000004</v>
      </c>
    </row>
    <row r="17" spans="1:5" s="1" customFormat="1" x14ac:dyDescent="0.25">
      <c r="A17" s="38" t="s">
        <v>15</v>
      </c>
      <c r="B17" s="23" t="s">
        <v>21</v>
      </c>
      <c r="C17" s="31">
        <v>5125047</v>
      </c>
      <c r="D17" s="25">
        <f t="shared" si="1"/>
        <v>1076259.8699999999</v>
      </c>
      <c r="E17" s="39">
        <f t="shared" si="2"/>
        <v>6201306.8700000001</v>
      </c>
    </row>
    <row r="18" spans="1:5" s="12" customFormat="1" ht="45" x14ac:dyDescent="0.25">
      <c r="A18" s="44" t="s">
        <v>27</v>
      </c>
      <c r="B18" s="32" t="s">
        <v>45</v>
      </c>
      <c r="C18" s="33">
        <v>0</v>
      </c>
      <c r="D18" s="34">
        <f>C37*0.01</f>
        <v>2521713.8723000004</v>
      </c>
      <c r="E18" s="45">
        <f>SUM(C18:D18)</f>
        <v>2521713.8723000004</v>
      </c>
    </row>
    <row r="19" spans="1:5" s="11" customFormat="1" ht="15.75" thickBot="1" x14ac:dyDescent="0.3">
      <c r="A19" s="40" t="s">
        <v>18</v>
      </c>
      <c r="B19" s="26"/>
      <c r="C19" s="35">
        <f>SUM(C15:C18)</f>
        <v>14584668</v>
      </c>
      <c r="D19" s="35">
        <f>SUM(D15:D18)</f>
        <v>5584494.1523000002</v>
      </c>
      <c r="E19" s="46">
        <f>SUM(E15:E18)</f>
        <v>20169162.1523</v>
      </c>
    </row>
    <row r="20" spans="1:5" s="1" customFormat="1" ht="15.75" thickTop="1" x14ac:dyDescent="0.25">
      <c r="A20" s="47"/>
      <c r="B20" s="17"/>
      <c r="C20" s="18"/>
      <c r="D20" s="19"/>
      <c r="E20" s="48"/>
    </row>
    <row r="21" spans="1:5" x14ac:dyDescent="0.25">
      <c r="A21" s="49"/>
      <c r="B21" s="10"/>
      <c r="C21" s="9"/>
      <c r="D21" s="7"/>
      <c r="E21" s="50"/>
    </row>
    <row r="22" spans="1:5" s="8" customFormat="1" ht="15.75" thickBot="1" x14ac:dyDescent="0.3">
      <c r="A22" s="51" t="s">
        <v>9</v>
      </c>
      <c r="B22" s="52"/>
      <c r="C22" s="53">
        <f>C10+C13+C19</f>
        <v>441951703</v>
      </c>
      <c r="D22" s="54">
        <f>D10+D13+D19</f>
        <v>91057901.152300015</v>
      </c>
      <c r="E22" s="55">
        <f>E10+E13+E19</f>
        <v>533009604.1523</v>
      </c>
    </row>
    <row r="24" spans="1:5" x14ac:dyDescent="0.25">
      <c r="A24" t="s">
        <v>26</v>
      </c>
    </row>
    <row r="25" spans="1:5" x14ac:dyDescent="0.25">
      <c r="A25" t="s">
        <v>28</v>
      </c>
      <c r="B25" t="s">
        <v>29</v>
      </c>
      <c r="C25" s="5">
        <v>4236540.54</v>
      </c>
    </row>
    <row r="26" spans="1:5" x14ac:dyDescent="0.25">
      <c r="A26" t="s">
        <v>30</v>
      </c>
      <c r="B26" t="s">
        <v>29</v>
      </c>
      <c r="C26" s="5">
        <v>35750</v>
      </c>
    </row>
    <row r="27" spans="1:5" x14ac:dyDescent="0.25">
      <c r="A27" t="s">
        <v>31</v>
      </c>
      <c r="B27" t="s">
        <v>32</v>
      </c>
      <c r="C27" s="5">
        <v>21361452.699999999</v>
      </c>
    </row>
    <row r="28" spans="1:5" x14ac:dyDescent="0.25">
      <c r="A28" t="s">
        <v>38</v>
      </c>
      <c r="B28" t="s">
        <v>33</v>
      </c>
      <c r="C28" s="5">
        <v>21361452.699999999</v>
      </c>
    </row>
    <row r="29" spans="1:5" x14ac:dyDescent="0.25">
      <c r="A29" t="s">
        <v>39</v>
      </c>
      <c r="B29" t="s">
        <v>34</v>
      </c>
      <c r="C29" s="5">
        <v>29906033.780000001</v>
      </c>
    </row>
    <row r="30" spans="1:5" x14ac:dyDescent="0.25">
      <c r="A30" t="s">
        <v>40</v>
      </c>
      <c r="B30" t="s">
        <v>35</v>
      </c>
      <c r="C30" s="5">
        <v>29915692.449999999</v>
      </c>
    </row>
    <row r="31" spans="1:5" x14ac:dyDescent="0.25">
      <c r="A31" t="s">
        <v>41</v>
      </c>
      <c r="B31" t="s">
        <v>36</v>
      </c>
      <c r="C31" s="5">
        <v>34189362.799999997</v>
      </c>
    </row>
    <row r="32" spans="1:5" x14ac:dyDescent="0.25">
      <c r="A32" t="s">
        <v>42</v>
      </c>
      <c r="B32" t="s">
        <v>37</v>
      </c>
      <c r="C32" s="5">
        <v>34189362.799999997</v>
      </c>
    </row>
    <row r="33" spans="1:5" s="13" customFormat="1" x14ac:dyDescent="0.25">
      <c r="A33" s="13" t="s">
        <v>9</v>
      </c>
      <c r="C33" s="14">
        <f>SUM(C25:C32)</f>
        <v>175195647.76999998</v>
      </c>
      <c r="D33" s="14"/>
      <c r="E33" s="14"/>
    </row>
    <row r="35" spans="1:5" x14ac:dyDescent="0.25">
      <c r="A35" t="s">
        <v>43</v>
      </c>
      <c r="C35" s="5">
        <v>427367035</v>
      </c>
    </row>
    <row r="36" spans="1:5" x14ac:dyDescent="0.25">
      <c r="A36" t="s">
        <v>44</v>
      </c>
      <c r="C36" s="5">
        <f>-C33</f>
        <v>-175195647.76999998</v>
      </c>
    </row>
    <row r="37" spans="1:5" x14ac:dyDescent="0.25">
      <c r="A37" t="s">
        <v>46</v>
      </c>
      <c r="C37" s="4">
        <f>SUM(C35:C36)</f>
        <v>252171387.23000002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Masarykova Univerzita BRNO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</dc:creator>
  <cp:lastModifiedBy>MU</cp:lastModifiedBy>
  <cp:lastPrinted>2013-02-20T12:51:05Z</cp:lastPrinted>
  <dcterms:created xsi:type="dcterms:W3CDTF">2012-07-25T05:31:25Z</dcterms:created>
  <dcterms:modified xsi:type="dcterms:W3CDTF">2013-02-20T12:51:15Z</dcterms:modified>
</cp:coreProperties>
</file>