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9320" windowHeight="7830"/>
  </bookViews>
  <sheets>
    <sheet name="Přehled_zařízení" sheetId="1" r:id="rId1"/>
    <sheet name="Grafy" sheetId="3" r:id="rId2"/>
    <sheet name="Poznámky" sheetId="2" r:id="rId3"/>
  </sheets>
  <definedNames>
    <definedName name="_xlnm._FilterDatabase" localSheetId="0" hidden="1">Přehled_zařízení!$A$1:$U$1</definedName>
  </definedNames>
  <calcPr calcId="145621" calcOnSave="0"/>
</workbook>
</file>

<file path=xl/calcChain.xml><?xml version="1.0" encoding="utf-8"?>
<calcChain xmlns="http://schemas.openxmlformats.org/spreadsheetml/2006/main">
  <c r="C72" i="3" l="1"/>
  <c r="C71" i="3"/>
  <c r="C57" i="3"/>
  <c r="C63" i="3"/>
  <c r="C51" i="3"/>
  <c r="C70" i="3"/>
  <c r="C61" i="3"/>
  <c r="C62" i="3"/>
  <c r="C69" i="3"/>
  <c r="C68" i="3"/>
  <c r="C50" i="3"/>
  <c r="C56" i="3"/>
  <c r="C47" i="3"/>
  <c r="C67" i="3"/>
  <c r="C46" i="3"/>
  <c r="C49" i="3"/>
  <c r="C44" i="3"/>
  <c r="C66" i="3"/>
  <c r="C45" i="3"/>
  <c r="C58" i="3"/>
  <c r="C65" i="3"/>
  <c r="C60" i="3"/>
  <c r="C59" i="3"/>
  <c r="C52" i="3" s="1"/>
  <c r="C64" i="3"/>
  <c r="C48" i="3"/>
  <c r="C53" i="3" s="1"/>
  <c r="D51" i="3" s="1"/>
  <c r="C31" i="3"/>
  <c r="P25" i="3"/>
  <c r="P35" i="3"/>
  <c r="P26" i="3"/>
  <c r="P33" i="3"/>
  <c r="P27" i="3"/>
  <c r="P32" i="3"/>
  <c r="P31" i="3"/>
  <c r="P29" i="3"/>
  <c r="P28" i="3"/>
  <c r="P30" i="3"/>
  <c r="P34" i="3"/>
  <c r="P36" i="3"/>
  <c r="C34" i="3"/>
  <c r="C33" i="3"/>
  <c r="C32" i="3"/>
  <c r="P37" i="3" l="1"/>
  <c r="Q32" i="3"/>
  <c r="Q36" i="3"/>
  <c r="Q33" i="3"/>
  <c r="Q30" i="3"/>
  <c r="Q25" i="3"/>
  <c r="C35" i="3"/>
  <c r="D31" i="3" s="1"/>
  <c r="Q26" i="3"/>
  <c r="Q27" i="3"/>
  <c r="Q35" i="3"/>
  <c r="Q29" i="3"/>
  <c r="Q31" i="3"/>
  <c r="Q28" i="3"/>
  <c r="Q34" i="3"/>
  <c r="D45" i="3"/>
  <c r="D44" i="3"/>
  <c r="D52" i="3"/>
  <c r="D50" i="3"/>
  <c r="D49" i="3"/>
  <c r="D34" i="3"/>
  <c r="D48" i="3"/>
  <c r="D47" i="3"/>
  <c r="D46" i="3"/>
  <c r="D32" i="3" l="1"/>
  <c r="D33" i="3"/>
  <c r="D35" i="3" s="1"/>
  <c r="Q37" i="3"/>
  <c r="D53" i="3"/>
</calcChain>
</file>

<file path=xl/sharedStrings.xml><?xml version="1.0" encoding="utf-8"?>
<sst xmlns="http://schemas.openxmlformats.org/spreadsheetml/2006/main" count="145" uniqueCount="110">
  <si>
    <t>polohova_cast</t>
  </si>
  <si>
    <t>vyrobni_cislo</t>
  </si>
  <si>
    <t>datum_uvedeni</t>
  </si>
  <si>
    <t>zaruka_do</t>
  </si>
  <si>
    <t>nazev_vyrobku</t>
  </si>
  <si>
    <t>vyrobce</t>
  </si>
  <si>
    <t>pn_vyrobce</t>
  </si>
  <si>
    <t>dodavatel</t>
  </si>
  <si>
    <t>oznaceni_dle_dokumentace</t>
  </si>
  <si>
    <t>poznamka</t>
  </si>
  <si>
    <t>pocet_osob</t>
  </si>
  <si>
    <t>nosnost</t>
  </si>
  <si>
    <t>evakuacni</t>
  </si>
  <si>
    <t>strojovna</t>
  </si>
  <si>
    <t>nastupiste_nejnizsi</t>
  </si>
  <si>
    <t>nastupiste_nejvyssi</t>
  </si>
  <si>
    <t>pocet_stanic_nastupist</t>
  </si>
  <si>
    <t>rychlost</t>
  </si>
  <si>
    <t>trida</t>
  </si>
  <si>
    <t>VÝTAH OSOBNÍ</t>
  </si>
  <si>
    <t>OTIS, a.s.</t>
  </si>
  <si>
    <t>ne</t>
  </si>
  <si>
    <t>6/6</t>
  </si>
  <si>
    <t>VÝTAH NÁKLADNÍ</t>
  </si>
  <si>
    <t>TRAMONTÁŽ Chrudim, s.r.o.</t>
  </si>
  <si>
    <t>TRANSPORTA Břeclav</t>
  </si>
  <si>
    <t>TRANSPORTA Brno</t>
  </si>
  <si>
    <t>BV BRUMOVICE VÝTAHY, s.r.o.</t>
  </si>
  <si>
    <t>WYKOV, s r.o.</t>
  </si>
  <si>
    <t>PROKEŠ Výtahy, s.r.o.</t>
  </si>
  <si>
    <t>VÝTAHY Schindler, a.s.</t>
  </si>
  <si>
    <t>4/4</t>
  </si>
  <si>
    <t xml:space="preserve">VÝTAHY Velké Meziříčí, s.r.o. </t>
  </si>
  <si>
    <t>KONE, a.s.</t>
  </si>
  <si>
    <t>TRIPLEX, v.o.s.</t>
  </si>
  <si>
    <t xml:space="preserve">Kejík moraviaLIFT, s.r.o. </t>
  </si>
  <si>
    <t xml:space="preserve">EL-VY Chrudim, s. r. o. </t>
  </si>
  <si>
    <t>VÝTAHY Vaněrka, s.r.o.</t>
  </si>
  <si>
    <t>Průmyslový kombinát Dačice</t>
  </si>
  <si>
    <t>VÝTAHY Slavík, s. r. o.</t>
  </si>
  <si>
    <t>NOPO, s.r.o.</t>
  </si>
  <si>
    <t>ZVEDACÍ PLOŠINA NÁKLADNÍ</t>
  </si>
  <si>
    <t>Zdvihservis, s.r.o.</t>
  </si>
  <si>
    <t>EDMOLIFT AB</t>
  </si>
  <si>
    <t>MINERVA</t>
  </si>
  <si>
    <t>ZVEDACÍ PLOŠINA PRO IMOBILNÍ</t>
  </si>
  <si>
    <t>ALTECH, s.r.o.</t>
  </si>
  <si>
    <t>ITS Praha, s.r.o.</t>
  </si>
  <si>
    <t>MANUS Prostějov, s.r.o.</t>
  </si>
  <si>
    <t>LIFTCOMP, a.s.</t>
  </si>
  <si>
    <t>PROKEŠ Výtahy, s r.o.</t>
  </si>
  <si>
    <t>Budova</t>
  </si>
  <si>
    <t>FI</t>
  </si>
  <si>
    <t>ESF</t>
  </si>
  <si>
    <t>Organizační složka</t>
  </si>
  <si>
    <t>PedF, Poříčí 31, budova D</t>
  </si>
  <si>
    <t>PedF</t>
  </si>
  <si>
    <t>SKM</t>
  </si>
  <si>
    <t>UKB</t>
  </si>
  <si>
    <t>RMU</t>
  </si>
  <si>
    <t>FSS</t>
  </si>
  <si>
    <t>FF</t>
  </si>
  <si>
    <t>PrávF</t>
  </si>
  <si>
    <t>UCT</t>
  </si>
  <si>
    <t>UCT, Telč, nám. Zachariáše z Hradce</t>
  </si>
  <si>
    <t>CDVU</t>
  </si>
  <si>
    <t>PřF, Kotlářská 2, pavilon 08</t>
  </si>
  <si>
    <t>PřF, Kotlářská 2, pavilon 03</t>
  </si>
  <si>
    <t>PřF, Kotlářská 2, pavilon 02</t>
  </si>
  <si>
    <t>SKM, Vinařská 5, blok E,F</t>
  </si>
  <si>
    <t>FI, Botanická 68a</t>
  </si>
  <si>
    <t>BBA03</t>
  </si>
  <si>
    <t>výtah bude v roce 2012 nahrazen novým</t>
  </si>
  <si>
    <t>BNA01</t>
  </si>
  <si>
    <t>vzhledem k plánované rekonstrukci se digitalizují pouze šachty a výtah</t>
  </si>
  <si>
    <t>BPA10</t>
  </si>
  <si>
    <t>u 3 výtahů nezjištěna návaznost na nadřazené rozvaděče</t>
  </si>
  <si>
    <t>BSA01</t>
  </si>
  <si>
    <t>výtah bude během roku 2012 zrušen, po dohodě s SKM se nebude pasportizovat</t>
  </si>
  <si>
    <t>BVB02</t>
  </si>
  <si>
    <t>správa nemá dokumentaci k plošině</t>
  </si>
  <si>
    <t>BVB03</t>
  </si>
  <si>
    <t>BVB08</t>
  </si>
  <si>
    <t>JTA01</t>
  </si>
  <si>
    <t>SKM, Klácelova 2</t>
  </si>
  <si>
    <t>Typ zařízení</t>
  </si>
  <si>
    <t>Počet</t>
  </si>
  <si>
    <t>celkem</t>
  </si>
  <si>
    <t>%</t>
  </si>
  <si>
    <t>PŘF</t>
  </si>
  <si>
    <t>Výrobce</t>
  </si>
  <si>
    <t>ostatní (18 výrobců)</t>
  </si>
  <si>
    <t>vzhledem k plánované rekonstrukci se uvedou pouze grafičtí rodiče výtahů, tedy jejich šachty</t>
  </si>
  <si>
    <t>digitalizují se pouze šachty a výtah</t>
  </si>
  <si>
    <t>uvedou se pouze grafičtí rodiče výtahů, tedy jejich šachty)</t>
  </si>
  <si>
    <t>Poznámky k pasportizaci zdvihacích zařízení</t>
  </si>
  <si>
    <t>PdF, Poříčí 31a, budova CVIDOS, knihovna</t>
  </si>
  <si>
    <t>BBA11</t>
  </si>
  <si>
    <t xml:space="preserve">Schindler CZ a. s. </t>
  </si>
  <si>
    <t>10698849/2013</t>
  </si>
  <si>
    <t>10698849-2/2013</t>
  </si>
  <si>
    <t>10698849-1/2013</t>
  </si>
  <si>
    <t>duplex</t>
  </si>
  <si>
    <t>není pasportizační PD</t>
  </si>
  <si>
    <t>není pasport</t>
  </si>
  <si>
    <t>Schindler CZ a. s., Praha</t>
  </si>
  <si>
    <t>FMB 130-LS-4B512 (levý)</t>
  </si>
  <si>
    <t>FMB 130-LS-4B512 (pravý)</t>
  </si>
  <si>
    <t xml:space="preserve">FMB 130-LS-4B512 </t>
  </si>
  <si>
    <t>PdF, Poříčí 31a, budova CVIDOS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</si>
</sst>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 applyProtection="1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1" fillId="0" borderId="1" xfId="0" applyFont="1" applyFill="1" applyBorder="1" applyAlignment="1" applyProtection="1"/>
    <xf numFmtId="0" fontId="0" fillId="0" borderId="1" xfId="0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0" fontId="0" fillId="0" borderId="0" xfId="0" applyFill="1" applyBorder="1"/>
    <xf numFmtId="0" fontId="4" fillId="0" borderId="1" xfId="0" applyFont="1" applyFill="1" applyBorder="1" applyAlignment="1" applyProtection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 applyProtection="1"/>
    <xf numFmtId="0" fontId="3" fillId="2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0" fontId="1" fillId="0" borderId="6" xfId="0" applyFont="1" applyFill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2" xfId="0" applyFont="1" applyBorder="1" applyAlignment="1"/>
    <xf numFmtId="1" fontId="0" fillId="0" borderId="2" xfId="0" applyNumberFormat="1" applyBorder="1" applyAlignment="1"/>
    <xf numFmtId="0" fontId="4" fillId="0" borderId="2" xfId="1" applyFont="1" applyBorder="1"/>
    <xf numFmtId="0" fontId="0" fillId="0" borderId="6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4" fontId="0" fillId="0" borderId="6" xfId="0" applyNumberFormat="1" applyFill="1" applyBorder="1" applyAlignment="1"/>
    <xf numFmtId="49" fontId="1" fillId="0" borderId="6" xfId="0" applyNumberFormat="1" applyFont="1" applyFill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500" b="0" i="0" u="none" strike="noStrike" baseline="0">
                <a:solidFill>
                  <a:srgbClr val="000000"/>
                </a:solidFill>
                <a:latin typeface="Calibri"/>
              </a:rPr>
              <a:t>TYPY ZDVIHACÍCH ZAŘÍZENÍ V BUDOVÁCH MU</a:t>
            </a:r>
            <a:r>
              <a:rPr lang="cs-CZ" sz="15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Calibri"/>
              </a:rPr>
              <a:t>(stav k datu 1.5.2012)</a:t>
            </a:r>
          </a:p>
        </c:rich>
      </c:tx>
      <c:layout>
        <c:manualLayout>
          <c:xMode val="edge"/>
          <c:yMode val="edge"/>
          <c:x val="0.12684828012896637"/>
          <c:y val="3.5685320356853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064036548622"/>
          <c:y val="0.269046716909426"/>
          <c:w val="0.4981597220739814"/>
          <c:h val="0.63863600685748245"/>
        </c:manualLayout>
      </c:layout>
      <c:doughnut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Grafy!$B$31:$B$34</c:f>
              <c:strCache>
                <c:ptCount val="4"/>
                <c:pt idx="0">
                  <c:v>VÝTAH OSOBNÍ</c:v>
                </c:pt>
                <c:pt idx="1">
                  <c:v>VÝTAH NÁKLADNÍ</c:v>
                </c:pt>
                <c:pt idx="2">
                  <c:v>ZVEDACÍ PLOŠINA PRO IMOBILNÍ</c:v>
                </c:pt>
                <c:pt idx="3">
                  <c:v>ZVEDACÍ PLOŠINA NÁKLADNÍ</c:v>
                </c:pt>
              </c:strCache>
            </c:strRef>
          </c:cat>
          <c:val>
            <c:numRef>
              <c:f>Grafy!$C$31:$C$34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6636884518278"/>
          <c:y val="0.39709383042448165"/>
          <c:w val="0.97411005176329524"/>
          <c:h val="0.76236360965828187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500" b="0" i="0" u="none" strike="noStrike" baseline="0">
                <a:solidFill>
                  <a:srgbClr val="000000"/>
                </a:solidFill>
                <a:latin typeface="Calibri"/>
              </a:rPr>
              <a:t>POČTY ZDVIHACÍCH ZAŘÍZENÍ V BUDOVÁCH MU</a:t>
            </a:r>
            <a:r>
              <a:rPr lang="cs-CZ" sz="15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Calibri"/>
              </a:rPr>
              <a:t>(členěno dle org. složek, stav k datu 1.5.2012)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1"/>
          <c:order val="0"/>
          <c:tx>
            <c:strRef>
              <c:f>Grafy!$O$36</c:f>
              <c:strCache>
                <c:ptCount val="1"/>
                <c:pt idx="0">
                  <c:v>CDVU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"/>
          <c:tx>
            <c:strRef>
              <c:f>Grafy!$O$35</c:f>
              <c:strCache>
                <c:ptCount val="1"/>
                <c:pt idx="0">
                  <c:v>UCT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2"/>
          <c:tx>
            <c:strRef>
              <c:f>Grafy!$O$34</c:f>
              <c:strCache>
                <c:ptCount val="1"/>
                <c:pt idx="0">
                  <c:v>ESF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3"/>
          <c:tx>
            <c:strRef>
              <c:f>Grafy!$O$33</c:f>
              <c:strCache>
                <c:ptCount val="1"/>
                <c:pt idx="0">
                  <c:v>RMU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4"/>
          <c:tx>
            <c:strRef>
              <c:f>Grafy!$O$32</c:f>
              <c:strCache>
                <c:ptCount val="1"/>
                <c:pt idx="0">
                  <c:v>PrávF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5"/>
          <c:tx>
            <c:strRef>
              <c:f>Grafy!$O$31</c:f>
              <c:strCache>
                <c:ptCount val="1"/>
                <c:pt idx="0">
                  <c:v>PedF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Grafy!$P$31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5"/>
          <c:order val="6"/>
          <c:tx>
            <c:strRef>
              <c:f>Grafy!$O$30</c:f>
              <c:strCache>
                <c:ptCount val="1"/>
                <c:pt idx="0">
                  <c:v>FF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7"/>
          <c:tx>
            <c:strRef>
              <c:f>Grafy!$O$29</c:f>
              <c:strCache>
                <c:ptCount val="1"/>
                <c:pt idx="0">
                  <c:v>FSS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8"/>
          <c:tx>
            <c:strRef>
              <c:f>Grafy!$O$28</c:f>
              <c:strCache>
                <c:ptCount val="1"/>
                <c:pt idx="0">
                  <c:v>FI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9"/>
          <c:tx>
            <c:strRef>
              <c:f>Grafy!$O$27</c:f>
              <c:strCache>
                <c:ptCount val="1"/>
                <c:pt idx="0">
                  <c:v>PŘF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0"/>
          <c:tx>
            <c:strRef>
              <c:f>Grafy!$O$26</c:f>
              <c:strCache>
                <c:ptCount val="1"/>
                <c:pt idx="0">
                  <c:v>SKM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1"/>
          <c:tx>
            <c:strRef>
              <c:f>Grafy!$O$25</c:f>
              <c:strCache>
                <c:ptCount val="1"/>
                <c:pt idx="0">
                  <c:v>UKB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Grafy!$O$24</c:f>
              <c:strCache>
                <c:ptCount val="1"/>
                <c:pt idx="0">
                  <c:v>Organizační složka</c:v>
                </c:pt>
              </c:strCache>
            </c:strRef>
          </c:cat>
          <c:val>
            <c:numRef>
              <c:f>Grafy!$P$25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64160"/>
        <c:axId val="44770432"/>
      </c:barChart>
      <c:catAx>
        <c:axId val="44764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Organizační  složka</a:t>
                </a:r>
              </a:p>
            </c:rich>
          </c:tx>
          <c:overlay val="0"/>
        </c:title>
        <c:majorTickMark val="out"/>
        <c:minorTickMark val="none"/>
        <c:tickLblPos val="none"/>
        <c:crossAx val="44770432"/>
        <c:crosses val="autoZero"/>
        <c:auto val="1"/>
        <c:lblAlgn val="ctr"/>
        <c:lblOffset val="100"/>
        <c:noMultiLvlLbl val="0"/>
      </c:catAx>
      <c:valAx>
        <c:axId val="44770432"/>
        <c:scaling>
          <c:orientation val="minMax"/>
          <c:max val="4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764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500" b="0" i="0" u="none" strike="noStrike" baseline="0">
                <a:solidFill>
                  <a:srgbClr val="000000"/>
                </a:solidFill>
                <a:latin typeface="Calibri"/>
              </a:rPr>
              <a:t>VÝROBCI ZDVIHACÍCH ZAŘÍZENÍ V BUDOVÁCH MU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Calibri"/>
              </a:rPr>
              <a:t>(stav k datu 1.5.2012)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756632471730553"/>
                  <c:y val="0.15661637334763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989607334463225"/>
                  <c:y val="-5.59229598090606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1783616894216543E-2"/>
                  <c:y val="-0.1892628712215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1710963736282334"/>
                  <c:y val="-7.37247680827815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8.8087342331302568E-2"/>
                  <c:y val="2.05108178499970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Grafy!$B$44:$B$52</c:f>
              <c:strCache>
                <c:ptCount val="9"/>
                <c:pt idx="0">
                  <c:v>BV BRUMOVICE VÝTAHY, s.r.o.</c:v>
                </c:pt>
                <c:pt idx="1">
                  <c:v>OTIS, a.s.</c:v>
                </c:pt>
                <c:pt idx="2">
                  <c:v>KONE, a.s.</c:v>
                </c:pt>
                <c:pt idx="3">
                  <c:v>TRANSPORTA Brno</c:v>
                </c:pt>
                <c:pt idx="4">
                  <c:v>ITS Praha, s.r.o.</c:v>
                </c:pt>
                <c:pt idx="5">
                  <c:v>ALTECH, s.r.o.</c:v>
                </c:pt>
                <c:pt idx="6">
                  <c:v>PROKEŠ Výtahy, s.r.o.</c:v>
                </c:pt>
                <c:pt idx="7">
                  <c:v>TRANSPORTA Břeclav</c:v>
                </c:pt>
                <c:pt idx="8">
                  <c:v>ostatní (18 výrobců)</c:v>
                </c:pt>
              </c:strCache>
            </c:strRef>
          </c:cat>
          <c:val>
            <c:numRef>
              <c:f>Grafy!$C$44:$C$52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</xdr:rowOff>
    </xdr:from>
    <xdr:to>
      <xdr:col>8</xdr:col>
      <xdr:colOff>438150</xdr:colOff>
      <xdr:row>25</xdr:row>
      <xdr:rowOff>47625</xdr:rowOff>
    </xdr:to>
    <xdr:graphicFrame macro="">
      <xdr:nvGraphicFramePr>
        <xdr:cNvPr id="348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0</xdr:row>
      <xdr:rowOff>123825</xdr:rowOff>
    </xdr:from>
    <xdr:to>
      <xdr:col>24</xdr:col>
      <xdr:colOff>152400</xdr:colOff>
      <xdr:row>20</xdr:row>
      <xdr:rowOff>133350</xdr:rowOff>
    </xdr:to>
    <xdr:graphicFrame macro="">
      <xdr:nvGraphicFramePr>
        <xdr:cNvPr id="3486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180975</xdr:colOff>
      <xdr:row>39</xdr:row>
      <xdr:rowOff>9525</xdr:rowOff>
    </xdr:from>
    <xdr:to>
      <xdr:col>25</xdr:col>
      <xdr:colOff>552450</xdr:colOff>
      <xdr:row>74</xdr:row>
      <xdr:rowOff>152400</xdr:rowOff>
    </xdr:to>
    <xdr:graphicFrame macro="">
      <xdr:nvGraphicFramePr>
        <xdr:cNvPr id="348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0.3071</cdr:x>
      <cdr:y>0.55373</cdr:y>
    </cdr:from>
    <cdr:to>
      <cdr:x>0.43911</cdr:x>
      <cdr:y>0.62819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003978" y="2217254"/>
          <a:ext cx="861391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/>
            <a:t>celkem 149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3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20.7109375" style="5" customWidth="1"/>
    <col min="2" max="2" width="43.5703125" style="5" customWidth="1"/>
    <col min="3" max="3" width="17.5703125" style="9" customWidth="1"/>
    <col min="4" max="4" width="33.42578125" style="10" customWidth="1"/>
    <col min="5" max="5" width="31.28515625" style="9" customWidth="1"/>
    <col min="6" max="6" width="31.85546875" style="9" customWidth="1"/>
    <col min="7" max="7" width="30.5703125" style="9" customWidth="1"/>
    <col min="8" max="8" width="17.140625" style="9" customWidth="1"/>
    <col min="9" max="9" width="12.42578125" style="9" customWidth="1"/>
    <col min="10" max="10" width="31.42578125" style="9" customWidth="1"/>
    <col min="11" max="11" width="15.28515625" style="5" customWidth="1"/>
    <col min="12" max="12" width="11.28515625" style="5" customWidth="1"/>
    <col min="13" max="13" width="12.28515625" style="5" customWidth="1"/>
    <col min="14" max="14" width="9.5703125" style="5" customWidth="1"/>
    <col min="15" max="15" width="7.85546875" style="5" customWidth="1"/>
    <col min="16" max="16" width="24.28515625" style="5" customWidth="1"/>
    <col min="17" max="17" width="20" style="9" customWidth="1"/>
    <col min="18" max="18" width="19.7109375" style="9" customWidth="1"/>
    <col min="19" max="19" width="37.7109375" style="9" customWidth="1"/>
    <col min="20" max="20" width="17.5703125" style="9" customWidth="1"/>
    <col min="21" max="21" width="25.7109375" style="9" customWidth="1"/>
  </cols>
  <sheetData>
    <row r="1" spans="1:21" s="4" customFormat="1" ht="13.5" thickBot="1" x14ac:dyDescent="0.25">
      <c r="A1" s="25" t="s">
        <v>54</v>
      </c>
      <c r="B1" s="26" t="s">
        <v>51</v>
      </c>
      <c r="C1" s="27" t="s">
        <v>0</v>
      </c>
      <c r="D1" s="28" t="s">
        <v>4</v>
      </c>
      <c r="E1" s="27" t="s">
        <v>5</v>
      </c>
      <c r="F1" s="27" t="s">
        <v>6</v>
      </c>
      <c r="G1" s="27" t="s">
        <v>1</v>
      </c>
      <c r="H1" s="27" t="s">
        <v>2</v>
      </c>
      <c r="I1" s="27" t="s">
        <v>3</v>
      </c>
      <c r="J1" s="27" t="s">
        <v>7</v>
      </c>
      <c r="K1" s="29" t="s">
        <v>10</v>
      </c>
      <c r="L1" s="29" t="s">
        <v>11</v>
      </c>
      <c r="M1" s="29" t="s">
        <v>12</v>
      </c>
      <c r="N1" s="29" t="s">
        <v>17</v>
      </c>
      <c r="O1" s="29" t="s">
        <v>18</v>
      </c>
      <c r="P1" s="29" t="s">
        <v>16</v>
      </c>
      <c r="Q1" s="27" t="s">
        <v>14</v>
      </c>
      <c r="R1" s="27" t="s">
        <v>15</v>
      </c>
      <c r="S1" s="27" t="s">
        <v>9</v>
      </c>
      <c r="T1" s="27" t="s">
        <v>13</v>
      </c>
      <c r="U1" s="30" t="s">
        <v>8</v>
      </c>
    </row>
    <row r="2" spans="1:21" s="8" customFormat="1" x14ac:dyDescent="0.2">
      <c r="A2" s="38" t="s">
        <v>56</v>
      </c>
      <c r="B2" s="39" t="s">
        <v>96</v>
      </c>
      <c r="C2" s="31" t="s">
        <v>97</v>
      </c>
      <c r="D2" s="31" t="s">
        <v>19</v>
      </c>
      <c r="E2" s="31" t="s">
        <v>105</v>
      </c>
      <c r="F2" s="31" t="s">
        <v>106</v>
      </c>
      <c r="G2" s="31" t="s">
        <v>99</v>
      </c>
      <c r="H2" s="31">
        <v>2013</v>
      </c>
      <c r="I2" s="40">
        <v>43403</v>
      </c>
      <c r="J2" s="31" t="s">
        <v>98</v>
      </c>
      <c r="K2" s="32">
        <v>9</v>
      </c>
      <c r="L2" s="32">
        <v>675</v>
      </c>
      <c r="M2" s="32" t="s">
        <v>21</v>
      </c>
      <c r="N2" s="32">
        <v>1</v>
      </c>
      <c r="O2" s="32">
        <v>1</v>
      </c>
      <c r="P2" s="41" t="s">
        <v>22</v>
      </c>
      <c r="Q2" s="31" t="s">
        <v>103</v>
      </c>
      <c r="R2" s="31" t="s">
        <v>103</v>
      </c>
      <c r="S2" s="31" t="s">
        <v>102</v>
      </c>
      <c r="T2" s="31" t="s">
        <v>104</v>
      </c>
      <c r="U2" s="31"/>
    </row>
    <row r="3" spans="1:21" s="8" customFormat="1" x14ac:dyDescent="0.2">
      <c r="A3" s="38" t="s">
        <v>56</v>
      </c>
      <c r="B3" s="39" t="s">
        <v>109</v>
      </c>
      <c r="C3" s="31" t="s">
        <v>97</v>
      </c>
      <c r="D3" s="31" t="s">
        <v>19</v>
      </c>
      <c r="E3" s="31" t="s">
        <v>105</v>
      </c>
      <c r="F3" s="31" t="s">
        <v>107</v>
      </c>
      <c r="G3" s="31" t="s">
        <v>101</v>
      </c>
      <c r="H3" s="31">
        <v>2013</v>
      </c>
      <c r="I3" s="40">
        <v>43403</v>
      </c>
      <c r="J3" s="31" t="s">
        <v>98</v>
      </c>
      <c r="K3" s="32">
        <v>9</v>
      </c>
      <c r="L3" s="32">
        <v>675</v>
      </c>
      <c r="M3" s="32" t="s">
        <v>21</v>
      </c>
      <c r="N3" s="32">
        <v>1</v>
      </c>
      <c r="O3" s="32">
        <v>1</v>
      </c>
      <c r="P3" s="41" t="s">
        <v>22</v>
      </c>
      <c r="Q3" s="31" t="s">
        <v>103</v>
      </c>
      <c r="R3" s="31" t="s">
        <v>103</v>
      </c>
      <c r="S3" s="31" t="s">
        <v>102</v>
      </c>
      <c r="T3" s="31" t="s">
        <v>104</v>
      </c>
      <c r="U3" s="31"/>
    </row>
    <row r="4" spans="1:21" s="8" customFormat="1" x14ac:dyDescent="0.2">
      <c r="A4" s="38" t="s">
        <v>56</v>
      </c>
      <c r="B4" s="39" t="s">
        <v>109</v>
      </c>
      <c r="C4" s="31" t="s">
        <v>97</v>
      </c>
      <c r="D4" s="31" t="s">
        <v>19</v>
      </c>
      <c r="E4" s="31" t="s">
        <v>105</v>
      </c>
      <c r="F4" s="31" t="s">
        <v>108</v>
      </c>
      <c r="G4" s="31" t="s">
        <v>100</v>
      </c>
      <c r="H4" s="31">
        <v>2013</v>
      </c>
      <c r="I4" s="40">
        <v>43403</v>
      </c>
      <c r="J4" s="31" t="s">
        <v>98</v>
      </c>
      <c r="K4" s="32">
        <v>9</v>
      </c>
      <c r="L4" s="32">
        <v>675</v>
      </c>
      <c r="M4" s="32" t="s">
        <v>21</v>
      </c>
      <c r="N4" s="32">
        <v>1</v>
      </c>
      <c r="O4" s="32">
        <v>1</v>
      </c>
      <c r="P4" s="41" t="s">
        <v>31</v>
      </c>
      <c r="Q4" s="31" t="s">
        <v>103</v>
      </c>
      <c r="R4" s="31" t="s">
        <v>103</v>
      </c>
      <c r="S4" s="31"/>
      <c r="T4" s="31" t="s">
        <v>104</v>
      </c>
      <c r="U4" s="31"/>
    </row>
    <row r="13" spans="1:21" x14ac:dyDescent="0.2">
      <c r="A13" s="6"/>
    </row>
  </sheetData>
  <autoFilter ref="A1:U1">
    <sortState ref="A2:U150">
      <sortCondition ref="A1"/>
    </sortState>
  </autoFilter>
  <printOptions horizontalCentered="1"/>
  <pageMargins left="0.7" right="0.7" top="0.75" bottom="0.75" header="0.3" footer="0.3"/>
  <pageSetup paperSize="257" pageOrder="overThenDown" orientation="landscape" useFirstPageNumber="1" horizontalDpi="4294967293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Q72"/>
  <sheetViews>
    <sheetView zoomScale="85" zoomScaleNormal="85" workbookViewId="0">
      <selection activeCell="G48" sqref="G48"/>
    </sheetView>
  </sheetViews>
  <sheetFormatPr defaultRowHeight="12.75" x14ac:dyDescent="0.2"/>
  <cols>
    <col min="1" max="1" width="5" customWidth="1"/>
    <col min="2" max="2" width="35" customWidth="1"/>
    <col min="10" max="10" width="6.28515625" customWidth="1"/>
    <col min="11" max="11" width="6" customWidth="1"/>
    <col min="12" max="12" width="8.85546875" customWidth="1"/>
    <col min="13" max="13" width="8.5703125" customWidth="1"/>
    <col min="15" max="15" width="18.5703125" customWidth="1"/>
  </cols>
  <sheetData>
    <row r="14" spans="11:11" x14ac:dyDescent="0.2">
      <c r="K14" s="13"/>
    </row>
    <row r="15" spans="11:11" x14ac:dyDescent="0.2">
      <c r="K15" s="13"/>
    </row>
    <row r="16" spans="11:11" x14ac:dyDescent="0.2">
      <c r="K16" s="1"/>
    </row>
    <row r="17" spans="2:17" x14ac:dyDescent="0.2">
      <c r="K17" s="3"/>
    </row>
    <row r="18" spans="2:17" x14ac:dyDescent="0.2">
      <c r="K18" s="13"/>
    </row>
    <row r="19" spans="2:17" x14ac:dyDescent="0.2">
      <c r="K19" s="2"/>
    </row>
    <row r="20" spans="2:17" x14ac:dyDescent="0.2">
      <c r="K20" s="13"/>
    </row>
    <row r="21" spans="2:17" x14ac:dyDescent="0.2">
      <c r="K21" s="13"/>
    </row>
    <row r="22" spans="2:17" x14ac:dyDescent="0.2">
      <c r="K22" s="13"/>
    </row>
    <row r="24" spans="2:17" x14ac:dyDescent="0.2">
      <c r="O24" s="33" t="s">
        <v>54</v>
      </c>
      <c r="P24" s="34" t="s">
        <v>86</v>
      </c>
      <c r="Q24" s="34" t="s">
        <v>88</v>
      </c>
    </row>
    <row r="25" spans="2:17" x14ac:dyDescent="0.2">
      <c r="O25" s="17" t="s">
        <v>58</v>
      </c>
      <c r="P25" s="13">
        <f>COUNTIFS(Přehled_zařízení!A2:A4,O25)</f>
        <v>0</v>
      </c>
      <c r="Q25">
        <f>(P25/$P$37)*100</f>
        <v>0</v>
      </c>
    </row>
    <row r="26" spans="2:17" x14ac:dyDescent="0.2">
      <c r="O26" s="17" t="s">
        <v>57</v>
      </c>
      <c r="P26" s="13">
        <f>COUNTIFS(Přehled_zařízení!A2:A4,O26)</f>
        <v>0</v>
      </c>
      <c r="Q26">
        <f t="shared" ref="Q26:Q36" si="0">(P26/$P$37)*100</f>
        <v>0</v>
      </c>
    </row>
    <row r="27" spans="2:17" x14ac:dyDescent="0.2">
      <c r="O27" s="18" t="s">
        <v>89</v>
      </c>
      <c r="P27" s="13">
        <f>COUNTIFS(Přehled_zařízení!A2:A4,O27)</f>
        <v>0</v>
      </c>
      <c r="Q27">
        <f t="shared" si="0"/>
        <v>0</v>
      </c>
    </row>
    <row r="28" spans="2:17" x14ac:dyDescent="0.2">
      <c r="O28" s="18" t="s">
        <v>52</v>
      </c>
      <c r="P28" s="13">
        <f>COUNTIFS(Přehled_zařízení!A2:A4,O28)</f>
        <v>0</v>
      </c>
      <c r="Q28">
        <f t="shared" si="0"/>
        <v>0</v>
      </c>
    </row>
    <row r="29" spans="2:17" x14ac:dyDescent="0.2">
      <c r="O29" s="17" t="s">
        <v>60</v>
      </c>
      <c r="P29" s="13">
        <f>COUNTIFS(Přehled_zařízení!A2:A4,O29)</f>
        <v>0</v>
      </c>
      <c r="Q29">
        <f t="shared" si="0"/>
        <v>0</v>
      </c>
    </row>
    <row r="30" spans="2:17" x14ac:dyDescent="0.2">
      <c r="B30" s="33" t="s">
        <v>85</v>
      </c>
      <c r="C30" s="34" t="s">
        <v>86</v>
      </c>
      <c r="D30" s="34" t="s">
        <v>88</v>
      </c>
      <c r="O30" s="18" t="s">
        <v>61</v>
      </c>
      <c r="P30" s="13">
        <f>COUNTIFS(Přehled_zařízení!A2:A4,O30)</f>
        <v>0</v>
      </c>
      <c r="Q30">
        <f t="shared" si="0"/>
        <v>0</v>
      </c>
    </row>
    <row r="31" spans="2:17" x14ac:dyDescent="0.2">
      <c r="B31" s="1" t="s">
        <v>19</v>
      </c>
      <c r="C31">
        <f>COUNTIFS(Přehled_zařízení!D2:D4,B31)</f>
        <v>3</v>
      </c>
      <c r="D31" s="14">
        <f>(C31/$C$35)*100</f>
        <v>100</v>
      </c>
      <c r="O31" s="6" t="s">
        <v>56</v>
      </c>
      <c r="P31" s="13">
        <f>COUNTIFS(Přehled_zařízení!A2:A4,O31)</f>
        <v>3</v>
      </c>
      <c r="Q31">
        <f t="shared" si="0"/>
        <v>100</v>
      </c>
    </row>
    <row r="32" spans="2:17" x14ac:dyDescent="0.2">
      <c r="B32" s="1" t="s">
        <v>23</v>
      </c>
      <c r="C32">
        <f>COUNTIFS(Přehled_zařízení!D2:D4,B32)</f>
        <v>0</v>
      </c>
      <c r="D32" s="14">
        <f>(C32/$C$35)*100</f>
        <v>0</v>
      </c>
      <c r="O32" s="18" t="s">
        <v>62</v>
      </c>
      <c r="P32" s="13">
        <f>COUNTIFS(Přehled_zařízení!A2:A4,O32)</f>
        <v>0</v>
      </c>
      <c r="Q32">
        <f t="shared" si="0"/>
        <v>0</v>
      </c>
    </row>
    <row r="33" spans="2:17" x14ac:dyDescent="0.2">
      <c r="B33" s="2" t="s">
        <v>45</v>
      </c>
      <c r="C33">
        <f>COUNTIFS(Přehled_zařízení!D2:D4,B33)</f>
        <v>0</v>
      </c>
      <c r="D33" s="14">
        <f>(C33/$C$35)*100</f>
        <v>0</v>
      </c>
      <c r="O33" s="17" t="s">
        <v>59</v>
      </c>
      <c r="P33" s="13">
        <f>COUNTIFS(Přehled_zařízení!A2:A4,O33)</f>
        <v>0</v>
      </c>
      <c r="Q33">
        <f t="shared" si="0"/>
        <v>0</v>
      </c>
    </row>
    <row r="34" spans="2:17" x14ac:dyDescent="0.2">
      <c r="B34" s="11" t="s">
        <v>41</v>
      </c>
      <c r="C34" s="12">
        <f>COUNTIFS(Přehled_zařízení!D2:D4,B34)</f>
        <v>0</v>
      </c>
      <c r="D34" s="15">
        <f>(C34/$C$35)*100</f>
        <v>0</v>
      </c>
      <c r="O34" s="18" t="s">
        <v>53</v>
      </c>
      <c r="P34" s="13">
        <f>COUNTIFS(Přehled_zařízení!A2:A4,O34)</f>
        <v>0</v>
      </c>
      <c r="Q34">
        <f t="shared" si="0"/>
        <v>0</v>
      </c>
    </row>
    <row r="35" spans="2:17" x14ac:dyDescent="0.2">
      <c r="B35" s="3" t="s">
        <v>87</v>
      </c>
      <c r="C35">
        <f>SUM(C31:C34)</f>
        <v>3</v>
      </c>
      <c r="D35">
        <f>SUM(D31:D34)</f>
        <v>100</v>
      </c>
      <c r="O35" s="17" t="s">
        <v>63</v>
      </c>
      <c r="P35" s="13">
        <f>COUNTIFS(Přehled_zařízení!A2:A4,O35)</f>
        <v>0</v>
      </c>
      <c r="Q35">
        <f t="shared" si="0"/>
        <v>0</v>
      </c>
    </row>
    <row r="36" spans="2:17" x14ac:dyDescent="0.2">
      <c r="O36" s="16" t="s">
        <v>65</v>
      </c>
      <c r="P36" s="12">
        <f>COUNTIFS(Přehled_zařízení!A2:A4,O36)</f>
        <v>0</v>
      </c>
      <c r="Q36" s="12">
        <f t="shared" si="0"/>
        <v>0</v>
      </c>
    </row>
    <row r="37" spans="2:17" x14ac:dyDescent="0.2">
      <c r="O37" s="18" t="s">
        <v>87</v>
      </c>
      <c r="P37" s="13">
        <f>SUM(P25:P36)</f>
        <v>3</v>
      </c>
      <c r="Q37" s="13">
        <f>SUM(Q25:Q36)</f>
        <v>100</v>
      </c>
    </row>
    <row r="43" spans="2:17" x14ac:dyDescent="0.2">
      <c r="B43" s="33" t="s">
        <v>90</v>
      </c>
      <c r="C43" s="34" t="s">
        <v>86</v>
      </c>
      <c r="D43" s="34" t="s">
        <v>88</v>
      </c>
    </row>
    <row r="44" spans="2:17" x14ac:dyDescent="0.2">
      <c r="B44" s="2" t="s">
        <v>27</v>
      </c>
      <c r="C44" s="13">
        <f>COUNTIFS(Přehled_zařízení!E2:E4,B44)</f>
        <v>0</v>
      </c>
      <c r="D44" s="13" t="e">
        <f t="shared" ref="D44:D52" si="1">(C44/$C$53)*100</f>
        <v>#DIV/0!</v>
      </c>
    </row>
    <row r="45" spans="2:17" x14ac:dyDescent="0.2">
      <c r="B45" s="7" t="s">
        <v>20</v>
      </c>
      <c r="C45">
        <f>COUNTIFS(Přehled_zařízení!E2:E4,B45)</f>
        <v>0</v>
      </c>
      <c r="D45" t="e">
        <f t="shared" si="1"/>
        <v>#DIV/0!</v>
      </c>
    </row>
    <row r="46" spans="2:17" x14ac:dyDescent="0.2">
      <c r="B46" s="2" t="s">
        <v>33</v>
      </c>
      <c r="C46">
        <f>COUNTIFS(Přehled_zařízení!E2:E4,B46)</f>
        <v>0</v>
      </c>
      <c r="D46" t="e">
        <f t="shared" si="1"/>
        <v>#DIV/0!</v>
      </c>
    </row>
    <row r="47" spans="2:17" x14ac:dyDescent="0.2">
      <c r="B47" s="2" t="s">
        <v>26</v>
      </c>
      <c r="C47">
        <f>COUNTIFS(Přehled_zařízení!E2:E4,B47)</f>
        <v>0</v>
      </c>
      <c r="D47" t="e">
        <f t="shared" si="1"/>
        <v>#DIV/0!</v>
      </c>
    </row>
    <row r="48" spans="2:17" x14ac:dyDescent="0.2">
      <c r="B48" s="2" t="s">
        <v>47</v>
      </c>
      <c r="C48">
        <f>COUNTIFS(Přehled_zařízení!E2:E4,B48)</f>
        <v>0</v>
      </c>
      <c r="D48" t="e">
        <f t="shared" si="1"/>
        <v>#DIV/0!</v>
      </c>
    </row>
    <row r="49" spans="2:4" x14ac:dyDescent="0.2">
      <c r="B49" s="2" t="s">
        <v>46</v>
      </c>
      <c r="C49">
        <f>COUNTIFS(Přehled_zařízení!E2:E4,B49)</f>
        <v>0</v>
      </c>
      <c r="D49" t="e">
        <f t="shared" si="1"/>
        <v>#DIV/0!</v>
      </c>
    </row>
    <row r="50" spans="2:4" x14ac:dyDescent="0.2">
      <c r="B50" s="7" t="s">
        <v>29</v>
      </c>
      <c r="C50">
        <f>COUNTIFS(Přehled_zařízení!E2:E4,B50)</f>
        <v>0</v>
      </c>
      <c r="D50" t="e">
        <f t="shared" si="1"/>
        <v>#DIV/0!</v>
      </c>
    </row>
    <row r="51" spans="2:4" x14ac:dyDescent="0.2">
      <c r="B51" s="2" t="s">
        <v>25</v>
      </c>
      <c r="C51">
        <f>COUNTIFS(Přehled_zařízení!E2:E4,B51)</f>
        <v>0</v>
      </c>
      <c r="D51" t="e">
        <f t="shared" si="1"/>
        <v>#DIV/0!</v>
      </c>
    </row>
    <row r="52" spans="2:4" x14ac:dyDescent="0.2">
      <c r="B52" s="21" t="s">
        <v>91</v>
      </c>
      <c r="C52" s="12">
        <f>SUM(C56:C72)</f>
        <v>0</v>
      </c>
      <c r="D52" s="12" t="e">
        <f t="shared" si="1"/>
        <v>#DIV/0!</v>
      </c>
    </row>
    <row r="53" spans="2:4" x14ac:dyDescent="0.2">
      <c r="B53" s="19" t="s">
        <v>87</v>
      </c>
      <c r="C53">
        <f>SUM(C44:C52)</f>
        <v>0</v>
      </c>
      <c r="D53" s="20" t="e">
        <f>SUM(D44:D52)</f>
        <v>#DIV/0!</v>
      </c>
    </row>
    <row r="54" spans="2:4" x14ac:dyDescent="0.2">
      <c r="B54" s="7"/>
    </row>
    <row r="55" spans="2:4" x14ac:dyDescent="0.2">
      <c r="B55" s="7"/>
    </row>
    <row r="56" spans="2:4" x14ac:dyDescent="0.2">
      <c r="B56" s="2" t="s">
        <v>30</v>
      </c>
      <c r="C56">
        <f>COUNTIFS(Přehled_zařízení!E2:E4,B56)</f>
        <v>0</v>
      </c>
    </row>
    <row r="57" spans="2:4" x14ac:dyDescent="0.2">
      <c r="B57" s="2" t="s">
        <v>42</v>
      </c>
      <c r="C57">
        <f>COUNTIFS(Přehled_zařízení!E2:E4,B57)</f>
        <v>0</v>
      </c>
    </row>
    <row r="58" spans="2:4" x14ac:dyDescent="0.2">
      <c r="B58" s="2" t="s">
        <v>39</v>
      </c>
      <c r="C58">
        <f>COUNTIFS(Přehled_zařízení!E2:E4,B58)</f>
        <v>0</v>
      </c>
    </row>
    <row r="59" spans="2:4" x14ac:dyDescent="0.2">
      <c r="B59" s="2" t="s">
        <v>36</v>
      </c>
      <c r="C59">
        <f>COUNTIFS(Přehled_zařízení!E2:E4,B59)</f>
        <v>0</v>
      </c>
    </row>
    <row r="60" spans="2:4" x14ac:dyDescent="0.2">
      <c r="B60" s="2" t="s">
        <v>24</v>
      </c>
      <c r="C60">
        <f>COUNTIFS(Přehled_zařízení!E2:E4,B60)</f>
        <v>0</v>
      </c>
    </row>
    <row r="61" spans="2:4" x14ac:dyDescent="0.2">
      <c r="B61" s="2" t="s">
        <v>48</v>
      </c>
      <c r="C61">
        <f>COUNTIFS(Přehled_zařízení!E2:E4,B61)</f>
        <v>0</v>
      </c>
    </row>
    <row r="62" spans="2:4" x14ac:dyDescent="0.2">
      <c r="B62" s="2" t="s">
        <v>37</v>
      </c>
      <c r="C62">
        <f>COUNTIFS(Přehled_zařízení!E2:E4,B62)</f>
        <v>0</v>
      </c>
    </row>
    <row r="63" spans="2:4" x14ac:dyDescent="0.2">
      <c r="B63" s="2" t="s">
        <v>49</v>
      </c>
      <c r="C63">
        <f>COUNTIFS(Přehled_zařízení!E2:E4,B63)</f>
        <v>0</v>
      </c>
    </row>
    <row r="64" spans="2:4" x14ac:dyDescent="0.2">
      <c r="B64" s="2" t="s">
        <v>35</v>
      </c>
      <c r="C64">
        <f>COUNTIFS(Přehled_zařízení!E2:E4,B64)</f>
        <v>0</v>
      </c>
    </row>
    <row r="65" spans="2:4" x14ac:dyDescent="0.2">
      <c r="B65" s="2" t="s">
        <v>38</v>
      </c>
      <c r="C65">
        <f>COUNTIFS(Přehled_zařízení!E2:E4,B65)</f>
        <v>0</v>
      </c>
    </row>
    <row r="66" spans="2:4" x14ac:dyDescent="0.2">
      <c r="B66" s="2" t="s">
        <v>40</v>
      </c>
      <c r="C66">
        <f>COUNTIFS(Přehled_zařízení!E2:E4,B66)</f>
        <v>0</v>
      </c>
    </row>
    <row r="67" spans="2:4" x14ac:dyDescent="0.2">
      <c r="B67" s="2" t="s">
        <v>34</v>
      </c>
      <c r="C67">
        <f>COUNTIFS(Přehled_zařízení!E2:E4,B67)</f>
        <v>0</v>
      </c>
    </row>
    <row r="68" spans="2:4" x14ac:dyDescent="0.2">
      <c r="B68" s="2" t="s">
        <v>50</v>
      </c>
      <c r="C68">
        <f>COUNTIFS(Přehled_zařízení!E2:E4,B68)</f>
        <v>0</v>
      </c>
    </row>
    <row r="69" spans="2:4" x14ac:dyDescent="0.2">
      <c r="B69" s="2" t="s">
        <v>28</v>
      </c>
      <c r="C69">
        <f>COUNTIFS(Přehled_zařízení!E2:E4,B69)</f>
        <v>0</v>
      </c>
    </row>
    <row r="70" spans="2:4" x14ac:dyDescent="0.2">
      <c r="B70" s="2" t="s">
        <v>44</v>
      </c>
      <c r="C70">
        <f>COUNTIFS(Přehled_zařízení!E2:E4,B70)</f>
        <v>0</v>
      </c>
    </row>
    <row r="71" spans="2:4" x14ac:dyDescent="0.2">
      <c r="B71" s="2" t="s">
        <v>43</v>
      </c>
      <c r="C71">
        <f>COUNTIFS(Přehled_zařízení!E2:E4,B71)</f>
        <v>0</v>
      </c>
    </row>
    <row r="72" spans="2:4" x14ac:dyDescent="0.2">
      <c r="B72" s="2" t="s">
        <v>32</v>
      </c>
      <c r="C72" s="13">
        <f>COUNTIFS(Přehled_zařízení!E2:E4,B72)</f>
        <v>0</v>
      </c>
      <c r="D72" s="1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6" sqref="B16"/>
    </sheetView>
  </sheetViews>
  <sheetFormatPr defaultRowHeight="12.75" x14ac:dyDescent="0.2"/>
  <cols>
    <col min="1" max="1" width="14.5703125" customWidth="1"/>
    <col min="2" max="2" width="34.85546875" customWidth="1"/>
    <col min="3" max="3" width="82.7109375" customWidth="1"/>
  </cols>
  <sheetData>
    <row r="1" spans="1:3" x14ac:dyDescent="0.2">
      <c r="A1" s="12" t="s">
        <v>95</v>
      </c>
      <c r="B1" s="12"/>
      <c r="C1" s="12"/>
    </row>
    <row r="3" spans="1:3" x14ac:dyDescent="0.2">
      <c r="A3" s="24" t="s">
        <v>71</v>
      </c>
      <c r="B3" s="22" t="s">
        <v>55</v>
      </c>
      <c r="C3" s="23" t="s">
        <v>72</v>
      </c>
    </row>
    <row r="4" spans="1:3" x14ac:dyDescent="0.2">
      <c r="A4" s="24" t="s">
        <v>73</v>
      </c>
      <c r="B4" s="22" t="s">
        <v>70</v>
      </c>
      <c r="C4" s="23" t="s">
        <v>74</v>
      </c>
    </row>
    <row r="5" spans="1:3" x14ac:dyDescent="0.2">
      <c r="A5" s="24"/>
      <c r="B5" s="22" t="s">
        <v>70</v>
      </c>
      <c r="C5" s="23" t="s">
        <v>92</v>
      </c>
    </row>
    <row r="6" spans="1:3" x14ac:dyDescent="0.2">
      <c r="A6" s="24" t="s">
        <v>75</v>
      </c>
      <c r="B6" s="22" t="s">
        <v>69</v>
      </c>
      <c r="C6" s="23" t="s">
        <v>76</v>
      </c>
    </row>
    <row r="7" spans="1:3" x14ac:dyDescent="0.2">
      <c r="A7" s="24" t="s">
        <v>77</v>
      </c>
      <c r="B7" s="35" t="s">
        <v>84</v>
      </c>
      <c r="C7" s="23" t="s">
        <v>78</v>
      </c>
    </row>
    <row r="8" spans="1:3" x14ac:dyDescent="0.2">
      <c r="A8" s="36" t="s">
        <v>79</v>
      </c>
      <c r="B8" s="22" t="s">
        <v>68</v>
      </c>
      <c r="C8" s="23" t="s">
        <v>80</v>
      </c>
    </row>
    <row r="9" spans="1:3" x14ac:dyDescent="0.2">
      <c r="A9" s="36" t="s">
        <v>81</v>
      </c>
      <c r="B9" s="22" t="s">
        <v>67</v>
      </c>
      <c r="C9" s="23" t="s">
        <v>80</v>
      </c>
    </row>
    <row r="10" spans="1:3" x14ac:dyDescent="0.2">
      <c r="A10" s="24" t="s">
        <v>82</v>
      </c>
      <c r="B10" s="22" t="s">
        <v>66</v>
      </c>
      <c r="C10" s="23" t="s">
        <v>80</v>
      </c>
    </row>
    <row r="11" spans="1:3" x14ac:dyDescent="0.2">
      <c r="A11" s="24" t="s">
        <v>83</v>
      </c>
      <c r="B11" s="37" t="s">
        <v>64</v>
      </c>
      <c r="C11" s="23" t="s">
        <v>93</v>
      </c>
    </row>
    <row r="12" spans="1:3" x14ac:dyDescent="0.2">
      <c r="A12" s="24"/>
      <c r="B12" s="37" t="s">
        <v>64</v>
      </c>
      <c r="C12" s="23" t="s">
        <v>94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Přehled_zařízení</vt:lpstr>
      <vt:lpstr>Grafy</vt:lpstr>
      <vt:lpstr>Poznámky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Heczkova</cp:lastModifiedBy>
  <cp:lastPrinted>2012-05-15T10:34:08Z</cp:lastPrinted>
  <dcterms:created xsi:type="dcterms:W3CDTF">2012-09-10T07:34:28Z</dcterms:created>
  <dcterms:modified xsi:type="dcterms:W3CDTF">2014-01-02T08:55:43Z</dcterms:modified>
</cp:coreProperties>
</file>