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2"/>
  </bookViews>
  <sheets>
    <sheet name="Schválené položky" sheetId="1" r:id="rId1"/>
    <sheet name="Kancelářské PC" sheetId="2" r:id="rId2"/>
    <sheet name="Mini PC" sheetId="3" r:id="rId3"/>
  </sheets>
  <definedNames/>
  <calcPr fullCalcOnLoad="1"/>
</workbook>
</file>

<file path=xl/sharedStrings.xml><?xml version="1.0" encoding="utf-8"?>
<sst xmlns="http://schemas.openxmlformats.org/spreadsheetml/2006/main" count="151" uniqueCount="101">
  <si>
    <t>CVP KÓD položky</t>
  </si>
  <si>
    <t>Název položky</t>
  </si>
  <si>
    <t>Identifikace nabízeného zboží                                   (uchazeč u kažké položky - řádku - identifikuje názvem nabízené zboží / nebo odkáže na katalogové číslo elektronického katalogu - jen v případě, je-li soubor(y) s elektronickým katalogem součástí nabídky)</t>
  </si>
  <si>
    <t>Popis předmětu veřejné zakázky</t>
  </si>
  <si>
    <t>Specifikace položky</t>
  </si>
  <si>
    <t>Měrná jednotka</t>
  </si>
  <si>
    <t>Počet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</si>
  <si>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</si>
  <si>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</si>
  <si>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</si>
  <si>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</si>
  <si>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</si>
  <si>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</si>
  <si>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</si>
  <si>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</si>
  <si>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</si>
  <si>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</si>
  <si>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</si>
  <si>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</si>
  <si>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</si>
  <si>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</si>
  <si>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</si>
  <si>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ks</t>
  </si>
  <si>
    <t>Celkem za fakturu</t>
  </si>
  <si>
    <t>Celkem</t>
  </si>
  <si>
    <t>Podrobná specifikace viz příslušný list</t>
  </si>
  <si>
    <t>Konkrétní nabídnuté parametry</t>
  </si>
  <si>
    <t>Vystavit fakturu za soubor položek výše</t>
  </si>
  <si>
    <t xml:space="preserve"> </t>
  </si>
  <si>
    <t>Fakturační adresa</t>
  </si>
  <si>
    <t>--</t>
  </si>
  <si>
    <t>Kancelářské PC</t>
  </si>
  <si>
    <t>Filozofická fakulta</t>
  </si>
  <si>
    <t>Arne Nováka 1, Brno, 602 00</t>
  </si>
  <si>
    <t>4.NP</t>
  </si>
  <si>
    <t>miksik@phil.muni.cz
borakova@phil.muni.cz</t>
  </si>
  <si>
    <t>Daniel Mikšík
Petra Boráková</t>
  </si>
  <si>
    <t>18774
2539</t>
  </si>
  <si>
    <t>777651111
549497185</t>
  </si>
  <si>
    <t>Masarykova univerzita, Filozofická fakulta, Arne Nováka 1, 602 00 Brno</t>
  </si>
  <si>
    <t>Arne Nováka 1, Brno, 602 01</t>
  </si>
  <si>
    <t>18774
2540</t>
  </si>
  <si>
    <t>777651111
549497186</t>
  </si>
  <si>
    <t>Procesor</t>
  </si>
  <si>
    <t>x86-64 kompatibilní, PassMark CPU Mark min. 4000</t>
  </si>
  <si>
    <t>Paměť RAM</t>
  </si>
  <si>
    <t>min. 8 GB</t>
  </si>
  <si>
    <t>Pevný disk</t>
  </si>
  <si>
    <t>min. 500 GB</t>
  </si>
  <si>
    <t>Mechaniky pro média</t>
  </si>
  <si>
    <t>DVDRW</t>
  </si>
  <si>
    <t>Grafická karta</t>
  </si>
  <si>
    <t>podpora min. dvou monitorů, každý s rozlišením min. 1920x1200 bodů</t>
  </si>
  <si>
    <t>Zvuková karta</t>
  </si>
  <si>
    <t>ano</t>
  </si>
  <si>
    <t>Účinnost zdroje</t>
  </si>
  <si>
    <t>min. 80%</t>
  </si>
  <si>
    <t>Síťová karta</t>
  </si>
  <si>
    <t>100/1000 Mb Ethernet, s podporou PXE</t>
  </si>
  <si>
    <t>Skříň počítače</t>
  </si>
  <si>
    <t>Vstupní a výstupní porty</t>
  </si>
  <si>
    <t>vstup a výstup pro sluchátka a mikrofon  na předním panelu</t>
  </si>
  <si>
    <t>USB porty</t>
  </si>
  <si>
    <t xml:space="preserve">Klávesnice </t>
  </si>
  <si>
    <t>USB, podpora jazyků CZ a EN, standardní rozmístění kláves: klávesny Insert, Delete, Home, End, pageUp, PageDown a směrové šipky ve dvou samostatných blocích, bez dalších kláves mezi těmito bloky, neredukovaná velikost klávesy pravý Shift (např. Macro)</t>
  </si>
  <si>
    <t>Myš</t>
  </si>
  <si>
    <t>USB, snímání pohybu optické, kabelové připojení min. 150cm , 3 tlačítka a kolečko, min. délka 12 cm</t>
  </si>
  <si>
    <t>Operační systém</t>
  </si>
  <si>
    <t>Windows 8 Pro CZ</t>
  </si>
  <si>
    <t>Další požadavky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</si>
  <si>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</si>
  <si>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Microsoft Windows 8 Pro CZ</t>
  </si>
  <si>
    <t>min. 6× USB 2.0, min. 2 porty na předním panelu</t>
  </si>
  <si>
    <t>vstup a výstup pro sluchátka a mikrofon na předním panelu</t>
  </si>
  <si>
    <t>x86-64 kompatibilní, PassMark CPU min. 6000</t>
  </si>
  <si>
    <t>USB, snímání pohybu optické, kabelové připojení min. 150 cm, 3 tlačítka a kolečko, min. délka 12 cm</t>
  </si>
  <si>
    <t>Mini PC</t>
  </si>
  <si>
    <t>SSD min. 120 GB</t>
  </si>
  <si>
    <t>Místo dodání</t>
  </si>
  <si>
    <t xml:space="preserve">30213000-5  </t>
  </si>
  <si>
    <t xml:space="preserve">Specializované PC pro multimédia </t>
  </si>
  <si>
    <t xml:space="preserve">Kancelářské PC </t>
  </si>
  <si>
    <t>microtower, max. rozměry 370 × 180 × 430 mm (V×Š×H)</t>
  </si>
  <si>
    <t>ultra small form factor, největší ze tří rozměrů (výška, šířka, hloubka) max. 330 mm</t>
  </si>
  <si>
    <t>Kancelářské ICT vybavení - 023 - 2013</t>
  </si>
  <si>
    <t>PC CS Office i3-3240</t>
  </si>
  <si>
    <t>PC CS Office USFF i5-3470S</t>
  </si>
  <si>
    <t>x86-64 kompatibilní, PassMark CPU Mark 4200+</t>
  </si>
  <si>
    <t>8 GB DDR3</t>
  </si>
  <si>
    <t>500 GB</t>
  </si>
  <si>
    <t>podpora  dvou monitorů, každý s rozlišením 1920x1200 bodů</t>
  </si>
  <si>
    <t>80%+</t>
  </si>
  <si>
    <t>8× USB 2.0, min. 2 porty na předním panelu</t>
  </si>
  <si>
    <t>USB, snímání pohybu optické, kabelové připojení 150cm , 3 tlačítka a kolečko, délka 12 cm</t>
  </si>
  <si>
    <t>microtower, rozměry 355 × 178 × 380 mm (V×Š×H)</t>
  </si>
  <si>
    <t>SSD 120 GB</t>
  </si>
  <si>
    <t>podpora dvou monitorů, každý s rozlišením 1920x1200 bodů</t>
  </si>
  <si>
    <t>ultra small form factor, největší ze tří rozměrů (výška, šířka, hloubka) 305 mm</t>
  </si>
  <si>
    <t>6× USB 2.0, 2 porty na předním panelu</t>
  </si>
  <si>
    <t>USB, snímání pohybu optické, kabelové připojení 150 cm, 3 tlačítka a kolečko, délka 12 cm</t>
  </si>
  <si>
    <t>x86-64 kompatibilní, PassMark CPU 6100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</si>
</sst>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#,##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[$-405]d\.\ mmmm\ yyyy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hair">
        <color indexed="8"/>
      </left>
      <right style="hair">
        <color indexed="63"/>
      </right>
      <top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63"/>
      </right>
      <top style="hair"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18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17" borderId="12" xfId="0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Font="1" applyAlignment="1">
      <alignment horizontal="right" vertical="top"/>
    </xf>
    <xf numFmtId="0" fontId="1" fillId="8" borderId="13" xfId="0" applyFont="1" applyFill="1" applyBorder="1" applyAlignment="1">
      <alignment horizontal="left" vertical="top"/>
    </xf>
    <xf numFmtId="4" fontId="1" fillId="8" borderId="13" xfId="0" applyNumberFormat="1" applyFont="1" applyFill="1" applyBorder="1" applyAlignment="1">
      <alignment horizontal="right" vertical="top"/>
    </xf>
    <xf numFmtId="4" fontId="1" fillId="21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3" fontId="0" fillId="0" borderId="0" xfId="0" applyNumberFormat="1" applyFont="1" applyAlignment="1">
      <alignment horizontal="center" vertical="top"/>
    </xf>
    <xf numFmtId="0" fontId="0" fillId="0" borderId="0" xfId="0" applyFont="1" applyFill="1" applyAlignment="1" quotePrefix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23" fillId="0" borderId="0" xfId="36" applyFill="1" applyAlignment="1">
      <alignment horizontal="left" vertical="top" wrapText="1"/>
    </xf>
    <xf numFmtId="3" fontId="0" fillId="0" borderId="0" xfId="0" applyNumberFormat="1" applyFont="1" applyFill="1" applyAlignment="1">
      <alignment horizontal="left" vertical="top" wrapText="1"/>
    </xf>
    <xf numFmtId="3" fontId="0" fillId="0" borderId="0" xfId="0" applyNumberFormat="1" applyFont="1" applyFill="1" applyAlignment="1">
      <alignment horizontal="center" vertical="top" wrapText="1"/>
    </xf>
    <xf numFmtId="4" fontId="0" fillId="17" borderId="14" xfId="0" applyNumberFormat="1" applyFont="1" applyFill="1" applyBorder="1" applyAlignment="1" applyProtection="1">
      <alignment horizontal="right" vertical="top"/>
      <protection locked="0"/>
    </xf>
    <xf numFmtId="3" fontId="0" fillId="17" borderId="15" xfId="0" applyNumberFormat="1" applyFont="1" applyFill="1" applyBorder="1" applyAlignment="1" applyProtection="1">
      <alignment horizontal="right" vertical="top"/>
      <protection locked="0"/>
    </xf>
    <xf numFmtId="4" fontId="0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4" fontId="0" fillId="17" borderId="18" xfId="0" applyNumberFormat="1" applyFont="1" applyFill="1" applyBorder="1" applyAlignment="1" applyProtection="1">
      <alignment horizontal="right" vertical="top"/>
      <protection locked="0"/>
    </xf>
    <xf numFmtId="3" fontId="0" fillId="17" borderId="19" xfId="0" applyNumberFormat="1" applyFont="1" applyFill="1" applyBorder="1" applyAlignment="1" applyProtection="1">
      <alignment horizontal="right" vertical="top"/>
      <protection locked="0"/>
    </xf>
    <xf numFmtId="4" fontId="0" fillId="0" borderId="20" xfId="0" applyNumberFormat="1" applyFont="1" applyBorder="1" applyAlignment="1">
      <alignment horizontal="right" vertical="top"/>
    </xf>
    <xf numFmtId="4" fontId="0" fillId="0" borderId="21" xfId="0" applyNumberFormat="1" applyFont="1" applyBorder="1" applyAlignment="1">
      <alignment horizontal="right" vertical="top"/>
    </xf>
    <xf numFmtId="0" fontId="0" fillId="0" borderId="0" xfId="47" applyFill="1">
      <alignment/>
      <protection/>
    </xf>
    <xf numFmtId="0" fontId="0" fillId="0" borderId="0" xfId="47">
      <alignment/>
      <protection/>
    </xf>
    <xf numFmtId="0" fontId="0" fillId="0" borderId="22" xfId="47" applyBorder="1">
      <alignment/>
      <protection/>
    </xf>
    <xf numFmtId="0" fontId="0" fillId="0" borderId="22" xfId="47" applyBorder="1" applyAlignment="1">
      <alignment wrapText="1"/>
      <protection/>
    </xf>
    <xf numFmtId="0" fontId="0" fillId="24" borderId="22" xfId="47" applyFill="1" applyBorder="1">
      <alignment/>
      <protection/>
    </xf>
    <xf numFmtId="0" fontId="0" fillId="0" borderId="22" xfId="47" applyBorder="1" applyAlignment="1">
      <alignment vertical="center"/>
      <protection/>
    </xf>
    <xf numFmtId="0" fontId="0" fillId="0" borderId="22" xfId="47" applyBorder="1" applyAlignment="1">
      <alignment vertical="top" wrapText="1"/>
      <protection/>
    </xf>
    <xf numFmtId="0" fontId="1" fillId="25" borderId="10" xfId="0" applyFont="1" applyFill="1" applyBorder="1" applyAlignment="1">
      <alignment horizontal="left" vertical="top"/>
    </xf>
    <xf numFmtId="0" fontId="1" fillId="21" borderId="0" xfId="0" applyFont="1" applyFill="1" applyBorder="1" applyAlignment="1">
      <alignment horizontal="left" vertical="top"/>
    </xf>
    <xf numFmtId="0" fontId="0" fillId="24" borderId="22" xfId="47" applyFill="1" applyBorder="1" applyAlignment="1">
      <alignment wrapText="1"/>
      <protection/>
    </xf>
    <xf numFmtId="0" fontId="1" fillId="8" borderId="0" xfId="0" applyFont="1" applyFill="1" applyBorder="1" applyAlignment="1">
      <alignment horizontal="left" vertical="top"/>
    </xf>
    <xf numFmtId="0" fontId="1" fillId="2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27" borderId="23" xfId="47" applyFont="1" applyFill="1" applyBorder="1" applyAlignment="1">
      <alignment horizontal="center" vertical="center"/>
      <protection/>
    </xf>
    <xf numFmtId="0" fontId="5" fillId="27" borderId="24" xfId="47" applyFont="1" applyFill="1" applyBorder="1" applyAlignment="1">
      <alignment horizontal="center" vertical="center"/>
      <protection/>
    </xf>
    <xf numFmtId="0" fontId="5" fillId="27" borderId="25" xfId="47" applyFont="1" applyFill="1" applyBorder="1" applyAlignment="1">
      <alignment horizontal="center" vertical="center"/>
      <protection/>
    </xf>
    <xf numFmtId="0" fontId="5" fillId="27" borderId="26" xfId="47" applyFont="1" applyFill="1" applyBorder="1" applyAlignment="1">
      <alignment horizontal="center" vertical="center"/>
      <protection/>
    </xf>
    <xf numFmtId="0" fontId="20" fillId="27" borderId="27" xfId="47" applyFont="1" applyFill="1" applyBorder="1" applyAlignment="1">
      <alignment horizontal="center" vertical="center" wrapText="1"/>
      <protection/>
    </xf>
    <xf numFmtId="0" fontId="20" fillId="27" borderId="28" xfId="47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ka@teiresias.muni.cz/ondra@teiresias.muni.cz" TargetMode="External" /><Relationship Id="rId2" Type="http://schemas.openxmlformats.org/officeDocument/2006/relationships/hyperlink" Target="mailto:valka@teiresias.muni.cz/ondra@teiresias.muni.cz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zoomScalePageLayoutView="0" workbookViewId="0" topLeftCell="P1">
      <pane ySplit="5" topLeftCell="A6" activePane="bottomLeft" state="frozen"/>
      <selection pane="topLeft" activeCell="A1" sqref="A1"/>
      <selection pane="bottomLeft" activeCell="V6" sqref="V6"/>
    </sheetView>
  </sheetViews>
  <sheetFormatPr defaultColWidth="9.140625" defaultRowHeight="12.75"/>
  <cols>
    <col min="1" max="1" width="18.421875" style="0" customWidth="1"/>
    <col min="2" max="2" width="32.28125" style="0" customWidth="1"/>
    <col min="3" max="3" width="51.421875" style="0" customWidth="1"/>
    <col min="4" max="4" width="33.140625" style="0" bestFit="1" customWidth="1"/>
    <col min="5" max="5" width="22.8515625" style="0" customWidth="1"/>
    <col min="6" max="6" width="15.28125" style="0" bestFit="1" customWidth="1"/>
    <col min="7" max="7" width="7.421875" style="0" customWidth="1"/>
    <col min="8" max="8" width="25.00390625" style="0" customWidth="1"/>
    <col min="9" max="9" width="16.140625" style="0" customWidth="1"/>
    <col min="10" max="10" width="21.421875" style="0" customWidth="1"/>
    <col min="11" max="11" width="12.421875" style="0" customWidth="1"/>
    <col min="12" max="12" width="14.140625" style="0" bestFit="1" customWidth="1"/>
    <col min="13" max="13" width="23.00390625" style="0" bestFit="1" customWidth="1"/>
    <col min="14" max="14" width="30.00390625" style="0" bestFit="1" customWidth="1"/>
    <col min="15" max="15" width="39.421875" style="0" bestFit="1" customWidth="1"/>
    <col min="16" max="16" width="27.28125" style="0" bestFit="1" customWidth="1"/>
    <col min="17" max="17" width="37.421875" style="0" customWidth="1"/>
    <col min="18" max="18" width="53.00390625" style="0" customWidth="1"/>
    <col min="19" max="19" width="21.140625" style="0" customWidth="1"/>
    <col min="20" max="20" width="11.7109375" style="0" customWidth="1"/>
    <col min="21" max="21" width="15.28125" style="0" customWidth="1"/>
    <col min="22" max="23" width="27.00390625" style="0" customWidth="1"/>
    <col min="24" max="24" width="23.421875" style="0" customWidth="1"/>
  </cols>
  <sheetData>
    <row r="1" spans="1:23" ht="16.5" customHeight="1">
      <c r="A1" s="33" t="s">
        <v>84</v>
      </c>
      <c r="B1" s="3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6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16.5" customHeight="1">
      <c r="A4" s="38"/>
      <c r="B4" s="38"/>
      <c r="C4" s="38"/>
      <c r="D4" s="38"/>
      <c r="E4" s="38"/>
      <c r="F4" s="38"/>
      <c r="G4" s="38"/>
      <c r="H4" s="39" t="s">
        <v>78</v>
      </c>
      <c r="I4" s="39"/>
      <c r="J4" s="39"/>
      <c r="K4" s="39"/>
      <c r="L4" s="39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69.7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29</v>
      </c>
      <c r="R5" s="3" t="s">
        <v>16</v>
      </c>
      <c r="S5" s="3" t="s">
        <v>17</v>
      </c>
      <c r="T5" s="3" t="s">
        <v>18</v>
      </c>
      <c r="U5" s="3" t="s">
        <v>19</v>
      </c>
      <c r="V5" s="3" t="s">
        <v>20</v>
      </c>
      <c r="W5" s="3" t="s">
        <v>21</v>
      </c>
    </row>
    <row r="6" spans="1:23" ht="25.5">
      <c r="A6" s="10" t="s">
        <v>79</v>
      </c>
      <c r="B6" s="4" t="s">
        <v>31</v>
      </c>
      <c r="C6" s="5" t="s">
        <v>85</v>
      </c>
      <c r="D6" s="4" t="s">
        <v>25</v>
      </c>
      <c r="E6" s="4"/>
      <c r="F6" s="11" t="s">
        <v>22</v>
      </c>
      <c r="G6" s="12">
        <v>10</v>
      </c>
      <c r="H6" s="10" t="s">
        <v>32</v>
      </c>
      <c r="I6" s="10"/>
      <c r="J6" s="10" t="s">
        <v>33</v>
      </c>
      <c r="K6" s="10" t="s">
        <v>34</v>
      </c>
      <c r="L6" s="13" t="s">
        <v>30</v>
      </c>
      <c r="M6" s="14" t="s">
        <v>37</v>
      </c>
      <c r="N6" s="10" t="s">
        <v>36</v>
      </c>
      <c r="O6" s="15" t="s">
        <v>35</v>
      </c>
      <c r="P6" s="16" t="s">
        <v>38</v>
      </c>
      <c r="Q6" s="17" t="s">
        <v>39</v>
      </c>
      <c r="R6" s="4"/>
      <c r="S6" s="18">
        <v>9720</v>
      </c>
      <c r="T6" s="19">
        <v>21</v>
      </c>
      <c r="U6" s="20">
        <f>((G6*S6)*(T6/100))/G6</f>
        <v>2041.2</v>
      </c>
      <c r="V6" s="21">
        <f>ROUND(G6*ROUND(S6,2),2)</f>
        <v>97200</v>
      </c>
      <c r="W6" s="6">
        <f>ROUND(V6*((100+T6)/100),2)</f>
        <v>117612</v>
      </c>
    </row>
    <row r="7" spans="1:23" ht="26.25" thickBot="1">
      <c r="A7" s="10" t="s">
        <v>79</v>
      </c>
      <c r="B7" s="4" t="s">
        <v>76</v>
      </c>
      <c r="C7" s="5" t="s">
        <v>86</v>
      </c>
      <c r="D7" s="4" t="s">
        <v>25</v>
      </c>
      <c r="E7" s="4"/>
      <c r="F7" s="11" t="s">
        <v>22</v>
      </c>
      <c r="G7" s="12">
        <v>17</v>
      </c>
      <c r="H7" s="10" t="s">
        <v>32</v>
      </c>
      <c r="I7" s="10"/>
      <c r="J7" s="10" t="s">
        <v>40</v>
      </c>
      <c r="K7" s="10" t="s">
        <v>34</v>
      </c>
      <c r="L7" s="13" t="s">
        <v>30</v>
      </c>
      <c r="M7" s="14" t="s">
        <v>41</v>
      </c>
      <c r="N7" s="10" t="s">
        <v>36</v>
      </c>
      <c r="O7" s="15" t="s">
        <v>35</v>
      </c>
      <c r="P7" s="16" t="s">
        <v>42</v>
      </c>
      <c r="Q7" s="17" t="s">
        <v>39</v>
      </c>
      <c r="R7" s="4"/>
      <c r="S7" s="22">
        <v>13030</v>
      </c>
      <c r="T7" s="23">
        <v>21</v>
      </c>
      <c r="U7" s="24">
        <f>((G7*S7)*(T7/100))/G7</f>
        <v>2736.2999999999997</v>
      </c>
      <c r="V7" s="25">
        <f>ROUND(G7*ROUND(S7,2),2)</f>
        <v>221510</v>
      </c>
      <c r="W7" s="6">
        <f>ROUND(V7*((100+T7)/100),2)</f>
        <v>268027.1</v>
      </c>
    </row>
    <row r="8" spans="1:23" ht="13.5" customHeight="1" thickTop="1">
      <c r="A8" s="7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36" t="s">
        <v>23</v>
      </c>
      <c r="U8" s="36"/>
      <c r="V8" s="8">
        <f>SUM(V6:V7)</f>
        <v>318710</v>
      </c>
      <c r="W8" s="8">
        <f>SUM(W6:W7)</f>
        <v>385639.1</v>
      </c>
    </row>
    <row r="9" spans="1:23" ht="19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34" t="s">
        <v>24</v>
      </c>
      <c r="U9" s="34"/>
      <c r="V9" s="9">
        <f>(0)+SUM(V8)</f>
        <v>318710</v>
      </c>
      <c r="W9" s="9">
        <f>(0)+SUM(W8)</f>
        <v>385639.1</v>
      </c>
    </row>
    <row r="14" ht="12.75">
      <c r="B14" t="s">
        <v>28</v>
      </c>
    </row>
  </sheetData>
  <sheetProtection/>
  <mergeCells count="6">
    <mergeCell ref="T8:U8"/>
    <mergeCell ref="A3:W3"/>
    <mergeCell ref="A4:G4"/>
    <mergeCell ref="H4:L4"/>
    <mergeCell ref="A9:S9"/>
  </mergeCells>
  <hyperlinks>
    <hyperlink ref="O6" r:id="rId1" display="valka@teiresias.muni.cz/ondra@teiresias.muni.cz"/>
    <hyperlink ref="O7" r:id="rId2" display="valka@teiresias.muni.cz/ondra@teiresias.muni.cz"/>
  </hyperlink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8" scale="3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8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9.140625" style="27" customWidth="1"/>
    <col min="2" max="2" width="31.7109375" style="27" customWidth="1"/>
    <col min="3" max="3" width="53.28125" style="27" customWidth="1"/>
    <col min="4" max="4" width="52.57421875" style="27" customWidth="1"/>
    <col min="5" max="16384" width="9.140625" style="27" customWidth="1"/>
  </cols>
  <sheetData>
    <row r="2" spans="1:4" ht="19.5" customHeight="1">
      <c r="A2" s="26"/>
      <c r="B2" s="41" t="s">
        <v>81</v>
      </c>
      <c r="C2" s="42"/>
      <c r="D2" s="45" t="s">
        <v>26</v>
      </c>
    </row>
    <row r="3" spans="1:4" ht="19.5" customHeight="1">
      <c r="A3" s="26"/>
      <c r="B3" s="43"/>
      <c r="C3" s="44"/>
      <c r="D3" s="46"/>
    </row>
    <row r="4" spans="2:4" ht="12.75">
      <c r="B4" s="28" t="s">
        <v>43</v>
      </c>
      <c r="C4" s="29" t="s">
        <v>44</v>
      </c>
      <c r="D4" s="30" t="s">
        <v>87</v>
      </c>
    </row>
    <row r="5" spans="2:4" ht="12.75">
      <c r="B5" s="28" t="s">
        <v>45</v>
      </c>
      <c r="C5" s="29" t="s">
        <v>46</v>
      </c>
      <c r="D5" s="30" t="s">
        <v>88</v>
      </c>
    </row>
    <row r="6" spans="2:4" ht="12.75">
      <c r="B6" s="28" t="s">
        <v>47</v>
      </c>
      <c r="C6" s="29" t="s">
        <v>48</v>
      </c>
      <c r="D6" s="30" t="s">
        <v>89</v>
      </c>
    </row>
    <row r="7" spans="2:4" ht="12.75">
      <c r="B7" s="28" t="s">
        <v>49</v>
      </c>
      <c r="C7" s="29" t="s">
        <v>50</v>
      </c>
      <c r="D7" s="30" t="s">
        <v>50</v>
      </c>
    </row>
    <row r="8" spans="2:4" ht="25.5">
      <c r="B8" s="28" t="s">
        <v>51</v>
      </c>
      <c r="C8" s="29" t="s">
        <v>52</v>
      </c>
      <c r="D8" s="30" t="s">
        <v>90</v>
      </c>
    </row>
    <row r="9" spans="2:4" ht="12.75">
      <c r="B9" s="28" t="s">
        <v>53</v>
      </c>
      <c r="C9" s="29" t="s">
        <v>54</v>
      </c>
      <c r="D9" s="30" t="s">
        <v>54</v>
      </c>
    </row>
    <row r="10" spans="2:4" ht="12.75">
      <c r="B10" s="28" t="s">
        <v>55</v>
      </c>
      <c r="C10" s="29" t="s">
        <v>56</v>
      </c>
      <c r="D10" s="30" t="s">
        <v>91</v>
      </c>
    </row>
    <row r="11" spans="2:4" ht="12.75">
      <c r="B11" s="28" t="s">
        <v>57</v>
      </c>
      <c r="C11" s="29" t="s">
        <v>58</v>
      </c>
      <c r="D11" s="30" t="s">
        <v>58</v>
      </c>
    </row>
    <row r="12" spans="2:4" ht="12.75">
      <c r="B12" s="28" t="s">
        <v>59</v>
      </c>
      <c r="C12" s="29" t="s">
        <v>82</v>
      </c>
      <c r="D12" s="30" t="s">
        <v>94</v>
      </c>
    </row>
    <row r="13" spans="2:4" ht="12.75">
      <c r="B13" s="28" t="s">
        <v>60</v>
      </c>
      <c r="C13" s="29" t="s">
        <v>61</v>
      </c>
      <c r="D13" s="30" t="s">
        <v>61</v>
      </c>
    </row>
    <row r="14" spans="2:4" ht="12.75">
      <c r="B14" s="28" t="s">
        <v>62</v>
      </c>
      <c r="C14" s="29" t="s">
        <v>72</v>
      </c>
      <c r="D14" s="30" t="s">
        <v>92</v>
      </c>
    </row>
    <row r="15" spans="2:4" ht="64.5" customHeight="1">
      <c r="B15" s="31" t="s">
        <v>63</v>
      </c>
      <c r="C15" s="32" t="s">
        <v>64</v>
      </c>
      <c r="D15" s="35" t="s">
        <v>64</v>
      </c>
    </row>
    <row r="16" spans="2:4" ht="25.5">
      <c r="B16" s="31" t="s">
        <v>65</v>
      </c>
      <c r="C16" s="29" t="s">
        <v>66</v>
      </c>
      <c r="D16" s="35" t="s">
        <v>93</v>
      </c>
    </row>
    <row r="17" spans="2:4" ht="12.75">
      <c r="B17" s="31" t="s">
        <v>67</v>
      </c>
      <c r="C17" s="29" t="s">
        <v>68</v>
      </c>
      <c r="D17" s="30" t="s">
        <v>68</v>
      </c>
    </row>
    <row r="18" spans="2:4" ht="51">
      <c r="B18" s="31" t="s">
        <v>69</v>
      </c>
      <c r="C18" s="29" t="s">
        <v>70</v>
      </c>
      <c r="D18" s="35" t="s">
        <v>70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8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9.140625" style="27" customWidth="1"/>
    <col min="2" max="2" width="31.7109375" style="27" customWidth="1"/>
    <col min="3" max="3" width="53.28125" style="27" customWidth="1"/>
    <col min="4" max="4" width="37.421875" style="27" customWidth="1"/>
    <col min="5" max="16384" width="9.140625" style="27" customWidth="1"/>
  </cols>
  <sheetData>
    <row r="2" spans="1:4" ht="19.5" customHeight="1">
      <c r="A2" s="26"/>
      <c r="B2" s="41" t="s">
        <v>80</v>
      </c>
      <c r="C2" s="42"/>
      <c r="D2" s="45" t="s">
        <v>26</v>
      </c>
    </row>
    <row r="3" spans="2:4" ht="19.5" customHeight="1">
      <c r="B3" s="43"/>
      <c r="C3" s="44"/>
      <c r="D3" s="46"/>
    </row>
    <row r="4" spans="2:4" ht="12.75">
      <c r="B4" s="28" t="s">
        <v>43</v>
      </c>
      <c r="C4" s="29" t="s">
        <v>74</v>
      </c>
      <c r="D4" s="30" t="s">
        <v>100</v>
      </c>
    </row>
    <row r="5" spans="2:4" ht="12.75">
      <c r="B5" s="28" t="s">
        <v>45</v>
      </c>
      <c r="C5" s="29" t="s">
        <v>46</v>
      </c>
      <c r="D5" s="30" t="s">
        <v>88</v>
      </c>
    </row>
    <row r="6" spans="2:4" ht="12.75">
      <c r="B6" s="28" t="s">
        <v>47</v>
      </c>
      <c r="C6" s="29" t="s">
        <v>77</v>
      </c>
      <c r="D6" s="30" t="s">
        <v>95</v>
      </c>
    </row>
    <row r="7" spans="2:4" ht="12.75">
      <c r="B7" s="31" t="s">
        <v>49</v>
      </c>
      <c r="C7" s="29" t="s">
        <v>50</v>
      </c>
      <c r="D7" s="30" t="s">
        <v>50</v>
      </c>
    </row>
    <row r="8" spans="2:4" ht="25.5">
      <c r="B8" s="31" t="s">
        <v>51</v>
      </c>
      <c r="C8" s="29" t="s">
        <v>52</v>
      </c>
      <c r="D8" s="35" t="s">
        <v>96</v>
      </c>
    </row>
    <row r="9" spans="2:4" ht="12.75">
      <c r="B9" s="31" t="s">
        <v>53</v>
      </c>
      <c r="C9" s="29" t="s">
        <v>54</v>
      </c>
      <c r="D9" s="30" t="s">
        <v>54</v>
      </c>
    </row>
    <row r="10" spans="2:4" ht="12.75">
      <c r="B10" s="31" t="s">
        <v>55</v>
      </c>
      <c r="C10" s="29" t="s">
        <v>56</v>
      </c>
      <c r="D10" s="30" t="s">
        <v>91</v>
      </c>
    </row>
    <row r="11" spans="2:4" ht="12.75">
      <c r="B11" s="31" t="s">
        <v>57</v>
      </c>
      <c r="C11" s="29" t="s">
        <v>58</v>
      </c>
      <c r="D11" s="30" t="s">
        <v>58</v>
      </c>
    </row>
    <row r="12" spans="2:4" ht="25.5">
      <c r="B12" s="31" t="s">
        <v>59</v>
      </c>
      <c r="C12" s="29" t="s">
        <v>83</v>
      </c>
      <c r="D12" s="35" t="s">
        <v>97</v>
      </c>
    </row>
    <row r="13" spans="2:4" ht="25.5">
      <c r="B13" s="31" t="s">
        <v>60</v>
      </c>
      <c r="C13" s="29" t="s">
        <v>73</v>
      </c>
      <c r="D13" s="35" t="s">
        <v>73</v>
      </c>
    </row>
    <row r="14" spans="2:4" ht="12.75">
      <c r="B14" s="31" t="s">
        <v>62</v>
      </c>
      <c r="C14" s="29" t="s">
        <v>72</v>
      </c>
      <c r="D14" s="35" t="s">
        <v>98</v>
      </c>
    </row>
    <row r="15" spans="2:4" ht="96.75" customHeight="1">
      <c r="B15" s="31" t="s">
        <v>63</v>
      </c>
      <c r="C15" s="32" t="s">
        <v>64</v>
      </c>
      <c r="D15" s="35" t="s">
        <v>64</v>
      </c>
    </row>
    <row r="16" spans="2:4" ht="38.25">
      <c r="B16" s="31" t="s">
        <v>65</v>
      </c>
      <c r="C16" s="29" t="s">
        <v>75</v>
      </c>
      <c r="D16" s="35" t="s">
        <v>99</v>
      </c>
    </row>
    <row r="17" spans="2:4" ht="12.75">
      <c r="B17" s="31" t="s">
        <v>67</v>
      </c>
      <c r="C17" s="29" t="s">
        <v>71</v>
      </c>
      <c r="D17" s="35" t="s">
        <v>71</v>
      </c>
    </row>
    <row r="18" spans="2:4" ht="76.5">
      <c r="B18" s="31" t="s">
        <v>69</v>
      </c>
      <c r="C18" s="29" t="s">
        <v>70</v>
      </c>
      <c r="D18" s="35" t="s">
        <v>70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Baudys</cp:lastModifiedBy>
  <cp:lastPrinted>2014-01-14T15:08:29Z</cp:lastPrinted>
  <dcterms:created xsi:type="dcterms:W3CDTF">2012-01-30T11:31:54Z</dcterms:created>
  <dcterms:modified xsi:type="dcterms:W3CDTF">2014-01-14T15:19:13Z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