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<sst xmlns="http://schemas.openxmlformats.org/spreadsheetml/2006/main" count="1190" uniqueCount="241">
  <si>
    <t>Propagační předměty pro projekt Pharmaround</t>
  </si>
  <si>
    <t>Roll-up banner, jednostranný, interiérový, přenosný, rozměr 80x200 cm vč. skládacího stojanu, konstrukce Aluminium, tištěná ploch bílá, barevný potisk (viz. příloha)
 Součástí potisku je logolink:
 rozšířený vertikální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
 Dodavatel je povinen se řídit manuálem vizuální identity pro projekty OPVK ( říjen 2010)</t>
  </si>
  <si>
    <t>Farmakologický ústav</t>
  </si>
  <si>
    <t>UKB, Kamenice 5, budova A19</t>
  </si>
  <si>
    <t>bud. A19/323a</t>
  </si>
  <si>
    <t>Zadavatel požaduje zaslání náhledu zboží s umístěním potisku před výrobou a dodáním ke kontrole:
 Převzetí zboží po tel. domluvě:
 Eva Bláblová
 Telefon 549 49 7039 
 E-mail eblablo@med.muni.cz</t>
  </si>
  <si>
    <t>6910</t>
  </si>
  <si>
    <t>110516</t>
  </si>
  <si>
    <t>91</t>
  </si>
  <si>
    <t>OBJ/1116/0016/12</t>
  </si>
  <si>
    <t>Blok poznámkový, lepený v hlavě, linkovaný (černé linky), bílý papír 80g/m2, formát A5, přebal bloku z křídového papíru 200g/m2, zadní strana karton 300g/m2 , počet listů 50 
 Další specifikace viz.příloha
 Dodavatel je povinen se řídit manuálem vizuální identity pro projekty OPVK ( říjen 2010)</t>
  </si>
  <si>
    <t>Plastové propisovací pero s klipsou, kovové doplňky (hrot propisky, klipsa), gumový grip, modrá náplň, šíře stopy 0,3-0,35 mm. Tělo propiska bílá barva 
 Potisk:
 1)zkrácený horizontální logolink, minimální plocha umístění logolinku 22,2x6 mm, Písmo sloganu: Helvetica Neue LT Pro 55 Roman. Použité barvy: Černá - Process Black CV, Počet barev tisku - 1.
 2) logo projektu Pharmaround (z druhé strany)- minimální plocha umístění 6,7x35mm, Písmo a použité barvy loga:růžová PANT 215/šedá Pantone Cool Gray 9 , Počet barev tisku - 3.
 Dodavatel je povinen se řídit manuálem vizuální identity pro projekty OPVK ( říjen 2010)</t>
  </si>
  <si>
    <t>Propiska - OPVK</t>
  </si>
  <si>
    <t>Propiska s potiskem - zkrácený horizontální logolink, minimální plocha umístění logolinku 22,2x6 mm. Písmo sloganu: Helvetica Neue LT Pro 55 Roman. Použité barvy: Modrá - Reflex Blue, Žlutá - Process yellow, Oranžová - 144 C, Černá - Process Black CV. Počet barev tisku - 4.</t>
  </si>
  <si>
    <t>Barva: průhledná s barevným popisem</t>
  </si>
  <si>
    <t>Ústav chemie</t>
  </si>
  <si>
    <t>UKB, Kamenice 5, budova A8</t>
  </si>
  <si>
    <t>bud. A8/312</t>
  </si>
  <si>
    <t>Suchánková Monika</t>
  </si>
  <si>
    <t>108859@mail.muni.cz</t>
  </si>
  <si>
    <t>0646</t>
  </si>
  <si>
    <t>313010</t>
  </si>
  <si>
    <t>1195</t>
  </si>
  <si>
    <t>OBJ/3111/0125/12</t>
  </si>
  <si>
    <t>Drobná elektronika</t>
  </si>
  <si>
    <t>Celkem</t>
  </si>
  <si>
    <t>39294100-0-14</t>
  </si>
  <si>
    <t>Informační deska</t>
  </si>
  <si>
    <t>Dodání podkladů:
 Typ: Rám
 Rozměr (velikost):
 Viditelná plocha 287 - 300 mm (šířka) x 390 - 400 mm;
 Materiál rámu: Hliník;
 Materiál předního krytu: plast nebo sklo;
 Jiné požadavky: Lze zavěsit horizontálně i vertikálně</t>
  </si>
  <si>
    <t>Z</t>
  </si>
  <si>
    <t>Pěnčík Martin</t>
  </si>
  <si>
    <t>63247@mail.muni.cz</t>
  </si>
  <si>
    <t>Specifikaci splňuje např. Ikea STRÖMBY Rám, art. 801.510.14</t>
  </si>
  <si>
    <t>0705</t>
  </si>
  <si>
    <t>222300</t>
  </si>
  <si>
    <t>OBJ/2201/0018/12</t>
  </si>
  <si>
    <t>Kalendář - diář na rok 2013</t>
  </si>
  <si>
    <t>Potiskem volné strany je myšleno zveřejnění informace o zdroji financování (logolink) a logo projektu na volné straně diáře - nejlépe na některé z předních stran diáře. Stejně tak jako u potisku přední strany - tj. obalu diáře (tepelnou ražbou), tak i na volné straně (sítotisk), je zdůrazněno, že se jedná o dvě odlišná loga. Termín zhotovení diáře zadavatel požaduje v polovině tohoto roku.</t>
  </si>
  <si>
    <r>
      <t xml:space="preserve">Sada pastelek: 12 ks různých barev
 pastelka - dřevěná s potiskem 
 Tužka s potiskem - zkrácený horizontální logolink, minimální plocha umístění logolinku 22,2x6 mm. Písmo sloganu: Helvetica Neue LT Pro 55 Roman. Použité barvy: Černá - Process Black CV. Počet barev tisku - 1.
 Pastelky v pouzdře ve stavu válce z plastu/dřeva
 Dodavatel je povinen se řídit manuálem vizuální identity pro projekty OPVK ( říjen 2010). </t>
    </r>
    <r>
      <rPr>
        <b/>
        <sz val="10"/>
        <rFont val="Arial"/>
        <family val="2"/>
      </rPr>
      <t>potisk na každou pastelku, sada 12 pastelek v pouzdře bez potisku</t>
    </r>
  </si>
  <si>
    <r>
      <t xml:space="preserve">Barva: černá s logem, </t>
    </r>
    <r>
      <rPr>
        <b/>
        <sz val="10"/>
        <rFont val="Arial"/>
        <family val="2"/>
      </rPr>
      <t>kapacita 4 GB</t>
    </r>
  </si>
  <si>
    <r>
      <t>rozměr 76x76</t>
    </r>
    <r>
      <rPr>
        <b/>
        <sz val="10"/>
        <rFont val="Arial"/>
        <family val="2"/>
      </rPr>
      <t xml:space="preserve"> (nebo 74x74)</t>
    </r>
    <r>
      <rPr>
        <sz val="10"/>
        <rFont val="Arial"/>
        <family val="0"/>
      </rPr>
      <t>, bloček pro opakované lepení, barva bločku zelená, 100 listů v bločku</t>
    </r>
  </si>
  <si>
    <r>
      <t xml:space="preserve">rozměr 76x76 </t>
    </r>
    <r>
      <rPr>
        <b/>
        <sz val="10"/>
        <rFont val="Arial"/>
        <family val="2"/>
      </rPr>
      <t>(nebo 74x74)</t>
    </r>
    <r>
      <rPr>
        <sz val="10"/>
        <rFont val="Arial"/>
        <family val="0"/>
      </rPr>
      <t>, bloček pro opakované lepení, barva bločku žlutá, 100 listů v bločku</t>
    </r>
  </si>
  <si>
    <r>
      <t>rozměr 76x76</t>
    </r>
    <r>
      <rPr>
        <b/>
        <sz val="10"/>
        <rFont val="Arial"/>
        <family val="2"/>
      </rPr>
      <t xml:space="preserve"> (nebo 74x74)</t>
    </r>
    <r>
      <rPr>
        <sz val="10"/>
        <rFont val="Arial"/>
        <family val="0"/>
      </rPr>
      <t>, bloček pro opakované lepení, barva bločku oranžová, 100 listů v bločku</t>
    </r>
  </si>
  <si>
    <r>
      <t>rozměr 76x76</t>
    </r>
    <r>
      <rPr>
        <b/>
        <sz val="10"/>
        <rFont val="Arial"/>
        <family val="2"/>
      </rPr>
      <t xml:space="preserve"> (nebo 74x74)</t>
    </r>
    <r>
      <rPr>
        <sz val="10"/>
        <rFont val="Arial"/>
        <family val="0"/>
      </rPr>
      <t>, bloček pro opakované lepení, barva bločku růžová, 100 listů v bločku</t>
    </r>
  </si>
  <si>
    <r>
      <t xml:space="preserve">Vnitřní objem min. 20l, prodyšné nastavitelné ramenní popruhy, zapínání na zip, postranní kompresní popruhy, jednokomorový, samostatná přední kapsa, kapsa na mobil, organizér na tužky, boční síťové kapsy. Materiál 100% nylon, reflexní prvky, barva černá/šedá, maximální hmotnost 800 g. Umístění loga pravý dolní okraj přední kapsy
 ilustrační obrázek v příloze
 </t>
    </r>
    <r>
      <rPr>
        <b/>
        <sz val="10"/>
        <rFont val="Arial"/>
        <family val="2"/>
      </rPr>
      <t>Potisk (bílý logolink): rozšířený horizontální logolink, minimální plocha umístění logolinku 72x14 mm. Písmo sloganu: Helvetica Neue LT Pro 55 Roman. Použité barvy: Bílá, Počet barev tisku - 1. Dodavatel je povinen se řídit manuálem vizuální identity pro projekty OPVK ( říjen 2010)</t>
    </r>
  </si>
  <si>
    <r>
      <t xml:space="preserve">Bavlněná </t>
    </r>
    <r>
      <rPr>
        <b/>
        <sz val="10"/>
        <rFont val="Arial"/>
        <family val="2"/>
      </rPr>
      <t>/ polyesterová</t>
    </r>
    <r>
      <rPr>
        <sz val="10"/>
        <rFont val="Arial"/>
        <family val="0"/>
      </rPr>
      <t xml:space="preserve"> šňůrka s karabinou na klíče a mobil, vel 15x480 mm,celková délka </t>
    </r>
    <r>
      <rPr>
        <b/>
        <sz val="10"/>
        <rFont val="Arial"/>
        <family val="2"/>
      </rPr>
      <t>900 - 980 mm</t>
    </r>
    <r>
      <rPr>
        <sz val="10"/>
        <rFont val="Arial"/>
        <family val="0"/>
      </rPr>
      <t>;  s tahací pojistkou
 barevná variace šňůrky: modrá přibližně odstín Panthone 286 
 zkrácený vertikální logolink. Minimální šířka logolinku 18 mm, Písmo sloganu: Helvetica Neue LT Pro 55 Roman. Použité barvy: Černá - Process Black CV, Počet barev tisku - 1.
 Dodavatel je povinen se řídit manuálem vizuální identity pro projekty OPVK ( říjen 2010)</t>
    </r>
  </si>
  <si>
    <r>
      <t xml:space="preserve">Bavlněná </t>
    </r>
    <r>
      <rPr>
        <b/>
        <sz val="10"/>
        <rFont val="Arial"/>
        <family val="2"/>
      </rPr>
      <t>/ polyesterová</t>
    </r>
    <r>
      <rPr>
        <sz val="10"/>
        <rFont val="Arial"/>
        <family val="0"/>
      </rPr>
      <t xml:space="preserve"> šňůrka s karabinou na klíče a mobil, vel 15x480 mm,celková délka </t>
    </r>
    <r>
      <rPr>
        <b/>
        <sz val="10"/>
        <rFont val="Arial"/>
        <family val="2"/>
      </rPr>
      <t>900 - 980 mm</t>
    </r>
    <r>
      <rPr>
        <sz val="10"/>
        <rFont val="Arial"/>
        <family val="0"/>
      </rPr>
      <t>;  s tahací pojistkou
 barevná variace šňůrky: zelená přibližně odstín Panthone 355 
 zkrácený vertikální logolink. Minimální šířka logolinku 18 mm, Písmo sloganu: Helvetica Neue LT Pro 55 Roman. Použité barvy: Černá - Process Black CV, Počet barev tisku - 1.
 Dodavatel je povinen se řídit manuálem vizuální identity pro projekty OPVK ( říjen 2010)</t>
    </r>
  </si>
  <si>
    <r>
      <t xml:space="preserve">Bavlněná </t>
    </r>
    <r>
      <rPr>
        <b/>
        <sz val="10"/>
        <rFont val="Arial"/>
        <family val="2"/>
      </rPr>
      <t>/ polyesterová</t>
    </r>
    <r>
      <rPr>
        <sz val="10"/>
        <rFont val="Arial"/>
        <family val="0"/>
      </rPr>
      <t xml:space="preserve"> šňůrka s karabinou na klíče a mobil, vel 15x480 mm,celková délka </t>
    </r>
    <r>
      <rPr>
        <b/>
        <sz val="10"/>
        <rFont val="Arial"/>
        <family val="2"/>
      </rPr>
      <t>900 - 980 mm</t>
    </r>
    <r>
      <rPr>
        <sz val="10"/>
        <rFont val="Arial"/>
        <family val="0"/>
      </rPr>
      <t>;  s tahací pojistkou
 barevná variace šňůrky: bílá přibližně odstín Panthone 7541 
 zkrácený vertikální logolink. Minimální šířka logolinku 18 mm, Písmo sloganu: Helvetica Neue LT Pro 55 Roman. Použité barvy: Černá - Process Black CV, Počet barev tisku - 1.
 Dodavatel je povinen se řídit manuálem vizuální identity pro projekty OPVK ( říjen 2010)</t>
    </r>
  </si>
  <si>
    <r>
      <t xml:space="preserve">Dodání podkladů: vzor v příloze.
 Rozměr: šířka 7cm.
 Potisk: 6 barev. Modrá ? Reflex blue, Žlutá ? Process yellow, Zelená ? 5483 C, Šedá ? 424 C, Oranžová ? 144 C, Černá ? Process Black CV. Základní horizontální logolink OP VK v barevné variantě: logo ESF s textem ?Evropský sociální fond v ČR?, logo Evropské unie s textem ?EVOPSKÁ UNIE?, logo MŠMT s textem ?MINISTERSTVO ŠKOLSTVÍ, MLÁDEŽE A TĚLOVÝCHOVY?, logo OP VK s textem ?OP Vzdělávání pro konkurenceschopnost?. Pod logy je uvedený slogan ?INVESTICE DO ROZVOJE VZDĚLÁVÁNÍ? zarovnaný na střed, písmo sloganu: Neue Helvetica 55 Roman. Logolink viz příloha. Pravidla konstrukce logolinku se řídí platným Manuálem vizuální identity OP VK (ke stažení na http://www.msmt.cz/file/11001).
 Jiné požadavky: bílý podklad. </t>
    </r>
    <r>
      <rPr>
        <b/>
        <sz val="10"/>
        <rFont val="Arial"/>
        <family val="2"/>
      </rPr>
      <t>Materiál PVC</t>
    </r>
  </si>
  <si>
    <r>
      <t>Rozměr (velikost): výška stojánku (včetně ramen): cca 30cm, průměr podstavy: cca 9cm, rozměry vlaječek: cca 16x11cm.
 Materiál: stojánek - kov, vlaječky - saténové hedvábí.
 Jiné požadavky: Dvojice vlaječek - EU a ČR na dvouramenném stojánku s kruhovou podstavou. Ramena stojánku zakončená šroubovací kuličkou.</t>
    </r>
    <r>
      <rPr>
        <b/>
        <sz val="10"/>
        <rFont val="Arial"/>
        <family val="2"/>
      </rPr>
      <t>Stojánek bílý.</t>
    </r>
  </si>
  <si>
    <r>
      <t xml:space="preserve">Podklady: vzor potisku v příloze.
 Rozměr: A5, počet listů: 30, gramáž papíru: 80g., </t>
    </r>
    <r>
      <rPr>
        <b/>
        <sz val="10"/>
        <rFont val="Arial"/>
        <family val="2"/>
      </rPr>
      <t>zadní karton, bez obálky</t>
    </r>
    <r>
      <rPr>
        <sz val="10"/>
        <rFont val="Arial"/>
        <family val="0"/>
      </rPr>
      <t xml:space="preserve">
 Barva potisku: Černá.
 Potisk: </t>
    </r>
    <r>
      <rPr>
        <b/>
        <sz val="10"/>
        <rFont val="Arial"/>
        <family val="2"/>
      </rPr>
      <t>(na každou stránku bloku)</t>
    </r>
    <r>
      <rPr>
        <sz val="10"/>
        <rFont val="Arial"/>
        <family val="0"/>
      </rPr>
      <t xml:space="preserve"> Základní horizontální logolink OP VK v černé variantě: logo ESF s textem ?Evropský sociální fond v ČR?, logo EU s textem ?EVOPSKÁ UNIE?, logo MŠMT s textem ?MINISTERSTVO ŠKOLSTVÍ, MLÁDEŽE A TĚLOVÝCHOVY?, logo OP VK s textem ?OP Vzdělávání pro konkurenceschopnost?, logo Masarykovy univerzity s textem ?UNIVERSITAS MASARYKIANA BRUNENSIS? do kruhu. Pod logy je uvedený slogan ?INVESTICE DO ROZVOJE VZDĚLÁVÁNÍ? zarovnaný na střed, písmo sloganu: Neue Helvetica 55 Roman. Logolink viz příloha. Pravidla konstrukce logolinku se řídí platným Manuálem vizuální identity OP VK (ke stažení na http://www.msmt.cz/file/11001).
 Jiné požadavky: potisk v zápatí každého listu zarovnaný na střed.</t>
    </r>
    <r>
      <rPr>
        <b/>
        <sz val="10"/>
        <rFont val="Arial"/>
        <family val="2"/>
      </rPr>
      <t>Potisk včetně názvu a čísla projektu:  "Inovace uměnovědných studijních oborů na filozofické fakultě Masarykovy univerzity", pod to "CZ.1.07/2.2.00/28.0044". Písmo: Arial, velikost: 12, zarovnání: na střed.</t>
    </r>
  </si>
  <si>
    <r>
      <t xml:space="preserve">Formát A4, orientační rozměr 35x28x4 nebo nejblíže podobný, barva černá, uzavíratelné na zip, kapsa pro dokumenty a vizitky, kalkulačka, blok 20 listů, poutka na psací potřeby. Materiál imitace kůže. Umístění loga --pravý dolní roh
 ilustrační obrázek v příloze
 rozšířený horizontální logolink, minimální plocha umístění logolinku 72x14 mm. Písmo sloganu: Helvetica Neue LT Pro 55 Roman. Použité barvy: </t>
    </r>
    <r>
      <rPr>
        <b/>
        <sz val="10"/>
        <rFont val="Arial"/>
        <family val="2"/>
      </rPr>
      <t>bílá.</t>
    </r>
    <r>
      <rPr>
        <sz val="10"/>
        <rFont val="Arial"/>
        <family val="0"/>
      </rPr>
      <t xml:space="preserve"> Počet barev tisku -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.
 Dodavatel je povinen se řídit manuálem vizuální identity pro projekty OPVK ( říjen 2010)</t>
    </r>
  </si>
  <si>
    <r>
      <t>Dodání podkladů: Druh elektroniky: laeserové ukazovátko (prezentér) Barva:černá Technologie aplikace loga:</t>
    </r>
    <r>
      <rPr>
        <b/>
        <sz val="10"/>
        <rFont val="Arial"/>
        <family val="2"/>
      </rPr>
      <t xml:space="preserve"> bez potisku.</t>
    </r>
    <r>
      <rPr>
        <sz val="10"/>
        <rFont val="Arial"/>
        <family val="0"/>
      </rPr>
      <t xml:space="preserve"> Jiné požadavky: Logitech Wireless Presenter R400</t>
    </r>
  </si>
  <si>
    <r>
      <t xml:space="preserve">Rozměr (velikost): 
 velikost M: 4ks (přibližné rozměry: obvod hrudníku 92-96 cm, obvod pasu 84-90 cm, obvod boků 90-94 cm) 
 velikost L: 4ks (přibližné rozměry: obvod hrudníku 100-104 cm, obvod pasu 92-96 cm, obvod boků 94-98 cm) 
 velikost XL: 4ks (přibližné rozměry: obvod hrudníku 104-108 cm, obvod pasu 98-102 cm, obvod boků 98-104 cm) 
 velikost XXL: 3ks (přibližné rozměry: obvod hrudníku 108-112 cm, obvod pasu 106-110 cm, obvod boků 104-108 cm) 
 Barva: červená, přibližně Pantone 711 
 Materiál: fleece s úpravou proti žmolkům
 Technologie aplikace loga: </t>
    </r>
    <r>
      <rPr>
        <b/>
        <sz val="10"/>
        <rFont val="Arial"/>
        <family val="2"/>
      </rPr>
      <t>aplikovat logo na bílý  podklad (látku) a našít na vestu s dodržením ostatních požadavků.</t>
    </r>
    <r>
      <rPr>
        <sz val="10"/>
        <rFont val="Arial"/>
        <family val="0"/>
      </rPr>
      <t xml:space="preserve">
 Gramáž: 280-300 g
 Dámské/pánské: unisex
 </t>
    </r>
    <r>
      <rPr>
        <b/>
        <sz val="10"/>
        <rFont val="Arial"/>
        <family val="2"/>
      </rPr>
      <t>Jiné požadavky: zapínání na zip, doplněna bočními kapsami na zip, bez kapsy v pravé nebo levé horní části,</t>
    </r>
    <r>
      <rPr>
        <sz val="10"/>
        <rFont val="Arial"/>
        <family val="0"/>
      </rPr>
      <t xml:space="preserve"> 
 Logolinkv dolním okraji,pod kapsou viz. soubor</t>
    </r>
  </si>
  <si>
    <r>
      <t xml:space="preserve">Rozměr (velikost): 
 velikost M: 4ks (přibližné rozměry: obvod hrudníku 92-96 cm, obvod pasu 84-90 cm, obvod boků 90-94 cm) 
 velikost L: 7ks (přibližné rozměry: obvod hrudníku 100-104 cm, obvod pasu 92-96 cm, obvod boků 94-98cm) 
 velikost XL: 4ks (přibližné rozměry: obvod hrudníku 104-108 cm, obvod pasu 98-102 cm, obvod boků 98-104cm) 
 velikost XXL: 3ks (přibližné rozměry: obvod hrudníku 108-112 cm, obvod pasu 106-110 cm, obvod boků 104-108cm) 
 Barva: šedá, přibližně Pantone Warm Gray 4 
 Materiál:fleece s úpravou proti žmolkům
 Technologie </t>
    </r>
    <r>
      <rPr>
        <b/>
        <sz val="10"/>
        <rFont val="Arial"/>
        <family val="2"/>
      </rPr>
      <t>Technika aplikace loga: aplikovat logo na bílý  podklad (látku) a našít na vestu s dodržením ostatních požadavků.</t>
    </r>
    <r>
      <rPr>
        <sz val="10"/>
        <rFont val="Arial"/>
        <family val="0"/>
      </rPr>
      <t xml:space="preserve">
 Gramáž:280-300 g
 Dámské/pánské:unisex
 </t>
    </r>
    <r>
      <rPr>
        <b/>
        <sz val="10"/>
        <rFont val="Arial"/>
        <family val="2"/>
      </rPr>
      <t>Jiné požadavky: zapínání na zip, doplněna bočními kapsami na zip, bez kapsy v pravé nebo levé horní části</t>
    </r>
    <r>
      <rPr>
        <sz val="10"/>
        <rFont val="Arial"/>
        <family val="0"/>
      </rPr>
      <t>, 
 Logolink-v dolním okraji,pod kapsou viz. soubor</t>
    </r>
  </si>
  <si>
    <r>
      <t>Rozměr (velikost): 
 velikost M: 4ks (přibližné rozměry: obvod hrudníku 92-96 cm, obvod pasu 84-90 cm, obvod boků 90-94 cm) 
 velikost L: 5ks (přibližné rozměry: obvod hrudníku 100-104 cm, obvod pasu 92-96 cm, obvod boků 94-98 cm) 
 velikost XL: 4ks (přibližné rozměry: obvod hrudníku 104-108 cm, obvod pasu 98-102 cm, obvod boků 98-104 cm) 
 velikost XXL: 3ks (přibližné rozměry: obvod hrudníku 108-112 cm, obvod pasu 106-110 cm, obvod boků 104-108 cm) 
 Barva: modrá, přibližně Pantone 542 
 Materiál: fleece s úpravou proti žmolkům
 T</t>
    </r>
    <r>
      <rPr>
        <b/>
        <sz val="10"/>
        <rFont val="Arial"/>
        <family val="2"/>
      </rPr>
      <t>echnika aplikace loga: aplikovat logo na bílý  podklad (látku) a našít na vestu s dodržením ostatních požadavků.</t>
    </r>
    <r>
      <rPr>
        <sz val="10"/>
        <rFont val="Arial"/>
        <family val="0"/>
      </rPr>
      <t xml:space="preserve">
 Gramáž: 280-300 g
 Dámské/pánské: unisex
 </t>
    </r>
    <r>
      <rPr>
        <b/>
        <sz val="10"/>
        <rFont val="Arial"/>
        <family val="2"/>
      </rPr>
      <t>Jiné požadavky: zapínání na zip, doplněna bočními kapsami na zip, bez kapsy v pravé nebo levé horní části</t>
    </r>
    <r>
      <rPr>
        <sz val="10"/>
        <rFont val="Arial"/>
        <family val="0"/>
      </rPr>
      <t>, 
 Logolink- v dolním okraji, pod kapsou viz. soubor</t>
    </r>
  </si>
  <si>
    <r>
      <t>Rozměr (velikost): 
 velikost M: 4ks (přibližné rozměry: obvod hrudníku 92-96 cm, obvod pasu 84-90 cm, obvod boků 90-94 cm) 
 velikost L: 7ks (přibližné rozměry: obvod hrudníku 100-104 cm, obvod pasu 92-96 cm, obvod boků 94-98 cm) 
 velikost XL: 4ks (přibližné rozměry: obvod hrudníku 104-108 cm, obvod pasu 98-102 cm, obvod boků 98-104 cm) 
 velikost XXL: 3ks (přibližné rozměry: obvod hrudníku 108-112 cm, obvod pasu 106-110 cm, obvod boků 104-108 cm) 
 Barva: bílá, přibližně Pantone 7541 
 Materiál: fleece s úpravou proti žmolkům
 T</t>
    </r>
    <r>
      <rPr>
        <b/>
        <sz val="10"/>
        <rFont val="Arial"/>
        <family val="2"/>
      </rPr>
      <t>echnika aplikace loga: aplikovat logo na bílý  podklad (látku) a našít na vestu s dodržením ostatních požadavků.</t>
    </r>
    <r>
      <rPr>
        <sz val="10"/>
        <rFont val="Arial"/>
        <family val="0"/>
      </rPr>
      <t xml:space="preserve">
 Gramáž: 280-300 g
 Dámské/pánské: unisex
 </t>
    </r>
    <r>
      <rPr>
        <b/>
        <sz val="10"/>
        <rFont val="Arial"/>
        <family val="2"/>
      </rPr>
      <t>Jiné požadavky: zapínání na zip, doplněna bočními kapsami na zip, bez kapsy v pravé nebo levé horní části,</t>
    </r>
    <r>
      <rPr>
        <sz val="10"/>
        <rFont val="Arial"/>
        <family val="0"/>
      </rPr>
      <t xml:space="preserve"> 
 Logolink- v dolním okraji, pod kapsou viz. soubor</t>
    </r>
  </si>
  <si>
    <r>
      <t xml:space="preserve">Rozměr (velikost): 
 velikost M: 4ks (přibližné rozměry: obvod hrudníku 92-96 cm, obvod pasu 84-90 cm, obvod boků 90-94 cm) 
 velikost L: 7ks (přibližné rozměry: obvod hrudníku 100-104 cm, obvod pasu 92-96 cm, obvod boků 94-98 cm) 
 velikost XL: 4ks (přibližné rozměry: obvod hrudníku 104-108 cm, obvod pasu 98-102 cm, obvod boků 98-104 cm) 
 velikost XXL: 3ks (přibližné rozměry: obvod hrudníku 108-112 cm, obvod pasu 106-110 cm, obvod boků 104-108 cm) 
 Barva: zelená, přibližně Pantone 374 
 Materiál: fleece s úpravou proti žmolkům
 </t>
    </r>
    <r>
      <rPr>
        <b/>
        <sz val="10"/>
        <rFont val="Arial"/>
        <family val="2"/>
      </rPr>
      <t>Technika aplikace loga: aplikovat logo na bílý  podklad (látku) a našít na vestu s dodržením ostatních požadavků</t>
    </r>
    <r>
      <rPr>
        <sz val="10"/>
        <rFont val="Arial"/>
        <family val="0"/>
      </rPr>
      <t xml:space="preserve">.
 Gramáž: 280-300 g
 Dámské/pánské: unisex
 </t>
    </r>
    <r>
      <rPr>
        <b/>
        <sz val="10"/>
        <rFont val="Arial"/>
        <family val="2"/>
      </rPr>
      <t>Jiné požadavky: zapínání na zip, doplněna bočními kapsami na zip, bez kapsy v pravé nebo levé horní části</t>
    </r>
    <r>
      <rPr>
        <sz val="10"/>
        <rFont val="Arial"/>
        <family val="0"/>
      </rPr>
      <t xml:space="preserve"> 
 Logolink- v dolním okraji, pod kapsou viz. soubor</t>
    </r>
  </si>
  <si>
    <t>Jednotková cena bez DPH v Kč</t>
  </si>
  <si>
    <t>Celková cena za položku (bez DPH) v Kč</t>
  </si>
  <si>
    <t>Celková cena za položku (včetně DPH) v Kč</t>
  </si>
  <si>
    <t>Kategorie: PP 001-2012 - Propagační předměty, sběr do: 03.02.2012, dodání od: 12.03.2012, vygenerováno: 01.03.2012 08:13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</si>
  <si>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</si>
  <si>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</si>
  <si>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</si>
  <si>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</si>
  <si>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</si>
  <si>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</si>
  <si>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</si>
  <si>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</si>
  <si>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</si>
  <si>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</si>
  <si>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</si>
  <si>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</si>
  <si>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</si>
  <si>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</si>
  <si>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</si>
  <si>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</si>
  <si>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</si>
  <si>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</si>
  <si>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</si>
  <si>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</si>
  <si>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</si>
  <si>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</si>
  <si>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</si>
  <si>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</si>
  <si>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</si>
  <si>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</si>
  <si>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</si>
  <si>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</si>
  <si>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</si>
  <si>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</si>
  <si>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</si>
  <si>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</si>
  <si>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</si>
  <si>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</si>
  <si>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</si>
  <si>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</si>
  <si>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</si>
  <si>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</si>
  <si>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</si>
  <si>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propagační předměty - 4801</t>
  </si>
  <si>
    <t>39294100-0</t>
  </si>
  <si>
    <t>Razítko</t>
  </si>
  <si>
    <t>Obecná položka, konkrétní specifikace (barva, materiál, rozměr, ...) se uvádí do předepsané šablony.</t>
  </si>
  <si>
    <t>Dodání podkladů: 
 Rozměr (velikost): rozměry textu 61 x 16 mm
 Jiné požadavky:typ písma ARIAL, velikost písma 10, celkem čtyři řádky</t>
  </si>
  <si>
    <t>ks</t>
  </si>
  <si>
    <t>A</t>
  </si>
  <si>
    <t>Ústav výpočetní techniky</t>
  </si>
  <si>
    <t>FI, Botanická 68a</t>
  </si>
  <si>
    <t>Botanická 554/68a, 60200 Brno</t>
  </si>
  <si>
    <t>C212</t>
  </si>
  <si>
    <t>Janoušková Jana</t>
  </si>
  <si>
    <t>2090@mail.muni.cz</t>
  </si>
  <si>
    <t>1108</t>
  </si>
  <si>
    <t>925600</t>
  </si>
  <si>
    <t/>
  </si>
  <si>
    <t>1590</t>
  </si>
  <si>
    <t>0000</t>
  </si>
  <si>
    <t>OBJ/9201/0072/12</t>
  </si>
  <si>
    <t>Celkem za objednávku</t>
  </si>
  <si>
    <t>hrnky MojeUni</t>
  </si>
  <si>
    <t>Hrnek</t>
  </si>
  <si>
    <t>specifikace v příloze</t>
  </si>
  <si>
    <t>S</t>
  </si>
  <si>
    <t>Odbor vnějších vztahů a marketingu</t>
  </si>
  <si>
    <t>RMU, Žerotínovo nám. 9</t>
  </si>
  <si>
    <t>Žerotínovo nám. 617/9, 60177 Brno</t>
  </si>
  <si>
    <t>Hudcová Pavla Mgr.</t>
  </si>
  <si>
    <t>168771@mail.muni.cz</t>
  </si>
  <si>
    <t>nutná korektura potisku</t>
  </si>
  <si>
    <t>5900</t>
  </si>
  <si>
    <t>994200</t>
  </si>
  <si>
    <t>01</t>
  </si>
  <si>
    <t>OBJ/9901/0078/12</t>
  </si>
  <si>
    <t>Z. Kubíková, zak. 3544</t>
  </si>
  <si>
    <t>Taška (papírová/igelitová)</t>
  </si>
  <si>
    <t>Taška (aktovka)na dokumenty na rameno.
 Rozměr: 40x30x7,5 cm
 Materiál: 600D polyester
 Technologie potisku: sítotisk
 Velikost potisku: 4potisky, 1/1 (tj. dvě loga/logolinky na každe straně), každe logo do 150 cm2, dodáme podklady
 Předpokládaná cena s potiskem s DPH: 100 - 120 Kč</t>
  </si>
  <si>
    <t>Fakulta sportovních studií</t>
  </si>
  <si>
    <t>UKB, Kamenice 5, budova A33</t>
  </si>
  <si>
    <t>Kamenice 753/5, 62500 Brno</t>
  </si>
  <si>
    <t>bud. A33/333</t>
  </si>
  <si>
    <t>Póč Viktor Bc. M.Sc.</t>
  </si>
  <si>
    <t>74112@mail.muni.cz</t>
  </si>
  <si>
    <t>3544</t>
  </si>
  <si>
    <t>511100</t>
  </si>
  <si>
    <t>OBJ/5102/0023/12</t>
  </si>
  <si>
    <t>Kalendář</t>
  </si>
  <si>
    <t>Diář koženkový
 Rozměr: B6, 120x165 mm 
 Počet listů / stran: 352 stran 
 Barva: černá
 Technologie potisku: tepelná ražba, sítotisk
 Velikost potisku: 2potisky na přední straně, 1/0 (tj. dvě loga/logolinky), každe logo do 50 cm2 + potisk volné stránky 1/0, 2potisky, 1/0 (tj. dvě loga/logolinky), každe logo do 50 cm2, dodáme podklady
 Předpokládaná cena s potiskem s DPH: 100 - 130 Kč</t>
  </si>
  <si>
    <t>Další textil</t>
  </si>
  <si>
    <t>Bavlněný ručník 50 x 100 cm, 400-450 g/m2. Barva: bílá. Vyšitý logolink OP VK (rozměry min. 30 cm x min. 5,5 cm) + nápis: MASARYKOVA UNIVERZITA, PRÁVNICKÁ FAKULTA (výška písmene min. 2 cm). Obojí v barvě čené. Grafické podklady budou dodány. 
 Před zadáním do výroby grafický návrh odkonzultovat s kontaktní osobou - david.neckar@law.muni.cz, tel: 549 495 885.
 Termín dodání: 15.4.2012</t>
  </si>
  <si>
    <t>Právnická fakulta</t>
  </si>
  <si>
    <t>PrávF, Veveří 70</t>
  </si>
  <si>
    <t>Veveří 158/70, 61180 Brno</t>
  </si>
  <si>
    <t>Neckář David Ing.</t>
  </si>
  <si>
    <t>116425@mail.muni.cz</t>
  </si>
  <si>
    <t>Termín dodání: 15.4.2012. Před zadáním do výroby grafický návrh odkonzultovat s kontaktní osobou - david.neckar@law.muni.cz, tel: 549 495 885.</t>
  </si>
  <si>
    <t>0752</t>
  </si>
  <si>
    <t>220000</t>
  </si>
  <si>
    <t>009</t>
  </si>
  <si>
    <t>OBJ/2201/0017/12</t>
  </si>
  <si>
    <t>Propiska</t>
  </si>
  <si>
    <t>Plastové kuličkové pero s modrou náplní v barvě fialové. Potisk: tampontisk. Barva potisku: bílá; z jedné strany jednobarevný zkrácený horizontální logolink OP VK (tři loga) ve sloganu, minimální velikost logolinku: 22,2 mm x 6 mm. Z druhé strany text bílou barvou: MASARYKOVA UNIVERZITA, PRÁVNICKÁ FAKULTA. Zdrojové soubory budou dodány. 
 Termín dodání do: 31.3.2012</t>
  </si>
  <si>
    <t>Termín dodání do: 31.3.2012</t>
  </si>
  <si>
    <t>Kovové kuličkové pero, náplň modrá. Rozměry: 1,1 cm x 13,9 cm, barva: stříbrná. Gravírování laserem: z jedné strany zkrácený horizontální logolink OP VK (3 loga) bez sloganu, minimální velikost logolinku 22,2 mm x 6 mm, z druhé strany text MASARYKOVA UNIVERZITA PRÁVNICKÁ FAKULTA. Zdrojové soubory budou dodány. 
 Před zadáním do výroby grafický návrh odkonzultovat s kontaktní osobou - david.neckar@law.muni.cz, tel: 549 495 885.
 Termín dodání do: 31.3.2012.</t>
  </si>
  <si>
    <t>Termín dodání do: 31.3.2012. Před zadáním do výroby grafický návrh odkonzultovat s kontaktní osobou - david.neckar@law.muni.cz, tel: 549 495 885.</t>
  </si>
  <si>
    <t>Papírová taška s plochými uchy s potiskem (logolink OP VK + slogan z jedné strany, rozměry 18 cm x min. 3 cm), z druhé strany logo Právnické fakulty (průměr loga 9 cm) a text MASARYKOVA UNIVERZITA PRÁVNICKÁ FAKULTA (font: Syntax CE, výška písmene min. 0,9 cm). Barevnost 1/1. Velikost min. 22 cm x min. 31 cm x 10 cm, barva přírodní, gramáž papíru min. 100 g/m2, vyztužené dno. Zdrojové soubory budou dodány.
 Před zadáním do výroby grafický návrh odkonzultovat s kontaktní osobou - david.neckar@law.muni.cz, tel: 549 495 885.
 Termín dodání do: 31.3.2011.</t>
  </si>
  <si>
    <t>Termín dodání do: 31.3.2011. Před zadáním do výroby grafický návrh odkonzultovat s kontaktní osobou - david.neckar@law.muni.cz, tel: 549 495 885.</t>
  </si>
  <si>
    <t>Papírová taška s plochými uchy s potiskem (logolink OP VK + slogan z jedné strany, rozměry 18 cm x min. 3 cm), z druhé strany logo Právnické fakulty (průměr loga 9 cm) a text MASARYKOVA UNIVERZITA PRÁVNICKÁ FAKULTA (font: Syntax CE, výška písmene min. 0,9 cm). Barevnost 1/1. Velikost 26 cm x 38 cm x 10 cm, barva přírodní, gramáž papíru min. 100 g/m2, vyztužené dno. Zdrojové soubory budou dodány.
 Před zadáním do výroby grafický návrh odkonzultovat s kontaktní osobou - david.neckar@law.muni.cz, tel: 549 495 885.
 Termín dodání do: 31.3.2011.</t>
  </si>
  <si>
    <t>Sloha na dokumenty</t>
  </si>
  <si>
    <t>Desky s chlopněmi vč. hřbetu, papír křída 300 g/m2, barevnost 4/0, povrchová úprava: lamino mat 1/0. Grafický návrh bude dodán.
 Termín dodání do: 4. 4. 2012.</t>
  </si>
  <si>
    <t>Termín dodání do: 4. 4. 2012.</t>
  </si>
  <si>
    <t>Dodání podkladů: vzor potisku v příloze.
 Rozměr (délka a průměr): 13,9x1cm.
 Typ náplně: 
 Barva náplně: modrá.
 Materiál: plastové tělo, kovové doplňky (klip, špička, tlačítko).
 Barevnost: oranžová, stříbrné doplňky, černý potisk.
 Technologie aplikace loga:
 Potisk: barva potisku: Černá - Process Black CV. Zkrácený horizontální logolink  OPVK s logem MU v černé variantě: logo ESF bez textu, logo Evropské unie s textem ?EVROPSKÁ UNIE?, logo MŠMT bez textu, logo OP VK bez textu, logo MU bez textu. Minimální výška logolinku -  6mm. Logolink viz příloha.Pravidla konstrukce logolinku se řídí platným Manuálem vizuální identity OP VK (ke stažení na http://www.msmt.cz/file/11001).
 Jiné požadavky: projmuté plastové tělo propisky, oranžový gumový úchop.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</si>
  <si>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</si>
  <si>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</si>
  <si>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</si>
  <si>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</si>
  <si>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</si>
  <si>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0100</t>
  </si>
  <si>
    <t>213430</t>
  </si>
  <si>
    <t>25</t>
  </si>
  <si>
    <t>OBJ/2150/0002/12</t>
  </si>
  <si>
    <t>Samolepka</t>
  </si>
  <si>
    <t>Dodání podkladů: vzor v příloze.
 Rozměr: rozměr mechaniky: 81x24mm.
 Otisk: Zkrácený horizontální logolink  OPVK v černé variantě: logo ESF bez textu, logo Evropské unie s textem ?EVROPSKÁ UNIE?, logo MŠMT bez textu, logo OP VK bez textu, logo MU bez textu. Pod logy je uvedený slogan ?INVESTICE DO ROZVOJE VZDĚLÁVÁNÍ? zarovnaný na střed, písmo sloganu: Neue Helvetica 55 Roman. Logolink viz příloha. Pravidla konstrukce logolinku se řídí platným Manuálem vizuální identity OP VK (ke stažení na http://www.msmt.cz/file/11001).
 Barva náplně: Černá.
 Jiné požadavky: Samobarvící plastové razítko.</t>
  </si>
  <si>
    <t>Vlaječka včetně stojánku</t>
  </si>
  <si>
    <t>Blok </t>
  </si>
  <si>
    <t>V. Večeřová, zak. 3524</t>
  </si>
  <si>
    <t>Blok A5 s potiskem na jednotlivých listech v zápatí - rozšířený horizontální logolink, minimální plocha umístění logolinku 72x14 mm. Písmo sloganu: Helvetica Neue LT Pro 55 Roman. Použité barvy: Černá - Process Black CV. Počet barev tisku - 1.
 V záhlaví logo fakulty, číslo a název projektu
 20 stran 80g, linkovaný, listy lepené v hlavě
 Úvodní strana lesklá, papír min. 200g, barevný logolink OP VK, číslo a název projektu, odkaz na www projektu, logo projektu a logo fakulty</t>
  </si>
  <si>
    <t>Peterková Katarína Ing.</t>
  </si>
  <si>
    <t>116657@mail.muni.cz</t>
  </si>
  <si>
    <t>3524</t>
  </si>
  <si>
    <t>511400</t>
  </si>
  <si>
    <t>OBJ/5102/0024/12</t>
  </si>
  <si>
    <t>Propiska s pogumovaným úchopem, zasouvací mechanika, vyměnitelná náplň (modrá), šíře stopy 0,3 - 0,35 mm, barva propisky modrá (nebo tyrkysová)
 Propiska s potiskem - zkrácený horizontální logolink, minimální plocha umístění logolinku 22,2x6 mm. Písmo sloganu: Helvetica Neue LT Pro 55 Roman. Použité barvy-jednobarevný logolink bílý (negativní varianta logolinku)</t>
  </si>
  <si>
    <t>Modrá (nebo tyrkysová) taška z materiálu PE, rozměr cca 350 x 500, pevný průhmat a složené dno
 Taška s jednostranným potiskem, síťotisk 
 Potisk: 
 Logo projektu v negativní variantě (bílé)
 Nápis: Projekt CZ.1.07/1.1.00/14.0048 Metodické materiály pro odstraňování jazykových bariér ve sportovním prostředí
 Rozšířený horizontální logolink OPVK: minimální plocha umístění logolinku 72x14 mm. Písmo sloganu: Helvetica Neue LT Pro 55 Roman. Použité barvy: jednobarevný logolink bílý (negativní varianta logolinku)</t>
  </si>
  <si>
    <t>Kalendář A8,90x55mm
 plnobarevný potisk,oboustranné lesklé lamino 250g.
 Dvoustranný potisk rok 2012 a 2013, logolink, v horní části kalendáře 
 Logo projektu v pozadí kalendáře,číslo a název projektu, odkaz na www z levé strany kalendáře</t>
  </si>
  <si>
    <t>Propagační předměty pro projekty OPVK</t>
  </si>
  <si>
    <t>Hrnek s potiskem - keramický, objem 250 -300 ml,  průměr 7,5 - 8 cm, výška 8,5-9 cm
 barevná variace hrnku (uvnitř i venku)- červená přibližně odstín Panthone 185 
 Potisk:
 rozšířený horizontální logolink, minimální plocha umístění logolinku 72x14 mm. Písmo sloganu: Helvetica Neue LT Pro 55 Roman. Použité barvy: Černá - Process Black CV, Počet barev tisku - 1.</t>
  </si>
  <si>
    <t>Odd.pro výzkum, rozvoj a projekt.podporu</t>
  </si>
  <si>
    <t>UKB, Kamenice 5, budova A17</t>
  </si>
  <si>
    <t>bud. A17/306</t>
  </si>
  <si>
    <t>Smutná Jitka Ing.</t>
  </si>
  <si>
    <t>135370@mail.muni.cz</t>
  </si>
  <si>
    <t>Zadavatel požaduje zaslání náhledu zboží s umístěním potisku před výrobou a dodáním ke kontrole
 Převzetí zboží po tel. domluvě:
 Mgr. Michal Petr
 Tel: 549 49 5887 
 E-mail mpetr@med.muni.cz</t>
  </si>
  <si>
    <t>1111</t>
  </si>
  <si>
    <t>119910</t>
  </si>
  <si>
    <t>0001</t>
  </si>
  <si>
    <t>OBJ/1101/0096/12</t>
  </si>
  <si>
    <t>Hrnek s potiskem - keramický, objem 250 -300 ml,  průměr 7,5 - 8 cm, výška 8,5-9 cm
 barevná variace hrnku (uvnitř i venku)- bílá přibližně odstín Panthone 7541
 Potisk:
 rozšířený horizontální logolink, minimální plocha umístění logolinku 72x14 mm. Písmo sloganu: Helvetica Neue LT Pro 55 Roman. Použité barvy: Černá - Process Black CV, Počet barev tisku - 1.</t>
  </si>
  <si>
    <t>Plastové propisovací pero s klipsou, kovové doplňky (hrot propisky, klipsa), gumový grip, modrá náplň, šíře stopy 0,3-0,35 mm
 barevná variace těla propisky: červená přibližně odstín Panthone 185 
 Potisk
 zkrácený horizontální logolink, minimální plocha umístění logolinku 22,2x6 mm, Písmo sloganu: Helvetica Neue LT Pro 55 Roman. Použité barvy: Černá - Process Black CV, Počet barev tisku - 1.
 Dodavatel je povinen se řídit manuálem vizuální identity pro projekty OPVK ( říjen 2010)</t>
  </si>
  <si>
    <t>Plastové propisovací pero s klipsou, kovové doplňky (hrot propisky, klipsa), gumový grip, modrá náplň, šíře stopy 0,3-0,35 mm
 barevná variace těla propisky: bílá přibližně odstín Panthone 7541 
 Potisk
 zkrácený horizontální logolink, minimální plocha umístění logolinku 22,2x6 mm, Písmo sloganu: Helvetica Neue LT Pro 55 Roman. Použité barvy: Černá - Process Black CV, Počet barev tisku - 1.
 Dodavatel je povinen se řídit manuálem vizuální identity pro projekty OPVK ( říjen 2010)</t>
  </si>
  <si>
    <t>Plastové propisovací pero s klipsou, kovové doplňky (hrot propisky, klipsa), gumový grip, modrá náplň, šíře stopy 0,3-0,35 mm
 barevná variace těla propisky: zelená přibližně odstín Panthone 355 
 Potisk
 zkrácený horizontální logolink, minimální plocha umístění logolinku 22,2x6 mm, Písmo sloganu: Helvetica Neue LT Pro 55 Roman. Použité barvy: Černá - Process Black CV, Počet barev tisku - 1.
 Dodavatel je povinen se řídit manuálem vizuální identity pro projekty OPVK ( říjen 2010)</t>
  </si>
  <si>
    <t>Plastové propisovací pero s klipsou, kovové doplňky (hrot propisky, klipsa), gumový grip, modrá náplň, šíře stopy 0,3-0,35 mm
 barevná variace těla propisky: modrá přibližně odstín Panthone 286 
 Potisk
 zkrácený horizontální logolink, minimální plocha umístění logolinku 22,2x6 mm, Písmo sloganu: Helvetica Neue LT Pro 55 Roman. Použité barvy: Černá - Process Black CV, Počet barev tisku - 1.
 Dodavatel je povinen se řídit manuálem vizuální identity pro projekty OPVK ( říjen 2010)</t>
  </si>
  <si>
    <t>Pero</t>
  </si>
  <si>
    <t>Pero  plnící pero, celokovové
 Potisk
 zkrácený horizontální logolink, minimální plocha umístění logolinku 22,2x6 mm, Písmo sloganu: Helvetica Neue LT Pro 55 Roman. Použité barvy: Černá - Process Black CV, Počet barev tisku - 1.
 Dodavatel je povinen se řídit manuálem vizuální identity pro projekty OPVK ( říjen 2010)</t>
  </si>
  <si>
    <t>Banner</t>
  </si>
  <si>
    <t>Roll-up banner, jednostranný, interiérový, přenosný, rozměr 80x200 cm vč. skládacího stojanu, konstrukce Aluminium, tištěná ploch bílá, barevný potisk 
 Potisk
 rozšířený vertikální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
 Dodavatel je povinen se řídit manuálem vizuální identity pro projekty OPVK ( říjen 2010)</t>
  </si>
  <si>
    <t>Blok poznámkový, kroužkový v hlavě, linkovaný (černé linky), bílý papír 80g/m2, formát A4, přebal bloku z barevného křídového papíru 200g/m2, zadní strana karton 300g/m2 , počet listů 50 
 barevná variace přebalu: bílá přibližně odstín Panthone 7541 
 Potisk (na každé straně i přebalu)
 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</si>
  <si>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Blok poznámkový, kroužkový v hlavě, linkovaný (černé linky), bílý papír 80g/m2, formát A4, přebal bloku z barevného křídového papíru 200g/m2, zadní strana karton 300g/m2 , počet listů 50 
 barevná variace přebalu: červená přibližně odstín Panthone 185 
 Potisk (na každé straně i přebalu)
 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</si>
  <si>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Blok poznámkový, kroužkový v hlavě, linkovaný (černé linky), bílý papír 80g/m2, formát A4, přebal bloku z barevného křídového papíru 200g/m2, zadní strana karton 300g/m2 , počet listů 50 
 barevná variace přebalu: modrá přibližně odstín Panthone 286 
 Potisk (na každé straně i přebalu)
 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</si>
  <si>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Blok poznámkový, kroužkový v hlavě, linkovaný (černé linky), bílý papír 80g/m2, formát A4, přebal bloku z barevného křídového papíru 200g/m2, zadní strana karton 300g/m2 , počet listů 50 
 barevná variace přebalu: zelená přibližně odstín Panthone 355 
 Potisk (na každé straně i přebalu)
 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</si>
  <si>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Batoh</t>
  </si>
  <si>
    <t>Vesta</t>
  </si>
  <si>
    <t>Šňůrka na klíče</t>
  </si>
  <si>
    <t>samolepka - rozměr 75x32 mm, typu etikety PET pro laser, perforace pro snadné vyjmutí jednotlivých kusů, po arších  
 Potisk
 zkrácený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
 Dodavatel je povinen se řídit manuálem vizuální identity pro projekty OPVK ( říjen 2010)</t>
  </si>
  <si>
    <t>USB flash disk - OPVK</t>
  </si>
  <si>
    <t>USB flash disk s potiskem - zkrácený horizontální logolink, minimální plocha umístění logolinku 22,2x14 mm. Písmo sloganu: Helvetica Neue LT Pro 55 Roman. Použité barvy: Modrá - Reflex Blue, Žlutá - Process yellow, Oranžová - 144 C, Černá - Process Black CV. Počet barev tisku - 4.</t>
  </si>
  <si>
    <t>USB flash disk min.4 GB, plast/kov, barva stříbrná, s karabinou k upevnění 
 orientační rozměr 60x18x12
 Dodavatel je povinen se řídit manuálem vizuální identity pro projekty OPVK ( říjen 2010)</t>
  </si>
  <si>
    <t>Sloha na dokumenty s potiskem, A4, min.2 klopy, křída mat 350g/m2, 
 bílá s barevným potiskem 
 Potisk
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
 Dodavatel je povinen se řídit manuálem vizuální identity pro projekty OPVK ( říjen 2010)</t>
  </si>
  <si>
    <t>Samolepící bloček černý potisk - OPVK</t>
  </si>
  <si>
    <t>Samolepící bloček s potiskem - zkrácený horizontální logolink, minimální plocha umístění logolinku 22,2x14 mm. Písmo sloganu: Helvetica Neue LT Pro 55 Roman. Použité barvy: Černá - Process Black CV. Počet barev tisku - 1.</t>
  </si>
  <si>
    <t>Deska na dokumenty</t>
  </si>
  <si>
    <t>Pevná deska A4, nahoře klip pro uchycení dokumentů, potah podložky PVC, barva PVC, modrá 
 Potisk:
 rozšířený horizontální logolink, minimální plocha umístění logolinku 72x14 mm. Písmo sloganu: Helvetica Neue LT Pro 55 Roman. Použité barvy: Bílá, Počet barev tisku - 1.
 Dodavatel je povinen se řídit manuálem vizuální identity pro projekty OPVK ( říjen 2010)</t>
  </si>
  <si>
    <t>Pevná deska A4, nahoře klip pro uchycení dokumentů, potah podložky PVC, barva PVC černá
 Potisk:
 rozšířený horizontální logolink, minimální plocha umístění logolinku 72x14 mm. Písmo sloganu: Helvetica Neue LT Pro 55 Roman. Použité barvy: Bílá, Počet barev tisku - 1.
 Dodavatel je povinen se řídit manuálem vizuální identity pro projekty OPVK ( říjen 2010)</t>
  </si>
  <si>
    <t>Balónky</t>
  </si>
  <si>
    <t>Barva balónku:bílá
 Přibližné rozměry balónku:
 Průměr v nafouknutém stavu 27cm
 váha: 2,7g
 objem: 10 l
 Potisk:rozšířený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</si>
  <si>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Barva balónku:červená
 Přibližné rozměry balónku:
 Průměr v nafouknutém stavu 27cm
 váha: 2,7g
 objem: 10 l
 Potisk:rozšířený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</si>
  <si>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Barva balónku:modrá
 Přibližné rozměry balónku:
 Průměr v nafouknutém stavu 27cm
 váha: 2,7g
 objem: 10 l
 Potisk:rozšířený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</si>
  <si>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Barva balónku:žlutá
 Přibližné rozměry balónku:
 Průměr v nafouknutém stavu 27cm
 váha: 2,7g
 objem: 10 l
 Potisk:rozšířený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</si>
  <si>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Barva balónku:zelená
 Přibližné rozměry balónku:
 Průměr v nafouknutém stavu 27cm
 váha: 2,7g
 objem: 10 l
 Potisk:rozšířený horizontální logolink, minimální plocha umístění logolinku 72x14 mm. Písmo sloganu: Helvetica Neue LT Pro 55 Roman. Použité barvy: Černá - Process Black CV, Počet barev tisku - 1.
 Dodavatel je povinen se řídit manuálem vizuální identity pro projekty OPVK ( říjen 2010)</t>
  </si>
  <si>
    <t>Pastelky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</si>
</sst>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2" borderId="2" xfId="0" applyFont="1" applyBorder="1" applyAlignment="1">
      <alignment horizontal="center" vertical="center" textRotation="90" wrapText="1"/>
    </xf>
    <xf numFmtId="0" fontId="1" fillId="4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workbookViewId="0" topLeftCell="I1">
      <pane ySplit="5" topLeftCell="BM82" activePane="bottomLeft" state="frozen"/>
      <selection pane="topLeft" activeCell="A1" sqref="A1"/>
      <selection pane="bottomLeft" activeCell="AH81" sqref="AH81"/>
    </sheetView>
  </sheetViews>
  <sheetFormatPr defaultColWidth="9.140625" defaultRowHeight="12.75"/>
  <cols>
    <col min="1" max="1" width="6.00390625" style="0" customWidth="1"/>
    <col min="2" max="2" width="37.421875" style="0" hidden="1" customWidth="1"/>
    <col min="3" max="3" width="6.00390625" style="0" customWidth="1"/>
    <col min="4" max="4" width="10.57421875" style="0" customWidth="1"/>
    <col min="5" max="5" width="15.8515625" style="28" customWidth="1"/>
    <col min="6" max="6" width="50.00390625" style="0" customWidth="1"/>
    <col min="7" max="7" width="7.00390625" style="0" customWidth="1"/>
    <col min="8" max="8" width="10.57421875" style="0" hidden="1" customWidth="1"/>
    <col min="9" max="9" width="4.7109375" style="0" customWidth="1"/>
    <col min="10" max="10" width="14.00390625" style="0" hidden="1" customWidth="1"/>
    <col min="11" max="11" width="18.140625" style="0" customWidth="1"/>
    <col min="12" max="12" width="14.7109375" style="0" customWidth="1"/>
    <col min="13" max="13" width="34.00390625" style="0" hidden="1" customWidth="1"/>
    <col min="14" max="14" width="8.140625" style="0" hidden="1" customWidth="1"/>
    <col min="15" max="15" width="17.57421875" style="0" hidden="1" customWidth="1"/>
    <col min="16" max="16" width="10.57421875" style="0" hidden="1" customWidth="1"/>
    <col min="17" max="17" width="8.57421875" style="0" customWidth="1"/>
    <col min="18" max="18" width="29.28125" style="0" hidden="1" customWidth="1"/>
    <col min="19" max="19" width="10.28125" style="0" customWidth="1"/>
    <col min="20" max="20" width="23.57421875" style="28" customWidth="1"/>
    <col min="21" max="21" width="5.140625" style="0" customWidth="1"/>
    <col min="22" max="22" width="10.57421875" style="0" hidden="1" customWidth="1"/>
    <col min="23" max="23" width="12.8515625" style="0" hidden="1" customWidth="1"/>
    <col min="24" max="24" width="5.140625" style="0" customWidth="1"/>
    <col min="25" max="25" width="14.00390625" style="0" hidden="1" customWidth="1"/>
    <col min="26" max="26" width="24.57421875" style="0" hidden="1" customWidth="1"/>
    <col min="27" max="27" width="8.28125" style="0" customWidth="1"/>
    <col min="28" max="28" width="3.8515625" style="0" customWidth="1"/>
    <col min="29" max="29" width="8.140625" style="0" customWidth="1"/>
    <col min="30" max="30" width="9.8515625" style="0" customWidth="1"/>
    <col min="31" max="31" width="10.00390625" style="0" customWidth="1"/>
  </cols>
  <sheetData>
    <row r="1" spans="1:31" ht="16.5" customHeight="1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16" t="s">
        <v>62</v>
      </c>
      <c r="B3" s="16"/>
      <c r="C3" s="16"/>
      <c r="D3" s="16"/>
      <c r="E3" s="16"/>
      <c r="F3" s="17" t="s">
        <v>63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2.75">
      <c r="A4" s="18"/>
      <c r="B4" s="18"/>
      <c r="C4" s="18"/>
      <c r="D4" s="18"/>
      <c r="E4" s="18"/>
      <c r="F4" s="18"/>
      <c r="G4" s="18"/>
      <c r="H4" s="19" t="s">
        <v>64</v>
      </c>
      <c r="I4" s="19"/>
      <c r="J4" s="20" t="s">
        <v>65</v>
      </c>
      <c r="K4" s="20"/>
      <c r="L4" s="20"/>
      <c r="M4" s="20"/>
      <c r="N4" s="20"/>
      <c r="O4" s="20"/>
      <c r="P4" s="18"/>
      <c r="Q4" s="18"/>
      <c r="R4" s="18"/>
      <c r="S4" s="18"/>
      <c r="T4" s="18"/>
      <c r="U4" s="19" t="s">
        <v>66</v>
      </c>
      <c r="V4" s="19"/>
      <c r="W4" s="19"/>
      <c r="X4" s="19"/>
      <c r="Y4" s="19"/>
      <c r="Z4" s="19" t="s">
        <v>64</v>
      </c>
      <c r="AA4" s="19"/>
      <c r="AB4" s="19"/>
      <c r="AC4" s="19"/>
      <c r="AD4" s="18"/>
      <c r="AE4" s="18"/>
    </row>
    <row r="5" spans="1:31" ht="75.75" customHeight="1">
      <c r="A5" s="25" t="s">
        <v>67</v>
      </c>
      <c r="B5" s="25" t="s">
        <v>68</v>
      </c>
      <c r="C5" s="25" t="s">
        <v>69</v>
      </c>
      <c r="D5" s="2" t="s">
        <v>72</v>
      </c>
      <c r="E5" s="2" t="s">
        <v>73</v>
      </c>
      <c r="F5" s="2" t="s">
        <v>74</v>
      </c>
      <c r="G5" s="2" t="s">
        <v>76</v>
      </c>
      <c r="H5" s="2" t="s">
        <v>77</v>
      </c>
      <c r="I5" s="2" t="s">
        <v>78</v>
      </c>
      <c r="J5" s="2" t="s">
        <v>79</v>
      </c>
      <c r="K5" s="2" t="s">
        <v>80</v>
      </c>
      <c r="L5" s="2" t="s">
        <v>81</v>
      </c>
      <c r="M5" s="2" t="s">
        <v>82</v>
      </c>
      <c r="N5" s="2" t="s">
        <v>83</v>
      </c>
      <c r="O5" s="2" t="s">
        <v>84</v>
      </c>
      <c r="P5" s="2" t="s">
        <v>85</v>
      </c>
      <c r="Q5" s="2" t="s">
        <v>86</v>
      </c>
      <c r="R5" s="2" t="s">
        <v>87</v>
      </c>
      <c r="S5" s="2" t="s">
        <v>88</v>
      </c>
      <c r="T5" s="2" t="s">
        <v>89</v>
      </c>
      <c r="U5" s="25" t="s">
        <v>90</v>
      </c>
      <c r="V5" s="25" t="s">
        <v>91</v>
      </c>
      <c r="W5" s="25" t="s">
        <v>92</v>
      </c>
      <c r="X5" s="25" t="s">
        <v>93</v>
      </c>
      <c r="Y5" s="2" t="s">
        <v>94</v>
      </c>
      <c r="Z5" s="2" t="s">
        <v>95</v>
      </c>
      <c r="AA5" s="2" t="s">
        <v>58</v>
      </c>
      <c r="AB5" s="25" t="s">
        <v>97</v>
      </c>
      <c r="AC5" s="2" t="s">
        <v>98</v>
      </c>
      <c r="AD5" s="2" t="s">
        <v>59</v>
      </c>
      <c r="AE5" s="2" t="s">
        <v>60</v>
      </c>
    </row>
    <row r="6" spans="1:31" ht="102.75" thickBot="1">
      <c r="A6" s="3">
        <v>20144</v>
      </c>
      <c r="B6" s="4" t="s">
        <v>101</v>
      </c>
      <c r="C6" s="3">
        <v>51385</v>
      </c>
      <c r="D6" s="4" t="s">
        <v>103</v>
      </c>
      <c r="E6" s="4" t="s">
        <v>104</v>
      </c>
      <c r="F6" s="4" t="s">
        <v>105</v>
      </c>
      <c r="G6" s="5">
        <v>1</v>
      </c>
      <c r="H6" s="6">
        <v>1</v>
      </c>
      <c r="I6" s="7" t="s">
        <v>107</v>
      </c>
      <c r="J6" s="4">
        <v>920000</v>
      </c>
      <c r="K6" s="4" t="s">
        <v>108</v>
      </c>
      <c r="L6" s="4" t="s">
        <v>109</v>
      </c>
      <c r="M6" s="4" t="s">
        <v>110</v>
      </c>
      <c r="N6" s="4">
        <v>2</v>
      </c>
      <c r="O6" s="4" t="s">
        <v>111</v>
      </c>
      <c r="P6" s="4">
        <v>2090</v>
      </c>
      <c r="Q6" s="4" t="s">
        <v>112</v>
      </c>
      <c r="R6" s="4" t="s">
        <v>113</v>
      </c>
      <c r="S6" s="4">
        <v>549494642</v>
      </c>
      <c r="T6" s="4"/>
      <c r="U6" s="8" t="s">
        <v>114</v>
      </c>
      <c r="V6" s="8" t="s">
        <v>115</v>
      </c>
      <c r="W6" s="8" t="s">
        <v>116</v>
      </c>
      <c r="X6" s="8" t="s">
        <v>117</v>
      </c>
      <c r="Y6" s="8" t="s">
        <v>118</v>
      </c>
      <c r="Z6" s="7" t="s">
        <v>119</v>
      </c>
      <c r="AA6" s="9">
        <v>243.5</v>
      </c>
      <c r="AB6" s="6">
        <v>20</v>
      </c>
      <c r="AC6" s="9">
        <v>48.7</v>
      </c>
      <c r="AD6" s="10">
        <f>ROUND(H6*AA6,2)</f>
        <v>243.5</v>
      </c>
      <c r="AE6" s="10">
        <f>ROUND(H6*(AA6+AC6),2)</f>
        <v>292.2</v>
      </c>
    </row>
    <row r="7" spans="1:31" ht="13.5" customHeight="1" thickTop="1">
      <c r="A7" s="21"/>
      <c r="B7" s="21"/>
      <c r="C7" s="21"/>
      <c r="D7" s="11"/>
      <c r="E7" s="2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6"/>
      <c r="U7" s="11"/>
      <c r="V7" s="11"/>
      <c r="W7" s="11"/>
      <c r="X7" s="11"/>
      <c r="Y7" s="11"/>
      <c r="Z7" s="11"/>
      <c r="AA7" s="11"/>
      <c r="AB7" s="21" t="s">
        <v>120</v>
      </c>
      <c r="AC7" s="21"/>
      <c r="AD7" s="12">
        <f>SUM(AD6:AD6)</f>
        <v>243.5</v>
      </c>
      <c r="AE7" s="12">
        <f>SUM(AE6:AE6)</f>
        <v>292.2</v>
      </c>
    </row>
    <row r="8" spans="1:31" ht="12.75">
      <c r="A8" s="13"/>
      <c r="B8" s="13"/>
      <c r="C8" s="13"/>
      <c r="D8" s="13"/>
      <c r="E8" s="2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02.75" thickBot="1">
      <c r="A9" s="3">
        <v>20238</v>
      </c>
      <c r="B9" s="4" t="s">
        <v>121</v>
      </c>
      <c r="C9" s="3">
        <v>52059</v>
      </c>
      <c r="D9" s="4" t="s">
        <v>122</v>
      </c>
      <c r="E9" s="4" t="s">
        <v>104</v>
      </c>
      <c r="F9" s="4" t="s">
        <v>123</v>
      </c>
      <c r="G9" s="5">
        <v>300</v>
      </c>
      <c r="H9" s="6">
        <v>300</v>
      </c>
      <c r="I9" s="7" t="s">
        <v>124</v>
      </c>
      <c r="J9" s="4">
        <v>994200</v>
      </c>
      <c r="K9" s="4" t="s">
        <v>125</v>
      </c>
      <c r="L9" s="4" t="s">
        <v>126</v>
      </c>
      <c r="M9" s="4" t="s">
        <v>127</v>
      </c>
      <c r="N9" s="4">
        <v>2</v>
      </c>
      <c r="O9" s="4">
        <v>218</v>
      </c>
      <c r="P9" s="4">
        <v>168771</v>
      </c>
      <c r="Q9" s="4" t="s">
        <v>128</v>
      </c>
      <c r="R9" s="4" t="s">
        <v>129</v>
      </c>
      <c r="S9" s="4">
        <v>549498036</v>
      </c>
      <c r="T9" s="4" t="s">
        <v>130</v>
      </c>
      <c r="U9" s="8" t="s">
        <v>131</v>
      </c>
      <c r="V9" s="8" t="s">
        <v>132</v>
      </c>
      <c r="W9" s="8" t="s">
        <v>133</v>
      </c>
      <c r="X9" s="8" t="s">
        <v>117</v>
      </c>
      <c r="Y9" s="8" t="s">
        <v>118</v>
      </c>
      <c r="Z9" s="7" t="s">
        <v>134</v>
      </c>
      <c r="AA9" s="9">
        <v>43.3</v>
      </c>
      <c r="AB9" s="6">
        <v>20</v>
      </c>
      <c r="AC9" s="9">
        <v>8.66</v>
      </c>
      <c r="AD9" s="10">
        <f>ROUND(H9*AA9,2)</f>
        <v>12990</v>
      </c>
      <c r="AE9" s="10">
        <f>ROUND(H9*(AA9+AC9),2)</f>
        <v>15588</v>
      </c>
    </row>
    <row r="10" spans="1:31" ht="13.5" customHeight="1" thickTop="1">
      <c r="A10" s="21"/>
      <c r="B10" s="21"/>
      <c r="C10" s="21"/>
      <c r="D10" s="11"/>
      <c r="E10" s="2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6"/>
      <c r="U10" s="11"/>
      <c r="V10" s="11"/>
      <c r="W10" s="11"/>
      <c r="X10" s="11"/>
      <c r="Y10" s="11"/>
      <c r="Z10" s="11"/>
      <c r="AA10" s="11"/>
      <c r="AB10" s="21" t="s">
        <v>120</v>
      </c>
      <c r="AC10" s="21"/>
      <c r="AD10" s="12">
        <f>SUM(AD9:AD9)</f>
        <v>12990</v>
      </c>
      <c r="AE10" s="12">
        <f>SUM(AE9:AE9)</f>
        <v>15588</v>
      </c>
    </row>
    <row r="11" spans="1:31" ht="12.75">
      <c r="A11" s="13"/>
      <c r="B11" s="13"/>
      <c r="C11" s="13"/>
      <c r="D11" s="13"/>
      <c r="E11" s="2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7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02">
      <c r="A12" s="3">
        <v>20333</v>
      </c>
      <c r="B12" s="4" t="s">
        <v>135</v>
      </c>
      <c r="C12" s="3">
        <v>52587</v>
      </c>
      <c r="D12" s="4" t="s">
        <v>136</v>
      </c>
      <c r="E12" s="4" t="s">
        <v>104</v>
      </c>
      <c r="F12" s="4" t="s">
        <v>137</v>
      </c>
      <c r="G12" s="5">
        <v>100</v>
      </c>
      <c r="H12" s="6">
        <v>100</v>
      </c>
      <c r="I12" s="7" t="s">
        <v>124</v>
      </c>
      <c r="J12" s="4">
        <v>510000</v>
      </c>
      <c r="K12" s="4" t="s">
        <v>138</v>
      </c>
      <c r="L12" s="4" t="s">
        <v>139</v>
      </c>
      <c r="M12" s="4" t="s">
        <v>140</v>
      </c>
      <c r="N12" s="4">
        <v>3</v>
      </c>
      <c r="O12" s="4" t="s">
        <v>141</v>
      </c>
      <c r="P12" s="4">
        <v>74112</v>
      </c>
      <c r="Q12" s="4" t="s">
        <v>142</v>
      </c>
      <c r="R12" s="4" t="s">
        <v>143</v>
      </c>
      <c r="S12" s="4">
        <v>549495175</v>
      </c>
      <c r="T12" s="4"/>
      <c r="U12" s="8" t="s">
        <v>144</v>
      </c>
      <c r="V12" s="8" t="s">
        <v>145</v>
      </c>
      <c r="W12" s="8" t="s">
        <v>116</v>
      </c>
      <c r="X12" s="8" t="s">
        <v>117</v>
      </c>
      <c r="Y12" s="8" t="s">
        <v>118</v>
      </c>
      <c r="Z12" s="7" t="s">
        <v>146</v>
      </c>
      <c r="AA12" s="9">
        <v>111.3</v>
      </c>
      <c r="AB12" s="6">
        <v>20</v>
      </c>
      <c r="AC12" s="9">
        <v>22.26</v>
      </c>
      <c r="AD12" s="10">
        <f>ROUND(H12*AA12,2)</f>
        <v>11130</v>
      </c>
      <c r="AE12" s="10">
        <f>ROUND(H12*(AA12+AC12),2)</f>
        <v>13356</v>
      </c>
    </row>
    <row r="13" spans="1:31" ht="345" thickBot="1">
      <c r="A13" s="3">
        <v>20333</v>
      </c>
      <c r="B13" s="4" t="s">
        <v>135</v>
      </c>
      <c r="C13" s="3">
        <v>52588</v>
      </c>
      <c r="D13" s="4" t="s">
        <v>36</v>
      </c>
      <c r="E13" s="4" t="s">
        <v>148</v>
      </c>
      <c r="F13" s="24" t="s">
        <v>37</v>
      </c>
      <c r="G13" s="5">
        <v>100</v>
      </c>
      <c r="H13" s="6">
        <v>100</v>
      </c>
      <c r="I13" s="7" t="s">
        <v>124</v>
      </c>
      <c r="J13" s="4">
        <v>510000</v>
      </c>
      <c r="K13" s="4" t="s">
        <v>138</v>
      </c>
      <c r="L13" s="4" t="s">
        <v>139</v>
      </c>
      <c r="M13" s="4" t="s">
        <v>140</v>
      </c>
      <c r="N13" s="4">
        <v>3</v>
      </c>
      <c r="O13" s="4" t="s">
        <v>141</v>
      </c>
      <c r="P13" s="4">
        <v>74112</v>
      </c>
      <c r="Q13" s="4" t="s">
        <v>142</v>
      </c>
      <c r="R13" s="4" t="s">
        <v>143</v>
      </c>
      <c r="S13" s="4">
        <v>549495175</v>
      </c>
      <c r="T13" s="4"/>
      <c r="U13" s="8" t="s">
        <v>144</v>
      </c>
      <c r="V13" s="8" t="s">
        <v>145</v>
      </c>
      <c r="W13" s="8" t="s">
        <v>116</v>
      </c>
      <c r="X13" s="8" t="s">
        <v>117</v>
      </c>
      <c r="Y13" s="8" t="s">
        <v>118</v>
      </c>
      <c r="Z13" s="7" t="s">
        <v>146</v>
      </c>
      <c r="AA13" s="9">
        <v>82.6</v>
      </c>
      <c r="AB13" s="6">
        <v>20</v>
      </c>
      <c r="AC13" s="9">
        <v>16.52</v>
      </c>
      <c r="AD13" s="10">
        <f>ROUND(H13*AA13,2)</f>
        <v>8260</v>
      </c>
      <c r="AE13" s="10">
        <f>ROUND(H13*(AA13+AC13),2)</f>
        <v>9912</v>
      </c>
    </row>
    <row r="14" spans="1:31" ht="13.5" customHeight="1" thickTop="1">
      <c r="A14" s="21"/>
      <c r="B14" s="21"/>
      <c r="C14" s="21"/>
      <c r="D14" s="11"/>
      <c r="E14" s="2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6"/>
      <c r="U14" s="11"/>
      <c r="V14" s="11"/>
      <c r="W14" s="11"/>
      <c r="X14" s="11"/>
      <c r="Y14" s="11"/>
      <c r="Z14" s="11"/>
      <c r="AA14" s="11"/>
      <c r="AB14" s="21" t="s">
        <v>120</v>
      </c>
      <c r="AC14" s="21"/>
      <c r="AD14" s="12">
        <f>SUM(AD12:AD13)</f>
        <v>19390</v>
      </c>
      <c r="AE14" s="12">
        <f>SUM(AE12:AE13)</f>
        <v>23268</v>
      </c>
    </row>
    <row r="15" spans="1:31" ht="12.75">
      <c r="A15" s="13"/>
      <c r="B15" s="13"/>
      <c r="C15" s="13"/>
      <c r="D15" s="13"/>
      <c r="E15" s="2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02">
      <c r="A16" s="3">
        <v>20350</v>
      </c>
      <c r="B16" s="4"/>
      <c r="C16" s="3">
        <v>52910</v>
      </c>
      <c r="D16" s="4" t="s">
        <v>149</v>
      </c>
      <c r="E16" s="4" t="s">
        <v>104</v>
      </c>
      <c r="F16" s="4" t="s">
        <v>150</v>
      </c>
      <c r="G16" s="5">
        <v>100</v>
      </c>
      <c r="H16" s="6">
        <v>100</v>
      </c>
      <c r="I16" s="7" t="s">
        <v>124</v>
      </c>
      <c r="J16" s="4">
        <v>220000</v>
      </c>
      <c r="K16" s="4" t="s">
        <v>151</v>
      </c>
      <c r="L16" s="4" t="s">
        <v>152</v>
      </c>
      <c r="M16" s="4" t="s">
        <v>153</v>
      </c>
      <c r="N16" s="4">
        <v>1</v>
      </c>
      <c r="O16" s="4">
        <v>19</v>
      </c>
      <c r="P16" s="4">
        <v>116425</v>
      </c>
      <c r="Q16" s="4" t="s">
        <v>154</v>
      </c>
      <c r="R16" s="4" t="s">
        <v>155</v>
      </c>
      <c r="S16" s="4">
        <v>549495885</v>
      </c>
      <c r="T16" s="4" t="s">
        <v>156</v>
      </c>
      <c r="U16" s="8" t="s">
        <v>157</v>
      </c>
      <c r="V16" s="8" t="s">
        <v>158</v>
      </c>
      <c r="W16" s="8" t="s">
        <v>159</v>
      </c>
      <c r="X16" s="8" t="s">
        <v>117</v>
      </c>
      <c r="Y16" s="8" t="s">
        <v>118</v>
      </c>
      <c r="Z16" s="7" t="s">
        <v>160</v>
      </c>
      <c r="AA16" s="9">
        <v>140.1</v>
      </c>
      <c r="AB16" s="6">
        <v>20</v>
      </c>
      <c r="AC16" s="9">
        <v>28.02</v>
      </c>
      <c r="AD16" s="10">
        <f aca="true" t="shared" si="0" ref="AD16:AD21">ROUND(H16*AA16,2)</f>
        <v>14010</v>
      </c>
      <c r="AE16" s="10">
        <f aca="true" t="shared" si="1" ref="AE16:AE21">ROUND(H16*(AA16+AC16),2)</f>
        <v>16812</v>
      </c>
    </row>
    <row r="17" spans="1:31" ht="102">
      <c r="A17" s="3">
        <v>20350</v>
      </c>
      <c r="B17" s="4"/>
      <c r="C17" s="3">
        <v>52915</v>
      </c>
      <c r="D17" s="4" t="s">
        <v>161</v>
      </c>
      <c r="E17" s="4" t="s">
        <v>104</v>
      </c>
      <c r="F17" s="4" t="s">
        <v>162</v>
      </c>
      <c r="G17" s="5">
        <v>1000</v>
      </c>
      <c r="H17" s="6">
        <v>1000</v>
      </c>
      <c r="I17" s="7" t="s">
        <v>124</v>
      </c>
      <c r="J17" s="4">
        <v>220000</v>
      </c>
      <c r="K17" s="4" t="s">
        <v>151</v>
      </c>
      <c r="L17" s="4" t="s">
        <v>152</v>
      </c>
      <c r="M17" s="4" t="s">
        <v>153</v>
      </c>
      <c r="N17" s="4">
        <v>1</v>
      </c>
      <c r="O17" s="4">
        <v>19</v>
      </c>
      <c r="P17" s="4">
        <v>116425</v>
      </c>
      <c r="Q17" s="4" t="s">
        <v>154</v>
      </c>
      <c r="R17" s="4" t="s">
        <v>155</v>
      </c>
      <c r="S17" s="4">
        <v>549495885</v>
      </c>
      <c r="T17" s="4" t="s">
        <v>163</v>
      </c>
      <c r="U17" s="8" t="s">
        <v>157</v>
      </c>
      <c r="V17" s="8" t="s">
        <v>158</v>
      </c>
      <c r="W17" s="8" t="s">
        <v>159</v>
      </c>
      <c r="X17" s="8" t="s">
        <v>117</v>
      </c>
      <c r="Y17" s="8" t="s">
        <v>118</v>
      </c>
      <c r="Z17" s="7" t="s">
        <v>160</v>
      </c>
      <c r="AA17" s="9">
        <v>9.3</v>
      </c>
      <c r="AB17" s="6">
        <v>20</v>
      </c>
      <c r="AC17" s="9">
        <v>1.86</v>
      </c>
      <c r="AD17" s="10">
        <f t="shared" si="0"/>
        <v>9300</v>
      </c>
      <c r="AE17" s="10">
        <f t="shared" si="1"/>
        <v>11160</v>
      </c>
    </row>
    <row r="18" spans="1:31" ht="114.75">
      <c r="A18" s="3">
        <v>20350</v>
      </c>
      <c r="B18" s="4"/>
      <c r="C18" s="3">
        <v>52963</v>
      </c>
      <c r="D18" s="4" t="s">
        <v>161</v>
      </c>
      <c r="E18" s="4" t="s">
        <v>104</v>
      </c>
      <c r="F18" s="4" t="s">
        <v>164</v>
      </c>
      <c r="G18" s="5">
        <v>100</v>
      </c>
      <c r="H18" s="6">
        <v>100</v>
      </c>
      <c r="I18" s="7" t="s">
        <v>124</v>
      </c>
      <c r="J18" s="4">
        <v>220000</v>
      </c>
      <c r="K18" s="4" t="s">
        <v>151</v>
      </c>
      <c r="L18" s="4" t="s">
        <v>152</v>
      </c>
      <c r="M18" s="4" t="s">
        <v>153</v>
      </c>
      <c r="N18" s="4">
        <v>1</v>
      </c>
      <c r="O18" s="4">
        <v>19</v>
      </c>
      <c r="P18" s="4">
        <v>116425</v>
      </c>
      <c r="Q18" s="4" t="s">
        <v>154</v>
      </c>
      <c r="R18" s="4" t="s">
        <v>155</v>
      </c>
      <c r="S18" s="4">
        <v>549495885</v>
      </c>
      <c r="T18" s="4" t="s">
        <v>165</v>
      </c>
      <c r="U18" s="8" t="s">
        <v>157</v>
      </c>
      <c r="V18" s="8" t="s">
        <v>158</v>
      </c>
      <c r="W18" s="8" t="s">
        <v>159</v>
      </c>
      <c r="X18" s="8" t="s">
        <v>117</v>
      </c>
      <c r="Y18" s="8" t="s">
        <v>118</v>
      </c>
      <c r="Z18" s="7" t="s">
        <v>160</v>
      </c>
      <c r="AA18" s="9">
        <v>13.6</v>
      </c>
      <c r="AB18" s="6">
        <v>20</v>
      </c>
      <c r="AC18" s="9">
        <v>2.72</v>
      </c>
      <c r="AD18" s="10">
        <f t="shared" si="0"/>
        <v>1360</v>
      </c>
      <c r="AE18" s="10">
        <f t="shared" si="1"/>
        <v>1632</v>
      </c>
    </row>
    <row r="19" spans="1:31" ht="140.25">
      <c r="A19" s="3">
        <v>20350</v>
      </c>
      <c r="B19" s="4"/>
      <c r="C19" s="3">
        <v>52968</v>
      </c>
      <c r="D19" s="4" t="s">
        <v>136</v>
      </c>
      <c r="E19" s="4" t="s">
        <v>104</v>
      </c>
      <c r="F19" s="4" t="s">
        <v>166</v>
      </c>
      <c r="G19" s="5">
        <v>250</v>
      </c>
      <c r="H19" s="6">
        <v>250</v>
      </c>
      <c r="I19" s="7" t="s">
        <v>124</v>
      </c>
      <c r="J19" s="4">
        <v>220000</v>
      </c>
      <c r="K19" s="4" t="s">
        <v>151</v>
      </c>
      <c r="L19" s="4" t="s">
        <v>152</v>
      </c>
      <c r="M19" s="4" t="s">
        <v>153</v>
      </c>
      <c r="N19" s="4">
        <v>1</v>
      </c>
      <c r="O19" s="4">
        <v>19</v>
      </c>
      <c r="P19" s="4">
        <v>116425</v>
      </c>
      <c r="Q19" s="4" t="s">
        <v>154</v>
      </c>
      <c r="R19" s="4" t="s">
        <v>155</v>
      </c>
      <c r="S19" s="4">
        <v>549495885</v>
      </c>
      <c r="T19" s="4" t="s">
        <v>167</v>
      </c>
      <c r="U19" s="8" t="s">
        <v>157</v>
      </c>
      <c r="V19" s="8" t="s">
        <v>158</v>
      </c>
      <c r="W19" s="8" t="s">
        <v>159</v>
      </c>
      <c r="X19" s="8" t="s">
        <v>117</v>
      </c>
      <c r="Y19" s="8" t="s">
        <v>118</v>
      </c>
      <c r="Z19" s="7" t="s">
        <v>160</v>
      </c>
      <c r="AA19" s="9">
        <v>13.2</v>
      </c>
      <c r="AB19" s="6">
        <v>20</v>
      </c>
      <c r="AC19" s="9">
        <v>2.64</v>
      </c>
      <c r="AD19" s="10">
        <f t="shared" si="0"/>
        <v>3300</v>
      </c>
      <c r="AE19" s="10">
        <f t="shared" si="1"/>
        <v>3960</v>
      </c>
    </row>
    <row r="20" spans="1:31" ht="140.25">
      <c r="A20" s="3">
        <v>20350</v>
      </c>
      <c r="B20" s="4"/>
      <c r="C20" s="3">
        <v>52970</v>
      </c>
      <c r="D20" s="4" t="s">
        <v>136</v>
      </c>
      <c r="E20" s="4" t="s">
        <v>104</v>
      </c>
      <c r="F20" s="4" t="s">
        <v>168</v>
      </c>
      <c r="G20" s="5">
        <v>100</v>
      </c>
      <c r="H20" s="6">
        <v>100</v>
      </c>
      <c r="I20" s="7" t="s">
        <v>124</v>
      </c>
      <c r="J20" s="4">
        <v>220000</v>
      </c>
      <c r="K20" s="4" t="s">
        <v>151</v>
      </c>
      <c r="L20" s="4" t="s">
        <v>152</v>
      </c>
      <c r="M20" s="4" t="s">
        <v>153</v>
      </c>
      <c r="N20" s="4">
        <v>1</v>
      </c>
      <c r="O20" s="4">
        <v>19</v>
      </c>
      <c r="P20" s="4">
        <v>116425</v>
      </c>
      <c r="Q20" s="4" t="s">
        <v>154</v>
      </c>
      <c r="R20" s="4" t="s">
        <v>155</v>
      </c>
      <c r="S20" s="4">
        <v>549495885</v>
      </c>
      <c r="T20" s="4" t="s">
        <v>167</v>
      </c>
      <c r="U20" s="8" t="s">
        <v>157</v>
      </c>
      <c r="V20" s="8" t="s">
        <v>158</v>
      </c>
      <c r="W20" s="8" t="s">
        <v>159</v>
      </c>
      <c r="X20" s="8" t="s">
        <v>117</v>
      </c>
      <c r="Y20" s="8" t="s">
        <v>118</v>
      </c>
      <c r="Z20" s="7" t="s">
        <v>160</v>
      </c>
      <c r="AA20" s="9">
        <v>19.8</v>
      </c>
      <c r="AB20" s="6">
        <v>20</v>
      </c>
      <c r="AC20" s="9">
        <v>3.96</v>
      </c>
      <c r="AD20" s="10">
        <f t="shared" si="0"/>
        <v>1980</v>
      </c>
      <c r="AE20" s="10">
        <f t="shared" si="1"/>
        <v>2376</v>
      </c>
    </row>
    <row r="21" spans="1:31" ht="102.75" thickBot="1">
      <c r="A21" s="3">
        <v>20350</v>
      </c>
      <c r="B21" s="4"/>
      <c r="C21" s="3">
        <v>52973</v>
      </c>
      <c r="D21" s="4" t="s">
        <v>169</v>
      </c>
      <c r="E21" s="4" t="s">
        <v>104</v>
      </c>
      <c r="F21" s="4" t="s">
        <v>170</v>
      </c>
      <c r="G21" s="5">
        <v>2500</v>
      </c>
      <c r="H21" s="6">
        <v>2500</v>
      </c>
      <c r="I21" s="7" t="s">
        <v>124</v>
      </c>
      <c r="J21" s="4">
        <v>220000</v>
      </c>
      <c r="K21" s="4" t="s">
        <v>151</v>
      </c>
      <c r="L21" s="4" t="s">
        <v>152</v>
      </c>
      <c r="M21" s="4" t="s">
        <v>153</v>
      </c>
      <c r="N21" s="4">
        <v>1</v>
      </c>
      <c r="O21" s="4">
        <v>19</v>
      </c>
      <c r="P21" s="4">
        <v>116425</v>
      </c>
      <c r="Q21" s="4" t="s">
        <v>154</v>
      </c>
      <c r="R21" s="4" t="s">
        <v>155</v>
      </c>
      <c r="S21" s="4">
        <v>549495885</v>
      </c>
      <c r="T21" s="4" t="s">
        <v>171</v>
      </c>
      <c r="U21" s="8" t="s">
        <v>157</v>
      </c>
      <c r="V21" s="8" t="s">
        <v>158</v>
      </c>
      <c r="W21" s="8" t="s">
        <v>159</v>
      </c>
      <c r="X21" s="8" t="s">
        <v>117</v>
      </c>
      <c r="Y21" s="8" t="s">
        <v>118</v>
      </c>
      <c r="Z21" s="7" t="s">
        <v>160</v>
      </c>
      <c r="AA21" s="9">
        <v>6.8</v>
      </c>
      <c r="AB21" s="6">
        <v>20</v>
      </c>
      <c r="AC21" s="9">
        <v>1.36</v>
      </c>
      <c r="AD21" s="10">
        <f t="shared" si="0"/>
        <v>17000</v>
      </c>
      <c r="AE21" s="10">
        <f t="shared" si="1"/>
        <v>20400</v>
      </c>
    </row>
    <row r="22" spans="1:31" ht="13.5" customHeight="1" thickTop="1">
      <c r="A22" s="21"/>
      <c r="B22" s="21"/>
      <c r="C22" s="21"/>
      <c r="D22" s="11"/>
      <c r="E22" s="2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6"/>
      <c r="U22" s="11"/>
      <c r="V22" s="11"/>
      <c r="W22" s="11"/>
      <c r="X22" s="11"/>
      <c r="Y22" s="11"/>
      <c r="Z22" s="11"/>
      <c r="AA22" s="11"/>
      <c r="AB22" s="21" t="s">
        <v>120</v>
      </c>
      <c r="AC22" s="21"/>
      <c r="AD22" s="12">
        <f>SUM(AD16:AD21)</f>
        <v>46950</v>
      </c>
      <c r="AE22" s="12">
        <f>SUM(AE16:AE21)</f>
        <v>56340</v>
      </c>
    </row>
    <row r="23" spans="1:31" ht="12.75">
      <c r="A23" s="13"/>
      <c r="B23" s="13"/>
      <c r="C23" s="13"/>
      <c r="D23" s="13"/>
      <c r="E23" s="2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7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78.5">
      <c r="A24" s="3">
        <v>20435</v>
      </c>
      <c r="B24" s="4"/>
      <c r="C24" s="3">
        <v>53403</v>
      </c>
      <c r="D24" s="4" t="s">
        <v>161</v>
      </c>
      <c r="E24" s="4" t="s">
        <v>104</v>
      </c>
      <c r="F24" s="4" t="s">
        <v>172</v>
      </c>
      <c r="G24" s="5">
        <v>300</v>
      </c>
      <c r="H24" s="6">
        <v>300</v>
      </c>
      <c r="I24" s="7" t="s">
        <v>124</v>
      </c>
      <c r="J24" s="4">
        <v>213430</v>
      </c>
      <c r="K24" s="4" t="s">
        <v>173</v>
      </c>
      <c r="L24" s="4" t="s">
        <v>174</v>
      </c>
      <c r="M24" s="4" t="s">
        <v>175</v>
      </c>
      <c r="N24" s="4"/>
      <c r="O24" s="4" t="s">
        <v>116</v>
      </c>
      <c r="P24" s="4">
        <v>206651</v>
      </c>
      <c r="Q24" s="4" t="s">
        <v>176</v>
      </c>
      <c r="R24" s="4" t="s">
        <v>177</v>
      </c>
      <c r="S24" s="4">
        <v>549496978</v>
      </c>
      <c r="T24" s="4"/>
      <c r="U24" s="8" t="s">
        <v>178</v>
      </c>
      <c r="V24" s="8" t="s">
        <v>179</v>
      </c>
      <c r="W24" s="8" t="s">
        <v>180</v>
      </c>
      <c r="X24" s="8" t="s">
        <v>117</v>
      </c>
      <c r="Y24" s="8" t="s">
        <v>116</v>
      </c>
      <c r="Z24" s="7" t="s">
        <v>181</v>
      </c>
      <c r="AA24" s="9">
        <v>6.6</v>
      </c>
      <c r="AB24" s="6">
        <v>20</v>
      </c>
      <c r="AC24" s="9">
        <v>1.32</v>
      </c>
      <c r="AD24" s="10">
        <f>ROUND(H24*AA24,2)</f>
        <v>1980</v>
      </c>
      <c r="AE24" s="10">
        <f>ROUND(H24*(AA24+AC24),2)</f>
        <v>2376</v>
      </c>
    </row>
    <row r="25" spans="1:31" ht="204">
      <c r="A25" s="3">
        <v>20435</v>
      </c>
      <c r="B25" s="4"/>
      <c r="C25" s="3">
        <v>53404</v>
      </c>
      <c r="D25" s="4" t="s">
        <v>182</v>
      </c>
      <c r="E25" s="4" t="s">
        <v>104</v>
      </c>
      <c r="F25" s="4" t="s">
        <v>48</v>
      </c>
      <c r="G25" s="5">
        <v>300</v>
      </c>
      <c r="H25" s="6">
        <v>300</v>
      </c>
      <c r="I25" s="7" t="s">
        <v>124</v>
      </c>
      <c r="J25" s="4">
        <v>213430</v>
      </c>
      <c r="K25" s="4" t="s">
        <v>173</v>
      </c>
      <c r="L25" s="4" t="s">
        <v>174</v>
      </c>
      <c r="M25" s="4" t="s">
        <v>175</v>
      </c>
      <c r="N25" s="4"/>
      <c r="O25" s="4" t="s">
        <v>116</v>
      </c>
      <c r="P25" s="4">
        <v>206651</v>
      </c>
      <c r="Q25" s="4" t="s">
        <v>176</v>
      </c>
      <c r="R25" s="4" t="s">
        <v>177</v>
      </c>
      <c r="S25" s="4">
        <v>549496978</v>
      </c>
      <c r="T25" s="4"/>
      <c r="U25" s="8" t="s">
        <v>178</v>
      </c>
      <c r="V25" s="8" t="s">
        <v>179</v>
      </c>
      <c r="W25" s="8" t="s">
        <v>180</v>
      </c>
      <c r="X25" s="8" t="s">
        <v>117</v>
      </c>
      <c r="Y25" s="8" t="s">
        <v>116</v>
      </c>
      <c r="Z25" s="7" t="s">
        <v>181</v>
      </c>
      <c r="AA25" s="9">
        <v>2.7</v>
      </c>
      <c r="AB25" s="6">
        <v>20</v>
      </c>
      <c r="AC25" s="9">
        <v>0.54</v>
      </c>
      <c r="AD25" s="10">
        <f>ROUND(H25*AA25,2)</f>
        <v>810</v>
      </c>
      <c r="AE25" s="10">
        <f>ROUND(H25*(AA25+AC25),2)</f>
        <v>972</v>
      </c>
    </row>
    <row r="26" spans="1:31" ht="153">
      <c r="A26" s="3">
        <v>20435</v>
      </c>
      <c r="B26" s="4"/>
      <c r="C26" s="3">
        <v>53406</v>
      </c>
      <c r="D26" s="4" t="s">
        <v>103</v>
      </c>
      <c r="E26" s="4" t="s">
        <v>104</v>
      </c>
      <c r="F26" s="4" t="s">
        <v>183</v>
      </c>
      <c r="G26" s="5">
        <v>1</v>
      </c>
      <c r="H26" s="6">
        <v>1</v>
      </c>
      <c r="I26" s="7" t="s">
        <v>124</v>
      </c>
      <c r="J26" s="4">
        <v>213430</v>
      </c>
      <c r="K26" s="4" t="s">
        <v>173</v>
      </c>
      <c r="L26" s="4" t="s">
        <v>174</v>
      </c>
      <c r="M26" s="4" t="s">
        <v>175</v>
      </c>
      <c r="N26" s="4"/>
      <c r="O26" s="4" t="s">
        <v>116</v>
      </c>
      <c r="P26" s="4">
        <v>206651</v>
      </c>
      <c r="Q26" s="4" t="s">
        <v>176</v>
      </c>
      <c r="R26" s="4" t="s">
        <v>177</v>
      </c>
      <c r="S26" s="4">
        <v>549496978</v>
      </c>
      <c r="T26" s="4"/>
      <c r="U26" s="8" t="s">
        <v>178</v>
      </c>
      <c r="V26" s="8" t="s">
        <v>179</v>
      </c>
      <c r="W26" s="8" t="s">
        <v>180</v>
      </c>
      <c r="X26" s="8" t="s">
        <v>117</v>
      </c>
      <c r="Y26" s="8" t="s">
        <v>116</v>
      </c>
      <c r="Z26" s="7" t="s">
        <v>181</v>
      </c>
      <c r="AA26" s="9">
        <v>247.1</v>
      </c>
      <c r="AB26" s="6">
        <v>20</v>
      </c>
      <c r="AC26" s="9">
        <v>49.42</v>
      </c>
      <c r="AD26" s="10">
        <f>ROUND(H26*AA26,2)</f>
        <v>247.1</v>
      </c>
      <c r="AE26" s="10">
        <f>ROUND(H26*(AA26+AC26),2)</f>
        <v>296.52</v>
      </c>
    </row>
    <row r="27" spans="1:31" ht="102">
      <c r="A27" s="3">
        <v>20435</v>
      </c>
      <c r="B27" s="4"/>
      <c r="C27" s="3">
        <v>53407</v>
      </c>
      <c r="D27" s="4" t="s">
        <v>184</v>
      </c>
      <c r="E27" s="4" t="s">
        <v>104</v>
      </c>
      <c r="F27" s="4" t="s">
        <v>49</v>
      </c>
      <c r="G27" s="5">
        <v>7</v>
      </c>
      <c r="H27" s="6">
        <v>7</v>
      </c>
      <c r="I27" s="7" t="s">
        <v>124</v>
      </c>
      <c r="J27" s="4">
        <v>213430</v>
      </c>
      <c r="K27" s="4" t="s">
        <v>173</v>
      </c>
      <c r="L27" s="4" t="s">
        <v>174</v>
      </c>
      <c r="M27" s="4" t="s">
        <v>175</v>
      </c>
      <c r="N27" s="4"/>
      <c r="O27" s="4" t="s">
        <v>116</v>
      </c>
      <c r="P27" s="4">
        <v>206651</v>
      </c>
      <c r="Q27" s="4" t="s">
        <v>176</v>
      </c>
      <c r="R27" s="4" t="s">
        <v>177</v>
      </c>
      <c r="S27" s="4">
        <v>549496978</v>
      </c>
      <c r="T27" s="4"/>
      <c r="U27" s="8" t="s">
        <v>178</v>
      </c>
      <c r="V27" s="8" t="s">
        <v>179</v>
      </c>
      <c r="W27" s="8" t="s">
        <v>180</v>
      </c>
      <c r="X27" s="8" t="s">
        <v>117</v>
      </c>
      <c r="Y27" s="8" t="s">
        <v>116</v>
      </c>
      <c r="Z27" s="7" t="s">
        <v>181</v>
      </c>
      <c r="AA27" s="9">
        <v>185.3</v>
      </c>
      <c r="AB27" s="6">
        <v>20</v>
      </c>
      <c r="AC27" s="9">
        <v>37.06</v>
      </c>
      <c r="AD27" s="10">
        <f>ROUND(H27*AA27,2)</f>
        <v>1297.1</v>
      </c>
      <c r="AE27" s="10">
        <f>ROUND(H27*(AA27+AC27),2)</f>
        <v>1556.52</v>
      </c>
    </row>
    <row r="28" spans="1:31" ht="278.25" customHeight="1" thickBot="1">
      <c r="A28" s="3">
        <v>20435</v>
      </c>
      <c r="B28" s="4"/>
      <c r="C28" s="3">
        <v>53425</v>
      </c>
      <c r="D28" s="4" t="s">
        <v>185</v>
      </c>
      <c r="E28" s="4" t="s">
        <v>104</v>
      </c>
      <c r="F28" s="4" t="s">
        <v>50</v>
      </c>
      <c r="G28" s="5">
        <v>300</v>
      </c>
      <c r="H28" s="6">
        <v>300</v>
      </c>
      <c r="I28" s="7" t="s">
        <v>124</v>
      </c>
      <c r="J28" s="4">
        <v>213430</v>
      </c>
      <c r="K28" s="4" t="s">
        <v>173</v>
      </c>
      <c r="L28" s="4" t="s">
        <v>174</v>
      </c>
      <c r="M28" s="4" t="s">
        <v>175</v>
      </c>
      <c r="N28" s="4"/>
      <c r="O28" s="4" t="s">
        <v>116</v>
      </c>
      <c r="P28" s="4">
        <v>206651</v>
      </c>
      <c r="Q28" s="4" t="s">
        <v>176</v>
      </c>
      <c r="R28" s="4" t="s">
        <v>177</v>
      </c>
      <c r="S28" s="4">
        <v>549496978</v>
      </c>
      <c r="T28" s="4"/>
      <c r="U28" s="8" t="s">
        <v>178</v>
      </c>
      <c r="V28" s="8" t="s">
        <v>179</v>
      </c>
      <c r="W28" s="8" t="s">
        <v>180</v>
      </c>
      <c r="X28" s="8" t="s">
        <v>117</v>
      </c>
      <c r="Y28" s="8" t="s">
        <v>116</v>
      </c>
      <c r="Z28" s="7" t="s">
        <v>181</v>
      </c>
      <c r="AA28" s="9">
        <v>11.6</v>
      </c>
      <c r="AB28" s="6">
        <v>20</v>
      </c>
      <c r="AC28" s="9">
        <v>2.32</v>
      </c>
      <c r="AD28" s="10">
        <f>ROUND(H28*AA28,2)</f>
        <v>3480</v>
      </c>
      <c r="AE28" s="10">
        <f>ROUND(H28*(AA28+AC28),2)</f>
        <v>4176</v>
      </c>
    </row>
    <row r="29" spans="1:31" ht="13.5" customHeight="1" thickTop="1">
      <c r="A29" s="21"/>
      <c r="B29" s="21"/>
      <c r="C29" s="21"/>
      <c r="D29" s="11"/>
      <c r="E29" s="2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6"/>
      <c r="U29" s="11"/>
      <c r="V29" s="11"/>
      <c r="W29" s="11"/>
      <c r="X29" s="11"/>
      <c r="Y29" s="11"/>
      <c r="Z29" s="11"/>
      <c r="AA29" s="11"/>
      <c r="AB29" s="21" t="s">
        <v>120</v>
      </c>
      <c r="AC29" s="21"/>
      <c r="AD29" s="12">
        <f>SUM(AD24:AD28)</f>
        <v>7814.2</v>
      </c>
      <c r="AE29" s="12">
        <f>SUM(AE24:AE28)</f>
        <v>9377.04</v>
      </c>
    </row>
    <row r="30" spans="1:31" ht="12.75">
      <c r="A30" s="13"/>
      <c r="B30" s="13"/>
      <c r="C30" s="13"/>
      <c r="D30" s="13"/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7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14.75">
      <c r="A31" s="3">
        <v>20491</v>
      </c>
      <c r="B31" s="4" t="s">
        <v>186</v>
      </c>
      <c r="C31" s="3">
        <v>53410</v>
      </c>
      <c r="D31" s="4" t="s">
        <v>185</v>
      </c>
      <c r="E31" s="4" t="s">
        <v>104</v>
      </c>
      <c r="F31" s="4" t="s">
        <v>187</v>
      </c>
      <c r="G31" s="5">
        <v>500</v>
      </c>
      <c r="H31" s="6">
        <v>500</v>
      </c>
      <c r="I31" s="7" t="s">
        <v>124</v>
      </c>
      <c r="J31" s="4">
        <v>510000</v>
      </c>
      <c r="K31" s="4" t="s">
        <v>138</v>
      </c>
      <c r="L31" s="4" t="s">
        <v>139</v>
      </c>
      <c r="M31" s="4" t="s">
        <v>140</v>
      </c>
      <c r="N31" s="4">
        <v>1</v>
      </c>
      <c r="O31" s="4" t="s">
        <v>116</v>
      </c>
      <c r="P31" s="4">
        <v>116657</v>
      </c>
      <c r="Q31" s="4" t="s">
        <v>188</v>
      </c>
      <c r="R31" s="4" t="s">
        <v>189</v>
      </c>
      <c r="S31" s="4">
        <v>549496259</v>
      </c>
      <c r="T31" s="4"/>
      <c r="U31" s="8" t="s">
        <v>190</v>
      </c>
      <c r="V31" s="8" t="s">
        <v>191</v>
      </c>
      <c r="W31" s="8" t="s">
        <v>116</v>
      </c>
      <c r="X31" s="8" t="s">
        <v>117</v>
      </c>
      <c r="Y31" s="8" t="s">
        <v>118</v>
      </c>
      <c r="Z31" s="7" t="s">
        <v>192</v>
      </c>
      <c r="AA31" s="9">
        <v>15.9</v>
      </c>
      <c r="AB31" s="6">
        <v>20</v>
      </c>
      <c r="AC31" s="9">
        <v>3.18</v>
      </c>
      <c r="AD31" s="10">
        <f>ROUND(H31*AA31,2)</f>
        <v>7950</v>
      </c>
      <c r="AE31" s="10">
        <f>ROUND(H31*(AA31+AC31),2)</f>
        <v>9540</v>
      </c>
    </row>
    <row r="32" spans="1:31" ht="102">
      <c r="A32" s="3">
        <v>20491</v>
      </c>
      <c r="B32" s="4" t="s">
        <v>186</v>
      </c>
      <c r="C32" s="3">
        <v>53411</v>
      </c>
      <c r="D32" s="4" t="s">
        <v>161</v>
      </c>
      <c r="E32" s="4" t="s">
        <v>104</v>
      </c>
      <c r="F32" s="4" t="s">
        <v>193</v>
      </c>
      <c r="G32" s="5">
        <v>4500</v>
      </c>
      <c r="H32" s="6">
        <v>4500</v>
      </c>
      <c r="I32" s="7" t="s">
        <v>124</v>
      </c>
      <c r="J32" s="4">
        <v>510000</v>
      </c>
      <c r="K32" s="4" t="s">
        <v>138</v>
      </c>
      <c r="L32" s="4" t="s">
        <v>139</v>
      </c>
      <c r="M32" s="4" t="s">
        <v>140</v>
      </c>
      <c r="N32" s="4">
        <v>1</v>
      </c>
      <c r="O32" s="4" t="s">
        <v>116</v>
      </c>
      <c r="P32" s="4">
        <v>116657</v>
      </c>
      <c r="Q32" s="4" t="s">
        <v>188</v>
      </c>
      <c r="R32" s="4" t="s">
        <v>189</v>
      </c>
      <c r="S32" s="4">
        <v>549496259</v>
      </c>
      <c r="T32" s="4"/>
      <c r="U32" s="8" t="s">
        <v>190</v>
      </c>
      <c r="V32" s="8" t="s">
        <v>191</v>
      </c>
      <c r="W32" s="8" t="s">
        <v>116</v>
      </c>
      <c r="X32" s="8" t="s">
        <v>117</v>
      </c>
      <c r="Y32" s="8" t="s">
        <v>118</v>
      </c>
      <c r="Z32" s="7" t="s">
        <v>192</v>
      </c>
      <c r="AA32" s="9">
        <v>4.5</v>
      </c>
      <c r="AB32" s="6">
        <v>20</v>
      </c>
      <c r="AC32" s="9">
        <v>0.9</v>
      </c>
      <c r="AD32" s="10">
        <f>ROUND(H32*AA32,2)</f>
        <v>20250</v>
      </c>
      <c r="AE32" s="10">
        <f>ROUND(H32*(AA32+AC32),2)</f>
        <v>24300</v>
      </c>
    </row>
    <row r="33" spans="1:31" ht="127.5">
      <c r="A33" s="3">
        <v>20491</v>
      </c>
      <c r="B33" s="4" t="s">
        <v>186</v>
      </c>
      <c r="C33" s="3">
        <v>53412</v>
      </c>
      <c r="D33" s="4" t="s">
        <v>136</v>
      </c>
      <c r="E33" s="4" t="s">
        <v>104</v>
      </c>
      <c r="F33" s="4" t="s">
        <v>194</v>
      </c>
      <c r="G33" s="5">
        <v>4500</v>
      </c>
      <c r="H33" s="6">
        <v>4500</v>
      </c>
      <c r="I33" s="7" t="s">
        <v>124</v>
      </c>
      <c r="J33" s="4">
        <v>510000</v>
      </c>
      <c r="K33" s="4" t="s">
        <v>138</v>
      </c>
      <c r="L33" s="4" t="s">
        <v>139</v>
      </c>
      <c r="M33" s="4" t="s">
        <v>140</v>
      </c>
      <c r="N33" s="4">
        <v>1</v>
      </c>
      <c r="O33" s="4" t="s">
        <v>116</v>
      </c>
      <c r="P33" s="4">
        <v>116657</v>
      </c>
      <c r="Q33" s="4" t="s">
        <v>188</v>
      </c>
      <c r="R33" s="4" t="s">
        <v>189</v>
      </c>
      <c r="S33" s="4">
        <v>549496259</v>
      </c>
      <c r="T33" s="4"/>
      <c r="U33" s="8" t="s">
        <v>190</v>
      </c>
      <c r="V33" s="8" t="s">
        <v>191</v>
      </c>
      <c r="W33" s="8" t="s">
        <v>116</v>
      </c>
      <c r="X33" s="8" t="s">
        <v>117</v>
      </c>
      <c r="Y33" s="8" t="s">
        <v>118</v>
      </c>
      <c r="Z33" s="7" t="s">
        <v>192</v>
      </c>
      <c r="AA33" s="9">
        <v>4.3</v>
      </c>
      <c r="AB33" s="6">
        <v>20</v>
      </c>
      <c r="AC33" s="9">
        <v>0.86</v>
      </c>
      <c r="AD33" s="10">
        <f>ROUND(H33*AA33,2)</f>
        <v>19350</v>
      </c>
      <c r="AE33" s="10">
        <f>ROUND(H33*(AA33+AC33),2)</f>
        <v>23220</v>
      </c>
    </row>
    <row r="34" spans="1:31" ht="102.75" thickBot="1">
      <c r="A34" s="3">
        <v>20491</v>
      </c>
      <c r="B34" s="4" t="s">
        <v>186</v>
      </c>
      <c r="C34" s="3">
        <v>53413</v>
      </c>
      <c r="D34" s="4" t="s">
        <v>147</v>
      </c>
      <c r="E34" s="4" t="s">
        <v>104</v>
      </c>
      <c r="F34" s="4" t="s">
        <v>195</v>
      </c>
      <c r="G34" s="5">
        <v>4500</v>
      </c>
      <c r="H34" s="6">
        <v>4500</v>
      </c>
      <c r="I34" s="7" t="s">
        <v>124</v>
      </c>
      <c r="J34" s="4">
        <v>510000</v>
      </c>
      <c r="K34" s="4" t="s">
        <v>138</v>
      </c>
      <c r="L34" s="4" t="s">
        <v>139</v>
      </c>
      <c r="M34" s="4" t="s">
        <v>140</v>
      </c>
      <c r="N34" s="4">
        <v>1</v>
      </c>
      <c r="O34" s="4" t="s">
        <v>116</v>
      </c>
      <c r="P34" s="4">
        <v>116657</v>
      </c>
      <c r="Q34" s="4" t="s">
        <v>188</v>
      </c>
      <c r="R34" s="4" t="s">
        <v>189</v>
      </c>
      <c r="S34" s="4">
        <v>549496259</v>
      </c>
      <c r="T34" s="4"/>
      <c r="U34" s="8" t="s">
        <v>190</v>
      </c>
      <c r="V34" s="8" t="s">
        <v>191</v>
      </c>
      <c r="W34" s="8" t="s">
        <v>116</v>
      </c>
      <c r="X34" s="8" t="s">
        <v>117</v>
      </c>
      <c r="Y34" s="8" t="s">
        <v>118</v>
      </c>
      <c r="Z34" s="7" t="s">
        <v>192</v>
      </c>
      <c r="AA34" s="9">
        <v>1.3</v>
      </c>
      <c r="AB34" s="6">
        <v>20</v>
      </c>
      <c r="AC34" s="9">
        <v>0.26</v>
      </c>
      <c r="AD34" s="10">
        <f>ROUND(H34*AA34,2)</f>
        <v>5850</v>
      </c>
      <c r="AE34" s="10">
        <f>ROUND(H34*(AA34+AC34),2)</f>
        <v>7020</v>
      </c>
    </row>
    <row r="35" spans="1:31" ht="13.5" customHeight="1" thickTop="1">
      <c r="A35" s="21"/>
      <c r="B35" s="21"/>
      <c r="C35" s="21"/>
      <c r="D35" s="11"/>
      <c r="E35" s="2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6"/>
      <c r="U35" s="11"/>
      <c r="V35" s="11"/>
      <c r="W35" s="11"/>
      <c r="X35" s="11"/>
      <c r="Y35" s="11"/>
      <c r="Z35" s="11"/>
      <c r="AA35" s="11"/>
      <c r="AB35" s="21" t="s">
        <v>120</v>
      </c>
      <c r="AC35" s="21"/>
      <c r="AD35" s="12">
        <f>SUM(AD31:AD34)</f>
        <v>53400</v>
      </c>
      <c r="AE35" s="12">
        <f>SUM(AE31:AE34)</f>
        <v>64080</v>
      </c>
    </row>
    <row r="36" spans="1:31" ht="12.75">
      <c r="A36" s="13"/>
      <c r="B36" s="13"/>
      <c r="C36" s="13"/>
      <c r="D36" s="13"/>
      <c r="E36" s="2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7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14.75">
      <c r="A37" s="3">
        <v>20492</v>
      </c>
      <c r="B37" s="4" t="s">
        <v>196</v>
      </c>
      <c r="C37" s="3">
        <v>53483</v>
      </c>
      <c r="D37" s="4" t="s">
        <v>122</v>
      </c>
      <c r="E37" s="4" t="s">
        <v>104</v>
      </c>
      <c r="F37" s="4" t="s">
        <v>197</v>
      </c>
      <c r="G37" s="5">
        <v>78</v>
      </c>
      <c r="H37" s="6">
        <v>78</v>
      </c>
      <c r="I37" s="7" t="s">
        <v>107</v>
      </c>
      <c r="J37" s="4">
        <v>119920</v>
      </c>
      <c r="K37" s="4" t="s">
        <v>198</v>
      </c>
      <c r="L37" s="4" t="s">
        <v>199</v>
      </c>
      <c r="M37" s="4" t="s">
        <v>140</v>
      </c>
      <c r="N37" s="4">
        <v>3</v>
      </c>
      <c r="O37" s="4" t="s">
        <v>200</v>
      </c>
      <c r="P37" s="4">
        <v>135370</v>
      </c>
      <c r="Q37" s="4" t="s">
        <v>201</v>
      </c>
      <c r="R37" s="4" t="s">
        <v>202</v>
      </c>
      <c r="S37" s="4">
        <v>549494808</v>
      </c>
      <c r="T37" s="4" t="s">
        <v>203</v>
      </c>
      <c r="U37" s="8" t="s">
        <v>204</v>
      </c>
      <c r="V37" s="8" t="s">
        <v>205</v>
      </c>
      <c r="W37" s="8" t="s">
        <v>116</v>
      </c>
      <c r="X37" s="8" t="s">
        <v>204</v>
      </c>
      <c r="Y37" s="8" t="s">
        <v>206</v>
      </c>
      <c r="Z37" s="7" t="s">
        <v>207</v>
      </c>
      <c r="AA37" s="9">
        <v>98</v>
      </c>
      <c r="AB37" s="6">
        <v>20</v>
      </c>
      <c r="AC37" s="9">
        <v>19.6</v>
      </c>
      <c r="AD37" s="10">
        <f aca="true" t="shared" si="2" ref="AD37:AD73">ROUND(H37*AA37,2)</f>
        <v>7644</v>
      </c>
      <c r="AE37" s="10">
        <f aca="true" t="shared" si="3" ref="AE37:AE73">ROUND(H37*(AA37+AC37),2)</f>
        <v>9172.8</v>
      </c>
    </row>
    <row r="38" spans="1:31" ht="114.75">
      <c r="A38" s="3">
        <v>20492</v>
      </c>
      <c r="B38" s="4" t="s">
        <v>196</v>
      </c>
      <c r="C38" s="3">
        <v>53485</v>
      </c>
      <c r="D38" s="4" t="s">
        <v>122</v>
      </c>
      <c r="E38" s="4" t="s">
        <v>104</v>
      </c>
      <c r="F38" s="4" t="s">
        <v>208</v>
      </c>
      <c r="G38" s="5">
        <v>78</v>
      </c>
      <c r="H38" s="6">
        <v>78</v>
      </c>
      <c r="I38" s="7" t="s">
        <v>107</v>
      </c>
      <c r="J38" s="4">
        <v>119920</v>
      </c>
      <c r="K38" s="4" t="s">
        <v>198</v>
      </c>
      <c r="L38" s="4" t="s">
        <v>199</v>
      </c>
      <c r="M38" s="4" t="s">
        <v>140</v>
      </c>
      <c r="N38" s="4">
        <v>3</v>
      </c>
      <c r="O38" s="4" t="s">
        <v>200</v>
      </c>
      <c r="P38" s="4">
        <v>135370</v>
      </c>
      <c r="Q38" s="4" t="s">
        <v>201</v>
      </c>
      <c r="R38" s="4" t="s">
        <v>202</v>
      </c>
      <c r="S38" s="4">
        <v>549494808</v>
      </c>
      <c r="T38" s="4" t="s">
        <v>203</v>
      </c>
      <c r="U38" s="8" t="s">
        <v>204</v>
      </c>
      <c r="V38" s="8" t="s">
        <v>205</v>
      </c>
      <c r="W38" s="8" t="s">
        <v>116</v>
      </c>
      <c r="X38" s="8" t="s">
        <v>204</v>
      </c>
      <c r="Y38" s="8" t="s">
        <v>206</v>
      </c>
      <c r="Z38" s="7" t="s">
        <v>207</v>
      </c>
      <c r="AA38" s="9">
        <v>54.2</v>
      </c>
      <c r="AB38" s="6">
        <v>20</v>
      </c>
      <c r="AC38" s="9">
        <v>10.84</v>
      </c>
      <c r="AD38" s="10">
        <f t="shared" si="2"/>
        <v>4227.6</v>
      </c>
      <c r="AE38" s="10">
        <f t="shared" si="3"/>
        <v>5073.12</v>
      </c>
    </row>
    <row r="39" spans="1:31" ht="127.5">
      <c r="A39" s="3">
        <v>20492</v>
      </c>
      <c r="B39" s="4" t="s">
        <v>196</v>
      </c>
      <c r="C39" s="3">
        <v>53486</v>
      </c>
      <c r="D39" s="4" t="s">
        <v>161</v>
      </c>
      <c r="E39" s="4" t="s">
        <v>104</v>
      </c>
      <c r="F39" s="4" t="s">
        <v>209</v>
      </c>
      <c r="G39" s="5">
        <v>200</v>
      </c>
      <c r="H39" s="6">
        <v>200</v>
      </c>
      <c r="I39" s="7" t="s">
        <v>107</v>
      </c>
      <c r="J39" s="4">
        <v>119920</v>
      </c>
      <c r="K39" s="4" t="s">
        <v>198</v>
      </c>
      <c r="L39" s="4" t="s">
        <v>199</v>
      </c>
      <c r="M39" s="4" t="s">
        <v>140</v>
      </c>
      <c r="N39" s="4">
        <v>3</v>
      </c>
      <c r="O39" s="4" t="s">
        <v>200</v>
      </c>
      <c r="P39" s="4">
        <v>135370</v>
      </c>
      <c r="Q39" s="4" t="s">
        <v>201</v>
      </c>
      <c r="R39" s="4" t="s">
        <v>202</v>
      </c>
      <c r="S39" s="4">
        <v>549494808</v>
      </c>
      <c r="T39" s="4" t="s">
        <v>203</v>
      </c>
      <c r="U39" s="8" t="s">
        <v>204</v>
      </c>
      <c r="V39" s="8" t="s">
        <v>205</v>
      </c>
      <c r="W39" s="8" t="s">
        <v>116</v>
      </c>
      <c r="X39" s="8" t="s">
        <v>204</v>
      </c>
      <c r="Y39" s="8" t="s">
        <v>206</v>
      </c>
      <c r="Z39" s="7" t="s">
        <v>207</v>
      </c>
      <c r="AA39" s="9">
        <v>5.5</v>
      </c>
      <c r="AB39" s="6">
        <v>20</v>
      </c>
      <c r="AC39" s="9">
        <v>1.1</v>
      </c>
      <c r="AD39" s="10">
        <f t="shared" si="2"/>
        <v>1100</v>
      </c>
      <c r="AE39" s="10">
        <f t="shared" si="3"/>
        <v>1320</v>
      </c>
    </row>
    <row r="40" spans="1:31" ht="127.5">
      <c r="A40" s="3">
        <v>20492</v>
      </c>
      <c r="B40" s="4" t="s">
        <v>196</v>
      </c>
      <c r="C40" s="3">
        <v>53487</v>
      </c>
      <c r="D40" s="4" t="s">
        <v>161</v>
      </c>
      <c r="E40" s="4" t="s">
        <v>104</v>
      </c>
      <c r="F40" s="4" t="s">
        <v>210</v>
      </c>
      <c r="G40" s="5">
        <v>200</v>
      </c>
      <c r="H40" s="6">
        <v>200</v>
      </c>
      <c r="I40" s="7" t="s">
        <v>107</v>
      </c>
      <c r="J40" s="4">
        <v>119920</v>
      </c>
      <c r="K40" s="4" t="s">
        <v>198</v>
      </c>
      <c r="L40" s="4" t="s">
        <v>199</v>
      </c>
      <c r="M40" s="4" t="s">
        <v>140</v>
      </c>
      <c r="N40" s="4">
        <v>3</v>
      </c>
      <c r="O40" s="4" t="s">
        <v>200</v>
      </c>
      <c r="P40" s="4">
        <v>135370</v>
      </c>
      <c r="Q40" s="4" t="s">
        <v>201</v>
      </c>
      <c r="R40" s="4" t="s">
        <v>202</v>
      </c>
      <c r="S40" s="4">
        <v>549494808</v>
      </c>
      <c r="T40" s="4" t="s">
        <v>203</v>
      </c>
      <c r="U40" s="8" t="s">
        <v>204</v>
      </c>
      <c r="V40" s="8" t="s">
        <v>205</v>
      </c>
      <c r="W40" s="8" t="s">
        <v>116</v>
      </c>
      <c r="X40" s="8" t="s">
        <v>204</v>
      </c>
      <c r="Y40" s="8" t="s">
        <v>206</v>
      </c>
      <c r="Z40" s="7" t="s">
        <v>207</v>
      </c>
      <c r="AA40" s="9">
        <v>5.5</v>
      </c>
      <c r="AB40" s="6">
        <v>20</v>
      </c>
      <c r="AC40" s="9">
        <v>1.1</v>
      </c>
      <c r="AD40" s="10">
        <f t="shared" si="2"/>
        <v>1100</v>
      </c>
      <c r="AE40" s="10">
        <f t="shared" si="3"/>
        <v>1320</v>
      </c>
    </row>
    <row r="41" spans="1:31" ht="127.5">
      <c r="A41" s="3">
        <v>20492</v>
      </c>
      <c r="B41" s="4" t="s">
        <v>196</v>
      </c>
      <c r="C41" s="3">
        <v>53488</v>
      </c>
      <c r="D41" s="4" t="s">
        <v>161</v>
      </c>
      <c r="E41" s="4" t="s">
        <v>104</v>
      </c>
      <c r="F41" s="4" t="s">
        <v>211</v>
      </c>
      <c r="G41" s="5">
        <v>200</v>
      </c>
      <c r="H41" s="6">
        <v>200</v>
      </c>
      <c r="I41" s="7" t="s">
        <v>107</v>
      </c>
      <c r="J41" s="4">
        <v>119920</v>
      </c>
      <c r="K41" s="4" t="s">
        <v>198</v>
      </c>
      <c r="L41" s="4" t="s">
        <v>199</v>
      </c>
      <c r="M41" s="4" t="s">
        <v>140</v>
      </c>
      <c r="N41" s="4">
        <v>3</v>
      </c>
      <c r="O41" s="4" t="s">
        <v>200</v>
      </c>
      <c r="P41" s="4">
        <v>135370</v>
      </c>
      <c r="Q41" s="4" t="s">
        <v>201</v>
      </c>
      <c r="R41" s="4" t="s">
        <v>202</v>
      </c>
      <c r="S41" s="4">
        <v>549494808</v>
      </c>
      <c r="T41" s="4" t="s">
        <v>203</v>
      </c>
      <c r="U41" s="8" t="s">
        <v>204</v>
      </c>
      <c r="V41" s="8" t="s">
        <v>205</v>
      </c>
      <c r="W41" s="8" t="s">
        <v>116</v>
      </c>
      <c r="X41" s="8" t="s">
        <v>204</v>
      </c>
      <c r="Y41" s="8" t="s">
        <v>206</v>
      </c>
      <c r="Z41" s="7" t="s">
        <v>207</v>
      </c>
      <c r="AA41" s="9">
        <v>5.5</v>
      </c>
      <c r="AB41" s="6">
        <v>20</v>
      </c>
      <c r="AC41" s="9">
        <v>1.1</v>
      </c>
      <c r="AD41" s="10">
        <f t="shared" si="2"/>
        <v>1100</v>
      </c>
      <c r="AE41" s="10">
        <f t="shared" si="3"/>
        <v>1320</v>
      </c>
    </row>
    <row r="42" spans="1:31" ht="127.5">
      <c r="A42" s="3">
        <v>20492</v>
      </c>
      <c r="B42" s="4" t="s">
        <v>196</v>
      </c>
      <c r="C42" s="3">
        <v>53489</v>
      </c>
      <c r="D42" s="4" t="s">
        <v>161</v>
      </c>
      <c r="E42" s="4" t="s">
        <v>104</v>
      </c>
      <c r="F42" s="4" t="s">
        <v>212</v>
      </c>
      <c r="G42" s="5">
        <v>200</v>
      </c>
      <c r="H42" s="6">
        <v>200</v>
      </c>
      <c r="I42" s="7" t="s">
        <v>107</v>
      </c>
      <c r="J42" s="4">
        <v>119920</v>
      </c>
      <c r="K42" s="4" t="s">
        <v>198</v>
      </c>
      <c r="L42" s="4" t="s">
        <v>199</v>
      </c>
      <c r="M42" s="4" t="s">
        <v>140</v>
      </c>
      <c r="N42" s="4">
        <v>3</v>
      </c>
      <c r="O42" s="4" t="s">
        <v>200</v>
      </c>
      <c r="P42" s="4">
        <v>135370</v>
      </c>
      <c r="Q42" s="4" t="s">
        <v>201</v>
      </c>
      <c r="R42" s="4" t="s">
        <v>202</v>
      </c>
      <c r="S42" s="4">
        <v>549494808</v>
      </c>
      <c r="T42" s="4" t="s">
        <v>203</v>
      </c>
      <c r="U42" s="8" t="s">
        <v>204</v>
      </c>
      <c r="V42" s="8" t="s">
        <v>205</v>
      </c>
      <c r="W42" s="8" t="s">
        <v>116</v>
      </c>
      <c r="X42" s="8" t="s">
        <v>204</v>
      </c>
      <c r="Y42" s="8" t="s">
        <v>206</v>
      </c>
      <c r="Z42" s="7" t="s">
        <v>207</v>
      </c>
      <c r="AA42" s="9">
        <v>5.5</v>
      </c>
      <c r="AB42" s="6">
        <v>20</v>
      </c>
      <c r="AC42" s="9">
        <v>1.1</v>
      </c>
      <c r="AD42" s="10">
        <f t="shared" si="2"/>
        <v>1100</v>
      </c>
      <c r="AE42" s="10">
        <f t="shared" si="3"/>
        <v>1320</v>
      </c>
    </row>
    <row r="43" spans="1:31" ht="114.75">
      <c r="A43" s="3">
        <v>20492</v>
      </c>
      <c r="B43" s="4" t="s">
        <v>196</v>
      </c>
      <c r="C43" s="3">
        <v>53490</v>
      </c>
      <c r="D43" s="4" t="s">
        <v>213</v>
      </c>
      <c r="E43" s="4" t="s">
        <v>104</v>
      </c>
      <c r="F43" s="4" t="s">
        <v>214</v>
      </c>
      <c r="G43" s="5">
        <v>20</v>
      </c>
      <c r="H43" s="6">
        <v>20</v>
      </c>
      <c r="I43" s="7" t="s">
        <v>107</v>
      </c>
      <c r="J43" s="4">
        <v>119920</v>
      </c>
      <c r="K43" s="4" t="s">
        <v>198</v>
      </c>
      <c r="L43" s="4" t="s">
        <v>199</v>
      </c>
      <c r="M43" s="4" t="s">
        <v>140</v>
      </c>
      <c r="N43" s="4">
        <v>3</v>
      </c>
      <c r="O43" s="4" t="s">
        <v>200</v>
      </c>
      <c r="P43" s="4">
        <v>135370</v>
      </c>
      <c r="Q43" s="4" t="s">
        <v>201</v>
      </c>
      <c r="R43" s="4" t="s">
        <v>202</v>
      </c>
      <c r="S43" s="4">
        <v>549494808</v>
      </c>
      <c r="T43" s="4" t="s">
        <v>203</v>
      </c>
      <c r="U43" s="8" t="s">
        <v>204</v>
      </c>
      <c r="V43" s="8" t="s">
        <v>205</v>
      </c>
      <c r="W43" s="8" t="s">
        <v>116</v>
      </c>
      <c r="X43" s="8" t="s">
        <v>204</v>
      </c>
      <c r="Y43" s="8" t="s">
        <v>206</v>
      </c>
      <c r="Z43" s="7" t="s">
        <v>207</v>
      </c>
      <c r="AA43" s="9">
        <v>99.5</v>
      </c>
      <c r="AB43" s="6">
        <v>20</v>
      </c>
      <c r="AC43" s="9">
        <v>19.9</v>
      </c>
      <c r="AD43" s="10">
        <f t="shared" si="2"/>
        <v>1990</v>
      </c>
      <c r="AE43" s="10">
        <f t="shared" si="3"/>
        <v>2388</v>
      </c>
    </row>
    <row r="44" spans="1:31" ht="140.25">
      <c r="A44" s="3">
        <v>20492</v>
      </c>
      <c r="B44" s="4" t="s">
        <v>196</v>
      </c>
      <c r="C44" s="3">
        <v>53491</v>
      </c>
      <c r="D44" s="4" t="s">
        <v>215</v>
      </c>
      <c r="E44" s="4" t="s">
        <v>104</v>
      </c>
      <c r="F44" s="4" t="s">
        <v>216</v>
      </c>
      <c r="G44" s="5">
        <v>5</v>
      </c>
      <c r="H44" s="6">
        <v>5</v>
      </c>
      <c r="I44" s="7" t="s">
        <v>107</v>
      </c>
      <c r="J44" s="4">
        <v>119920</v>
      </c>
      <c r="K44" s="4" t="s">
        <v>198</v>
      </c>
      <c r="L44" s="4" t="s">
        <v>199</v>
      </c>
      <c r="M44" s="4" t="s">
        <v>140</v>
      </c>
      <c r="N44" s="4">
        <v>3</v>
      </c>
      <c r="O44" s="4" t="s">
        <v>200</v>
      </c>
      <c r="P44" s="4">
        <v>135370</v>
      </c>
      <c r="Q44" s="4" t="s">
        <v>201</v>
      </c>
      <c r="R44" s="4" t="s">
        <v>202</v>
      </c>
      <c r="S44" s="4">
        <v>549494808</v>
      </c>
      <c r="T44" s="4" t="s">
        <v>203</v>
      </c>
      <c r="U44" s="8" t="s">
        <v>204</v>
      </c>
      <c r="V44" s="8" t="s">
        <v>205</v>
      </c>
      <c r="W44" s="8" t="s">
        <v>116</v>
      </c>
      <c r="X44" s="8" t="s">
        <v>204</v>
      </c>
      <c r="Y44" s="8" t="s">
        <v>206</v>
      </c>
      <c r="Z44" s="7" t="s">
        <v>207</v>
      </c>
      <c r="AA44" s="9">
        <v>1628.4</v>
      </c>
      <c r="AB44" s="6">
        <v>20</v>
      </c>
      <c r="AC44" s="9">
        <v>325.68</v>
      </c>
      <c r="AD44" s="10">
        <f t="shared" si="2"/>
        <v>8142</v>
      </c>
      <c r="AE44" s="10">
        <f t="shared" si="3"/>
        <v>9770.4</v>
      </c>
    </row>
    <row r="45" spans="1:31" ht="140.25">
      <c r="A45" s="3">
        <v>20492</v>
      </c>
      <c r="B45" s="4" t="s">
        <v>196</v>
      </c>
      <c r="C45" s="3">
        <v>53492</v>
      </c>
      <c r="D45" s="4" t="s">
        <v>185</v>
      </c>
      <c r="E45" s="4" t="s">
        <v>104</v>
      </c>
      <c r="F45" s="4" t="s">
        <v>217</v>
      </c>
      <c r="G45" s="5">
        <v>200</v>
      </c>
      <c r="H45" s="6">
        <v>200</v>
      </c>
      <c r="I45" s="7" t="s">
        <v>107</v>
      </c>
      <c r="J45" s="4">
        <v>119920</v>
      </c>
      <c r="K45" s="4" t="s">
        <v>198</v>
      </c>
      <c r="L45" s="4" t="s">
        <v>199</v>
      </c>
      <c r="M45" s="4" t="s">
        <v>140</v>
      </c>
      <c r="N45" s="4">
        <v>3</v>
      </c>
      <c r="O45" s="4" t="s">
        <v>200</v>
      </c>
      <c r="P45" s="4">
        <v>135370</v>
      </c>
      <c r="Q45" s="4" t="s">
        <v>201</v>
      </c>
      <c r="R45" s="4" t="s">
        <v>202</v>
      </c>
      <c r="S45" s="4">
        <v>549494808</v>
      </c>
      <c r="T45" s="4" t="s">
        <v>203</v>
      </c>
      <c r="U45" s="8" t="s">
        <v>204</v>
      </c>
      <c r="V45" s="8" t="s">
        <v>205</v>
      </c>
      <c r="W45" s="8" t="s">
        <v>116</v>
      </c>
      <c r="X45" s="8" t="s">
        <v>204</v>
      </c>
      <c r="Y45" s="8" t="s">
        <v>206</v>
      </c>
      <c r="Z45" s="7" t="s">
        <v>207</v>
      </c>
      <c r="AA45" s="9">
        <v>22.4</v>
      </c>
      <c r="AB45" s="6">
        <v>20</v>
      </c>
      <c r="AC45" s="9">
        <v>4.48</v>
      </c>
      <c r="AD45" s="10">
        <f t="shared" si="2"/>
        <v>4480</v>
      </c>
      <c r="AE45" s="10">
        <f t="shared" si="3"/>
        <v>5376</v>
      </c>
    </row>
    <row r="46" spans="1:31" ht="140.25">
      <c r="A46" s="3">
        <v>20492</v>
      </c>
      <c r="B46" s="4" t="s">
        <v>196</v>
      </c>
      <c r="C46" s="3">
        <v>53493</v>
      </c>
      <c r="D46" s="4" t="s">
        <v>185</v>
      </c>
      <c r="E46" s="4" t="s">
        <v>104</v>
      </c>
      <c r="F46" s="4" t="s">
        <v>218</v>
      </c>
      <c r="G46" s="5">
        <v>200</v>
      </c>
      <c r="H46" s="6">
        <v>200</v>
      </c>
      <c r="I46" s="7" t="s">
        <v>107</v>
      </c>
      <c r="J46" s="4">
        <v>119920</v>
      </c>
      <c r="K46" s="4" t="s">
        <v>198</v>
      </c>
      <c r="L46" s="4" t="s">
        <v>199</v>
      </c>
      <c r="M46" s="4" t="s">
        <v>140</v>
      </c>
      <c r="N46" s="4">
        <v>3</v>
      </c>
      <c r="O46" s="4" t="s">
        <v>200</v>
      </c>
      <c r="P46" s="4">
        <v>135370</v>
      </c>
      <c r="Q46" s="4" t="s">
        <v>201</v>
      </c>
      <c r="R46" s="4" t="s">
        <v>202</v>
      </c>
      <c r="S46" s="4">
        <v>549494808</v>
      </c>
      <c r="T46" s="4" t="s">
        <v>203</v>
      </c>
      <c r="U46" s="8" t="s">
        <v>204</v>
      </c>
      <c r="V46" s="8" t="s">
        <v>205</v>
      </c>
      <c r="W46" s="8" t="s">
        <v>116</v>
      </c>
      <c r="X46" s="8" t="s">
        <v>204</v>
      </c>
      <c r="Y46" s="8" t="s">
        <v>206</v>
      </c>
      <c r="Z46" s="7" t="s">
        <v>207</v>
      </c>
      <c r="AA46" s="9">
        <v>22.4</v>
      </c>
      <c r="AB46" s="6">
        <v>20</v>
      </c>
      <c r="AC46" s="9">
        <v>4.48</v>
      </c>
      <c r="AD46" s="10">
        <f t="shared" si="2"/>
        <v>4480</v>
      </c>
      <c r="AE46" s="10">
        <f t="shared" si="3"/>
        <v>5376</v>
      </c>
    </row>
    <row r="47" spans="1:31" ht="140.25">
      <c r="A47" s="3">
        <v>20492</v>
      </c>
      <c r="B47" s="4" t="s">
        <v>196</v>
      </c>
      <c r="C47" s="3">
        <v>53494</v>
      </c>
      <c r="D47" s="4" t="s">
        <v>185</v>
      </c>
      <c r="E47" s="4" t="s">
        <v>104</v>
      </c>
      <c r="F47" s="4" t="s">
        <v>219</v>
      </c>
      <c r="G47" s="5">
        <v>200</v>
      </c>
      <c r="H47" s="6">
        <v>200</v>
      </c>
      <c r="I47" s="7" t="s">
        <v>107</v>
      </c>
      <c r="J47" s="4">
        <v>119920</v>
      </c>
      <c r="K47" s="4" t="s">
        <v>198</v>
      </c>
      <c r="L47" s="4" t="s">
        <v>199</v>
      </c>
      <c r="M47" s="4" t="s">
        <v>140</v>
      </c>
      <c r="N47" s="4">
        <v>3</v>
      </c>
      <c r="O47" s="4" t="s">
        <v>200</v>
      </c>
      <c r="P47" s="4">
        <v>135370</v>
      </c>
      <c r="Q47" s="4" t="s">
        <v>201</v>
      </c>
      <c r="R47" s="4" t="s">
        <v>202</v>
      </c>
      <c r="S47" s="4">
        <v>549494808</v>
      </c>
      <c r="T47" s="4" t="s">
        <v>203</v>
      </c>
      <c r="U47" s="8" t="s">
        <v>204</v>
      </c>
      <c r="V47" s="8" t="s">
        <v>205</v>
      </c>
      <c r="W47" s="8" t="s">
        <v>116</v>
      </c>
      <c r="X47" s="8" t="s">
        <v>204</v>
      </c>
      <c r="Y47" s="8" t="s">
        <v>206</v>
      </c>
      <c r="Z47" s="7" t="s">
        <v>207</v>
      </c>
      <c r="AA47" s="9">
        <v>22.4</v>
      </c>
      <c r="AB47" s="6">
        <v>20</v>
      </c>
      <c r="AC47" s="9">
        <v>4.48</v>
      </c>
      <c r="AD47" s="10">
        <f t="shared" si="2"/>
        <v>4480</v>
      </c>
      <c r="AE47" s="10">
        <f t="shared" si="3"/>
        <v>5376</v>
      </c>
    </row>
    <row r="48" spans="1:31" ht="140.25">
      <c r="A48" s="3">
        <v>20492</v>
      </c>
      <c r="B48" s="4" t="s">
        <v>196</v>
      </c>
      <c r="C48" s="3">
        <v>53495</v>
      </c>
      <c r="D48" s="4" t="s">
        <v>185</v>
      </c>
      <c r="E48" s="4" t="s">
        <v>104</v>
      </c>
      <c r="F48" s="4" t="s">
        <v>220</v>
      </c>
      <c r="G48" s="5">
        <v>200</v>
      </c>
      <c r="H48" s="6">
        <v>200</v>
      </c>
      <c r="I48" s="7" t="s">
        <v>107</v>
      </c>
      <c r="J48" s="4">
        <v>119920</v>
      </c>
      <c r="K48" s="4" t="s">
        <v>198</v>
      </c>
      <c r="L48" s="4" t="s">
        <v>199</v>
      </c>
      <c r="M48" s="4" t="s">
        <v>140</v>
      </c>
      <c r="N48" s="4">
        <v>3</v>
      </c>
      <c r="O48" s="4" t="s">
        <v>200</v>
      </c>
      <c r="P48" s="4">
        <v>135370</v>
      </c>
      <c r="Q48" s="4" t="s">
        <v>201</v>
      </c>
      <c r="R48" s="4" t="s">
        <v>202</v>
      </c>
      <c r="S48" s="4">
        <v>549494808</v>
      </c>
      <c r="T48" s="4" t="s">
        <v>203</v>
      </c>
      <c r="U48" s="8" t="s">
        <v>204</v>
      </c>
      <c r="V48" s="8" t="s">
        <v>205</v>
      </c>
      <c r="W48" s="8" t="s">
        <v>116</v>
      </c>
      <c r="X48" s="8" t="s">
        <v>204</v>
      </c>
      <c r="Y48" s="8" t="s">
        <v>206</v>
      </c>
      <c r="Z48" s="7" t="s">
        <v>207</v>
      </c>
      <c r="AA48" s="9">
        <v>22.4</v>
      </c>
      <c r="AB48" s="6">
        <v>20</v>
      </c>
      <c r="AC48" s="9">
        <v>4.48</v>
      </c>
      <c r="AD48" s="10">
        <f t="shared" si="2"/>
        <v>4480</v>
      </c>
      <c r="AE48" s="10">
        <f t="shared" si="3"/>
        <v>5376</v>
      </c>
    </row>
    <row r="49" spans="1:31" ht="165.75">
      <c r="A49" s="3">
        <v>20492</v>
      </c>
      <c r="B49" s="4" t="s">
        <v>196</v>
      </c>
      <c r="C49" s="3">
        <v>53496</v>
      </c>
      <c r="D49" s="4" t="s">
        <v>221</v>
      </c>
      <c r="E49" s="4" t="s">
        <v>104</v>
      </c>
      <c r="F49" s="4" t="s">
        <v>44</v>
      </c>
      <c r="G49" s="5">
        <v>80</v>
      </c>
      <c r="H49" s="6">
        <v>80</v>
      </c>
      <c r="I49" s="7" t="s">
        <v>107</v>
      </c>
      <c r="J49" s="4">
        <v>119920</v>
      </c>
      <c r="K49" s="4" t="s">
        <v>198</v>
      </c>
      <c r="L49" s="4" t="s">
        <v>199</v>
      </c>
      <c r="M49" s="4" t="s">
        <v>140</v>
      </c>
      <c r="N49" s="4">
        <v>3</v>
      </c>
      <c r="O49" s="4" t="s">
        <v>200</v>
      </c>
      <c r="P49" s="4">
        <v>135370</v>
      </c>
      <c r="Q49" s="4" t="s">
        <v>201</v>
      </c>
      <c r="R49" s="4" t="s">
        <v>202</v>
      </c>
      <c r="S49" s="4">
        <v>549494808</v>
      </c>
      <c r="T49" s="4" t="s">
        <v>203</v>
      </c>
      <c r="U49" s="8" t="s">
        <v>204</v>
      </c>
      <c r="V49" s="8" t="s">
        <v>205</v>
      </c>
      <c r="W49" s="8" t="s">
        <v>116</v>
      </c>
      <c r="X49" s="8" t="s">
        <v>204</v>
      </c>
      <c r="Y49" s="8" t="s">
        <v>206</v>
      </c>
      <c r="Z49" s="7" t="s">
        <v>207</v>
      </c>
      <c r="AA49" s="9">
        <v>269.6</v>
      </c>
      <c r="AB49" s="6">
        <v>20</v>
      </c>
      <c r="AC49" s="9">
        <v>53.92</v>
      </c>
      <c r="AD49" s="10">
        <f t="shared" si="2"/>
        <v>21568</v>
      </c>
      <c r="AE49" s="10">
        <f t="shared" si="3"/>
        <v>25881.6</v>
      </c>
    </row>
    <row r="50" spans="1:31" ht="216.75">
      <c r="A50" s="3">
        <v>20492</v>
      </c>
      <c r="B50" s="4" t="s">
        <v>196</v>
      </c>
      <c r="C50" s="3">
        <v>53498</v>
      </c>
      <c r="D50" s="4" t="s">
        <v>222</v>
      </c>
      <c r="E50" s="4" t="s">
        <v>104</v>
      </c>
      <c r="F50" s="4" t="s">
        <v>57</v>
      </c>
      <c r="G50" s="5">
        <v>18</v>
      </c>
      <c r="H50" s="6">
        <v>18</v>
      </c>
      <c r="I50" s="7" t="s">
        <v>107</v>
      </c>
      <c r="J50" s="4">
        <v>119920</v>
      </c>
      <c r="K50" s="4" t="s">
        <v>198</v>
      </c>
      <c r="L50" s="4" t="s">
        <v>199</v>
      </c>
      <c r="M50" s="4" t="s">
        <v>140</v>
      </c>
      <c r="N50" s="4">
        <v>3</v>
      </c>
      <c r="O50" s="4" t="s">
        <v>200</v>
      </c>
      <c r="P50" s="4">
        <v>135370</v>
      </c>
      <c r="Q50" s="4" t="s">
        <v>201</v>
      </c>
      <c r="R50" s="4" t="s">
        <v>202</v>
      </c>
      <c r="S50" s="4">
        <v>549494808</v>
      </c>
      <c r="T50" s="4" t="s">
        <v>203</v>
      </c>
      <c r="U50" s="8" t="s">
        <v>204</v>
      </c>
      <c r="V50" s="8" t="s">
        <v>205</v>
      </c>
      <c r="W50" s="8" t="s">
        <v>116</v>
      </c>
      <c r="X50" s="8" t="s">
        <v>204</v>
      </c>
      <c r="Y50" s="8" t="s">
        <v>206</v>
      </c>
      <c r="Z50" s="7" t="s">
        <v>207</v>
      </c>
      <c r="AA50" s="9">
        <v>466.3</v>
      </c>
      <c r="AB50" s="6">
        <v>20</v>
      </c>
      <c r="AC50" s="9">
        <v>93.26</v>
      </c>
      <c r="AD50" s="10">
        <f t="shared" si="2"/>
        <v>8393.4</v>
      </c>
      <c r="AE50" s="10">
        <f t="shared" si="3"/>
        <v>10072.08</v>
      </c>
    </row>
    <row r="51" spans="1:31" ht="114.75">
      <c r="A51" s="3">
        <v>20492</v>
      </c>
      <c r="B51" s="4" t="s">
        <v>196</v>
      </c>
      <c r="C51" s="3">
        <v>53506</v>
      </c>
      <c r="D51" s="4" t="s">
        <v>223</v>
      </c>
      <c r="E51" s="4" t="s">
        <v>104</v>
      </c>
      <c r="F51" s="4" t="s">
        <v>45</v>
      </c>
      <c r="G51" s="5">
        <v>200</v>
      </c>
      <c r="H51" s="6">
        <v>200</v>
      </c>
      <c r="I51" s="7" t="s">
        <v>107</v>
      </c>
      <c r="J51" s="4">
        <v>119920</v>
      </c>
      <c r="K51" s="4" t="s">
        <v>198</v>
      </c>
      <c r="L51" s="4" t="s">
        <v>199</v>
      </c>
      <c r="M51" s="4" t="s">
        <v>140</v>
      </c>
      <c r="N51" s="4">
        <v>3</v>
      </c>
      <c r="O51" s="4" t="s">
        <v>200</v>
      </c>
      <c r="P51" s="4">
        <v>135370</v>
      </c>
      <c r="Q51" s="4" t="s">
        <v>201</v>
      </c>
      <c r="R51" s="4" t="s">
        <v>202</v>
      </c>
      <c r="S51" s="4">
        <v>549494808</v>
      </c>
      <c r="T51" s="4" t="s">
        <v>203</v>
      </c>
      <c r="U51" s="8" t="s">
        <v>204</v>
      </c>
      <c r="V51" s="8" t="s">
        <v>205</v>
      </c>
      <c r="W51" s="8" t="s">
        <v>116</v>
      </c>
      <c r="X51" s="8" t="s">
        <v>204</v>
      </c>
      <c r="Y51" s="8" t="s">
        <v>206</v>
      </c>
      <c r="Z51" s="7" t="s">
        <v>207</v>
      </c>
      <c r="AA51" s="9">
        <v>24.2</v>
      </c>
      <c r="AB51" s="6">
        <v>20</v>
      </c>
      <c r="AC51" s="9">
        <v>4.84</v>
      </c>
      <c r="AD51" s="10">
        <f t="shared" si="2"/>
        <v>4840</v>
      </c>
      <c r="AE51" s="10">
        <f t="shared" si="3"/>
        <v>5808</v>
      </c>
    </row>
    <row r="52" spans="1:31" ht="114.75">
      <c r="A52" s="3">
        <v>20492</v>
      </c>
      <c r="B52" s="4" t="s">
        <v>196</v>
      </c>
      <c r="C52" s="3">
        <v>53507</v>
      </c>
      <c r="D52" s="4" t="s">
        <v>223</v>
      </c>
      <c r="E52" s="4" t="s">
        <v>104</v>
      </c>
      <c r="F52" s="4" t="s">
        <v>46</v>
      </c>
      <c r="G52" s="5">
        <v>200</v>
      </c>
      <c r="H52" s="6">
        <v>200</v>
      </c>
      <c r="I52" s="7" t="s">
        <v>107</v>
      </c>
      <c r="J52" s="4">
        <v>119920</v>
      </c>
      <c r="K52" s="4" t="s">
        <v>198</v>
      </c>
      <c r="L52" s="4" t="s">
        <v>199</v>
      </c>
      <c r="M52" s="4" t="s">
        <v>140</v>
      </c>
      <c r="N52" s="4">
        <v>3</v>
      </c>
      <c r="O52" s="4" t="s">
        <v>200</v>
      </c>
      <c r="P52" s="4">
        <v>135370</v>
      </c>
      <c r="Q52" s="4" t="s">
        <v>201</v>
      </c>
      <c r="R52" s="4" t="s">
        <v>202</v>
      </c>
      <c r="S52" s="4">
        <v>549494808</v>
      </c>
      <c r="T52" s="4" t="s">
        <v>203</v>
      </c>
      <c r="U52" s="8" t="s">
        <v>204</v>
      </c>
      <c r="V52" s="8" t="s">
        <v>205</v>
      </c>
      <c r="W52" s="8" t="s">
        <v>116</v>
      </c>
      <c r="X52" s="8" t="s">
        <v>204</v>
      </c>
      <c r="Y52" s="8" t="s">
        <v>206</v>
      </c>
      <c r="Z52" s="7" t="s">
        <v>207</v>
      </c>
      <c r="AA52" s="9">
        <v>24.2</v>
      </c>
      <c r="AB52" s="6">
        <v>20</v>
      </c>
      <c r="AC52" s="9">
        <v>4.84</v>
      </c>
      <c r="AD52" s="10">
        <f t="shared" si="2"/>
        <v>4840</v>
      </c>
      <c r="AE52" s="10">
        <f t="shared" si="3"/>
        <v>5808</v>
      </c>
    </row>
    <row r="53" spans="1:31" ht="114.75">
      <c r="A53" s="3">
        <v>20492</v>
      </c>
      <c r="B53" s="4" t="s">
        <v>196</v>
      </c>
      <c r="C53" s="3">
        <v>53508</v>
      </c>
      <c r="D53" s="4" t="s">
        <v>223</v>
      </c>
      <c r="E53" s="4" t="s">
        <v>104</v>
      </c>
      <c r="F53" s="4" t="s">
        <v>47</v>
      </c>
      <c r="G53" s="5">
        <v>200</v>
      </c>
      <c r="H53" s="6">
        <v>200</v>
      </c>
      <c r="I53" s="7" t="s">
        <v>107</v>
      </c>
      <c r="J53" s="4">
        <v>119920</v>
      </c>
      <c r="K53" s="4" t="s">
        <v>198</v>
      </c>
      <c r="L53" s="4" t="s">
        <v>199</v>
      </c>
      <c r="M53" s="4" t="s">
        <v>140</v>
      </c>
      <c r="N53" s="4">
        <v>3</v>
      </c>
      <c r="O53" s="4" t="s">
        <v>200</v>
      </c>
      <c r="P53" s="4">
        <v>135370</v>
      </c>
      <c r="Q53" s="4" t="s">
        <v>201</v>
      </c>
      <c r="R53" s="4" t="s">
        <v>202</v>
      </c>
      <c r="S53" s="4">
        <v>549494808</v>
      </c>
      <c r="T53" s="4" t="s">
        <v>203</v>
      </c>
      <c r="U53" s="8" t="s">
        <v>204</v>
      </c>
      <c r="V53" s="8" t="s">
        <v>205</v>
      </c>
      <c r="W53" s="8" t="s">
        <v>116</v>
      </c>
      <c r="X53" s="8" t="s">
        <v>204</v>
      </c>
      <c r="Y53" s="8" t="s">
        <v>206</v>
      </c>
      <c r="Z53" s="7" t="s">
        <v>207</v>
      </c>
      <c r="AA53" s="9">
        <v>24.2</v>
      </c>
      <c r="AB53" s="6">
        <v>20</v>
      </c>
      <c r="AC53" s="9">
        <v>4.84</v>
      </c>
      <c r="AD53" s="10">
        <f t="shared" si="2"/>
        <v>4840</v>
      </c>
      <c r="AE53" s="10">
        <f t="shared" si="3"/>
        <v>5808</v>
      </c>
    </row>
    <row r="54" spans="1:31" ht="127.5">
      <c r="A54" s="3">
        <v>20492</v>
      </c>
      <c r="B54" s="4" t="s">
        <v>196</v>
      </c>
      <c r="C54" s="3">
        <v>53509</v>
      </c>
      <c r="D54" s="4" t="s">
        <v>182</v>
      </c>
      <c r="E54" s="4" t="s">
        <v>104</v>
      </c>
      <c r="F54" s="4" t="s">
        <v>224</v>
      </c>
      <c r="G54" s="5">
        <v>600</v>
      </c>
      <c r="H54" s="6">
        <v>600</v>
      </c>
      <c r="I54" s="7" t="s">
        <v>107</v>
      </c>
      <c r="J54" s="4">
        <v>119920</v>
      </c>
      <c r="K54" s="4" t="s">
        <v>198</v>
      </c>
      <c r="L54" s="4" t="s">
        <v>199</v>
      </c>
      <c r="M54" s="4" t="s">
        <v>140</v>
      </c>
      <c r="N54" s="4">
        <v>3</v>
      </c>
      <c r="O54" s="4" t="s">
        <v>200</v>
      </c>
      <c r="P54" s="4">
        <v>135370</v>
      </c>
      <c r="Q54" s="4" t="s">
        <v>201</v>
      </c>
      <c r="R54" s="4" t="s">
        <v>202</v>
      </c>
      <c r="S54" s="4">
        <v>549494808</v>
      </c>
      <c r="T54" s="4" t="s">
        <v>203</v>
      </c>
      <c r="U54" s="8" t="s">
        <v>204</v>
      </c>
      <c r="V54" s="8" t="s">
        <v>205</v>
      </c>
      <c r="W54" s="8" t="s">
        <v>116</v>
      </c>
      <c r="X54" s="8" t="s">
        <v>204</v>
      </c>
      <c r="Y54" s="8" t="s">
        <v>206</v>
      </c>
      <c r="Z54" s="7" t="s">
        <v>207</v>
      </c>
      <c r="AA54" s="9">
        <v>2</v>
      </c>
      <c r="AB54" s="6">
        <v>20</v>
      </c>
      <c r="AC54" s="9">
        <v>0.4</v>
      </c>
      <c r="AD54" s="10">
        <f t="shared" si="2"/>
        <v>1200</v>
      </c>
      <c r="AE54" s="10">
        <f t="shared" si="3"/>
        <v>1440</v>
      </c>
    </row>
    <row r="55" spans="1:31" ht="267.75">
      <c r="A55" s="3">
        <v>20492</v>
      </c>
      <c r="B55" s="4" t="s">
        <v>196</v>
      </c>
      <c r="C55" s="3">
        <v>53510</v>
      </c>
      <c r="D55" s="4" t="s">
        <v>225</v>
      </c>
      <c r="E55" s="4" t="s">
        <v>226</v>
      </c>
      <c r="F55" s="4" t="s">
        <v>227</v>
      </c>
      <c r="G55" s="5">
        <v>500</v>
      </c>
      <c r="H55" s="6">
        <v>500</v>
      </c>
      <c r="I55" s="7" t="s">
        <v>107</v>
      </c>
      <c r="J55" s="4">
        <v>119920</v>
      </c>
      <c r="K55" s="4" t="s">
        <v>198</v>
      </c>
      <c r="L55" s="4" t="s">
        <v>199</v>
      </c>
      <c r="M55" s="4" t="s">
        <v>140</v>
      </c>
      <c r="N55" s="4">
        <v>3</v>
      </c>
      <c r="O55" s="4" t="s">
        <v>200</v>
      </c>
      <c r="P55" s="4">
        <v>135370</v>
      </c>
      <c r="Q55" s="4" t="s">
        <v>201</v>
      </c>
      <c r="R55" s="4" t="s">
        <v>202</v>
      </c>
      <c r="S55" s="4">
        <v>549494808</v>
      </c>
      <c r="T55" s="4" t="s">
        <v>203</v>
      </c>
      <c r="U55" s="8" t="s">
        <v>204</v>
      </c>
      <c r="V55" s="8" t="s">
        <v>205</v>
      </c>
      <c r="W55" s="8" t="s">
        <v>116</v>
      </c>
      <c r="X55" s="8" t="s">
        <v>204</v>
      </c>
      <c r="Y55" s="8" t="s">
        <v>206</v>
      </c>
      <c r="Z55" s="7" t="s">
        <v>207</v>
      </c>
      <c r="AA55" s="9">
        <v>127.8</v>
      </c>
      <c r="AB55" s="6">
        <v>20</v>
      </c>
      <c r="AC55" s="9">
        <v>25.56</v>
      </c>
      <c r="AD55" s="10">
        <f t="shared" si="2"/>
        <v>63900</v>
      </c>
      <c r="AE55" s="10">
        <f t="shared" si="3"/>
        <v>76680</v>
      </c>
    </row>
    <row r="56" spans="1:31" ht="114.75">
      <c r="A56" s="3">
        <v>20492</v>
      </c>
      <c r="B56" s="4" t="s">
        <v>196</v>
      </c>
      <c r="C56" s="3">
        <v>53511</v>
      </c>
      <c r="D56" s="4" t="s">
        <v>169</v>
      </c>
      <c r="E56" s="4" t="s">
        <v>104</v>
      </c>
      <c r="F56" s="4" t="s">
        <v>228</v>
      </c>
      <c r="G56" s="5">
        <v>300</v>
      </c>
      <c r="H56" s="6">
        <v>300</v>
      </c>
      <c r="I56" s="7" t="s">
        <v>107</v>
      </c>
      <c r="J56" s="4">
        <v>119920</v>
      </c>
      <c r="K56" s="4" t="s">
        <v>198</v>
      </c>
      <c r="L56" s="4" t="s">
        <v>199</v>
      </c>
      <c r="M56" s="4" t="s">
        <v>140</v>
      </c>
      <c r="N56" s="4">
        <v>3</v>
      </c>
      <c r="O56" s="4" t="s">
        <v>200</v>
      </c>
      <c r="P56" s="4">
        <v>135370</v>
      </c>
      <c r="Q56" s="4" t="s">
        <v>201</v>
      </c>
      <c r="R56" s="4" t="s">
        <v>202</v>
      </c>
      <c r="S56" s="4">
        <v>549494808</v>
      </c>
      <c r="T56" s="4" t="s">
        <v>203</v>
      </c>
      <c r="U56" s="8" t="s">
        <v>204</v>
      </c>
      <c r="V56" s="8" t="s">
        <v>205</v>
      </c>
      <c r="W56" s="8" t="s">
        <v>116</v>
      </c>
      <c r="X56" s="8" t="s">
        <v>204</v>
      </c>
      <c r="Y56" s="8" t="s">
        <v>206</v>
      </c>
      <c r="Z56" s="7" t="s">
        <v>207</v>
      </c>
      <c r="AA56" s="9">
        <v>16.7</v>
      </c>
      <c r="AB56" s="6">
        <v>20</v>
      </c>
      <c r="AC56" s="9">
        <v>3.34</v>
      </c>
      <c r="AD56" s="10">
        <f t="shared" si="2"/>
        <v>5010</v>
      </c>
      <c r="AE56" s="10">
        <f t="shared" si="3"/>
        <v>6012</v>
      </c>
    </row>
    <row r="57" spans="1:31" ht="229.5">
      <c r="A57" s="3">
        <v>20492</v>
      </c>
      <c r="B57" s="4" t="s">
        <v>196</v>
      </c>
      <c r="C57" s="3">
        <v>53512</v>
      </c>
      <c r="D57" s="4" t="s">
        <v>229</v>
      </c>
      <c r="E57" s="4" t="s">
        <v>230</v>
      </c>
      <c r="F57" s="4" t="s">
        <v>40</v>
      </c>
      <c r="G57" s="5">
        <v>200</v>
      </c>
      <c r="H57" s="6">
        <v>200</v>
      </c>
      <c r="I57" s="7" t="s">
        <v>107</v>
      </c>
      <c r="J57" s="4">
        <v>119920</v>
      </c>
      <c r="K57" s="4" t="s">
        <v>198</v>
      </c>
      <c r="L57" s="4" t="s">
        <v>199</v>
      </c>
      <c r="M57" s="4" t="s">
        <v>140</v>
      </c>
      <c r="N57" s="4">
        <v>3</v>
      </c>
      <c r="O57" s="4" t="s">
        <v>200</v>
      </c>
      <c r="P57" s="4">
        <v>135370</v>
      </c>
      <c r="Q57" s="4" t="s">
        <v>201</v>
      </c>
      <c r="R57" s="4" t="s">
        <v>202</v>
      </c>
      <c r="S57" s="4">
        <v>549494808</v>
      </c>
      <c r="T57" s="4" t="s">
        <v>203</v>
      </c>
      <c r="U57" s="8" t="s">
        <v>204</v>
      </c>
      <c r="V57" s="8" t="s">
        <v>205</v>
      </c>
      <c r="W57" s="8" t="s">
        <v>116</v>
      </c>
      <c r="X57" s="8" t="s">
        <v>204</v>
      </c>
      <c r="Y57" s="8" t="s">
        <v>206</v>
      </c>
      <c r="Z57" s="7" t="s">
        <v>207</v>
      </c>
      <c r="AA57" s="9">
        <v>23.8</v>
      </c>
      <c r="AB57" s="6">
        <v>20</v>
      </c>
      <c r="AC57" s="9">
        <v>4.76</v>
      </c>
      <c r="AD57" s="10">
        <f t="shared" si="2"/>
        <v>4760</v>
      </c>
      <c r="AE57" s="10">
        <f t="shared" si="3"/>
        <v>5712</v>
      </c>
    </row>
    <row r="58" spans="1:31" ht="229.5">
      <c r="A58" s="3">
        <v>20492</v>
      </c>
      <c r="B58" s="4" t="s">
        <v>196</v>
      </c>
      <c r="C58" s="3">
        <v>53513</v>
      </c>
      <c r="D58" s="4" t="s">
        <v>229</v>
      </c>
      <c r="E58" s="4" t="s">
        <v>230</v>
      </c>
      <c r="F58" s="4" t="s">
        <v>41</v>
      </c>
      <c r="G58" s="5">
        <v>200</v>
      </c>
      <c r="H58" s="6">
        <v>200</v>
      </c>
      <c r="I58" s="7" t="s">
        <v>107</v>
      </c>
      <c r="J58" s="4">
        <v>119920</v>
      </c>
      <c r="K58" s="4" t="s">
        <v>198</v>
      </c>
      <c r="L58" s="4" t="s">
        <v>199</v>
      </c>
      <c r="M58" s="4" t="s">
        <v>140</v>
      </c>
      <c r="N58" s="4">
        <v>3</v>
      </c>
      <c r="O58" s="4" t="s">
        <v>200</v>
      </c>
      <c r="P58" s="4">
        <v>135370</v>
      </c>
      <c r="Q58" s="4" t="s">
        <v>201</v>
      </c>
      <c r="R58" s="4" t="s">
        <v>202</v>
      </c>
      <c r="S58" s="4">
        <v>549494808</v>
      </c>
      <c r="T58" s="4" t="s">
        <v>203</v>
      </c>
      <c r="U58" s="8" t="s">
        <v>204</v>
      </c>
      <c r="V58" s="8" t="s">
        <v>205</v>
      </c>
      <c r="W58" s="8" t="s">
        <v>116</v>
      </c>
      <c r="X58" s="8" t="s">
        <v>204</v>
      </c>
      <c r="Y58" s="8" t="s">
        <v>206</v>
      </c>
      <c r="Z58" s="7" t="s">
        <v>207</v>
      </c>
      <c r="AA58" s="9">
        <v>23.8</v>
      </c>
      <c r="AB58" s="6">
        <v>20</v>
      </c>
      <c r="AC58" s="9">
        <v>4.76</v>
      </c>
      <c r="AD58" s="10">
        <f t="shared" si="2"/>
        <v>4760</v>
      </c>
      <c r="AE58" s="10">
        <f t="shared" si="3"/>
        <v>5712</v>
      </c>
    </row>
    <row r="59" spans="1:31" ht="229.5">
      <c r="A59" s="3">
        <v>20492</v>
      </c>
      <c r="B59" s="4" t="s">
        <v>196</v>
      </c>
      <c r="C59" s="3">
        <v>53514</v>
      </c>
      <c r="D59" s="4" t="s">
        <v>229</v>
      </c>
      <c r="E59" s="4" t="s">
        <v>230</v>
      </c>
      <c r="F59" s="4" t="s">
        <v>42</v>
      </c>
      <c r="G59" s="5">
        <v>200</v>
      </c>
      <c r="H59" s="6">
        <v>200</v>
      </c>
      <c r="I59" s="7" t="s">
        <v>107</v>
      </c>
      <c r="J59" s="4">
        <v>119920</v>
      </c>
      <c r="K59" s="4" t="s">
        <v>198</v>
      </c>
      <c r="L59" s="4" t="s">
        <v>199</v>
      </c>
      <c r="M59" s="4" t="s">
        <v>140</v>
      </c>
      <c r="N59" s="4">
        <v>3</v>
      </c>
      <c r="O59" s="4" t="s">
        <v>200</v>
      </c>
      <c r="P59" s="4">
        <v>135370</v>
      </c>
      <c r="Q59" s="4" t="s">
        <v>201</v>
      </c>
      <c r="R59" s="4" t="s">
        <v>202</v>
      </c>
      <c r="S59" s="4">
        <v>549494808</v>
      </c>
      <c r="T59" s="4" t="s">
        <v>203</v>
      </c>
      <c r="U59" s="8" t="s">
        <v>204</v>
      </c>
      <c r="V59" s="8" t="s">
        <v>205</v>
      </c>
      <c r="W59" s="8" t="s">
        <v>116</v>
      </c>
      <c r="X59" s="8" t="s">
        <v>204</v>
      </c>
      <c r="Y59" s="8" t="s">
        <v>206</v>
      </c>
      <c r="Z59" s="7" t="s">
        <v>207</v>
      </c>
      <c r="AA59" s="9">
        <v>23.8</v>
      </c>
      <c r="AB59" s="6">
        <v>20</v>
      </c>
      <c r="AC59" s="9">
        <v>4.76</v>
      </c>
      <c r="AD59" s="10">
        <f t="shared" si="2"/>
        <v>4760</v>
      </c>
      <c r="AE59" s="10">
        <f t="shared" si="3"/>
        <v>5712</v>
      </c>
    </row>
    <row r="60" spans="1:31" ht="229.5">
      <c r="A60" s="3">
        <v>20492</v>
      </c>
      <c r="B60" s="4" t="s">
        <v>196</v>
      </c>
      <c r="C60" s="3">
        <v>53515</v>
      </c>
      <c r="D60" s="4" t="s">
        <v>229</v>
      </c>
      <c r="E60" s="4" t="s">
        <v>230</v>
      </c>
      <c r="F60" s="4" t="s">
        <v>43</v>
      </c>
      <c r="G60" s="5">
        <v>200</v>
      </c>
      <c r="H60" s="6">
        <v>200</v>
      </c>
      <c r="I60" s="7" t="s">
        <v>107</v>
      </c>
      <c r="J60" s="4">
        <v>119920</v>
      </c>
      <c r="K60" s="4" t="s">
        <v>198</v>
      </c>
      <c r="L60" s="4" t="s">
        <v>199</v>
      </c>
      <c r="M60" s="4" t="s">
        <v>140</v>
      </c>
      <c r="N60" s="4">
        <v>3</v>
      </c>
      <c r="O60" s="4" t="s">
        <v>200</v>
      </c>
      <c r="P60" s="4">
        <v>135370</v>
      </c>
      <c r="Q60" s="4" t="s">
        <v>201</v>
      </c>
      <c r="R60" s="4" t="s">
        <v>202</v>
      </c>
      <c r="S60" s="4">
        <v>549494808</v>
      </c>
      <c r="T60" s="4" t="s">
        <v>203</v>
      </c>
      <c r="U60" s="8" t="s">
        <v>204</v>
      </c>
      <c r="V60" s="8" t="s">
        <v>205</v>
      </c>
      <c r="W60" s="8" t="s">
        <v>116</v>
      </c>
      <c r="X60" s="8" t="s">
        <v>204</v>
      </c>
      <c r="Y60" s="8" t="s">
        <v>206</v>
      </c>
      <c r="Z60" s="7" t="s">
        <v>207</v>
      </c>
      <c r="AA60" s="9">
        <v>23.8</v>
      </c>
      <c r="AB60" s="6">
        <v>20</v>
      </c>
      <c r="AC60" s="9">
        <v>4.76</v>
      </c>
      <c r="AD60" s="10">
        <f t="shared" si="2"/>
        <v>4760</v>
      </c>
      <c r="AE60" s="10">
        <f t="shared" si="3"/>
        <v>5712</v>
      </c>
    </row>
    <row r="61" spans="1:31" ht="114.75">
      <c r="A61" s="3">
        <v>20492</v>
      </c>
      <c r="B61" s="4" t="s">
        <v>196</v>
      </c>
      <c r="C61" s="3">
        <v>53516</v>
      </c>
      <c r="D61" s="4" t="s">
        <v>231</v>
      </c>
      <c r="E61" s="4" t="s">
        <v>104</v>
      </c>
      <c r="F61" s="4" t="s">
        <v>232</v>
      </c>
      <c r="G61" s="5">
        <v>100</v>
      </c>
      <c r="H61" s="6">
        <v>100</v>
      </c>
      <c r="I61" s="7" t="s">
        <v>107</v>
      </c>
      <c r="J61" s="4">
        <v>119920</v>
      </c>
      <c r="K61" s="4" t="s">
        <v>198</v>
      </c>
      <c r="L61" s="4" t="s">
        <v>199</v>
      </c>
      <c r="M61" s="4" t="s">
        <v>140</v>
      </c>
      <c r="N61" s="4">
        <v>3</v>
      </c>
      <c r="O61" s="4" t="s">
        <v>200</v>
      </c>
      <c r="P61" s="4">
        <v>135370</v>
      </c>
      <c r="Q61" s="4" t="s">
        <v>201</v>
      </c>
      <c r="R61" s="4" t="s">
        <v>202</v>
      </c>
      <c r="S61" s="4">
        <v>549494808</v>
      </c>
      <c r="T61" s="4" t="s">
        <v>203</v>
      </c>
      <c r="U61" s="8" t="s">
        <v>204</v>
      </c>
      <c r="V61" s="8" t="s">
        <v>205</v>
      </c>
      <c r="W61" s="8" t="s">
        <v>116</v>
      </c>
      <c r="X61" s="8" t="s">
        <v>204</v>
      </c>
      <c r="Y61" s="8" t="s">
        <v>206</v>
      </c>
      <c r="Z61" s="7" t="s">
        <v>207</v>
      </c>
      <c r="AA61" s="9">
        <v>39.1</v>
      </c>
      <c r="AB61" s="6">
        <v>20</v>
      </c>
      <c r="AC61" s="9">
        <v>7.82</v>
      </c>
      <c r="AD61" s="10">
        <f t="shared" si="2"/>
        <v>3910</v>
      </c>
      <c r="AE61" s="10">
        <f t="shared" si="3"/>
        <v>4692</v>
      </c>
    </row>
    <row r="62" spans="1:31" ht="114.75">
      <c r="A62" s="3">
        <v>20492</v>
      </c>
      <c r="B62" s="4" t="s">
        <v>196</v>
      </c>
      <c r="C62" s="3">
        <v>53517</v>
      </c>
      <c r="D62" s="4" t="s">
        <v>231</v>
      </c>
      <c r="E62" s="4" t="s">
        <v>104</v>
      </c>
      <c r="F62" s="4" t="s">
        <v>233</v>
      </c>
      <c r="G62" s="5">
        <v>100</v>
      </c>
      <c r="H62" s="6">
        <v>100</v>
      </c>
      <c r="I62" s="7" t="s">
        <v>107</v>
      </c>
      <c r="J62" s="4">
        <v>119920</v>
      </c>
      <c r="K62" s="4" t="s">
        <v>198</v>
      </c>
      <c r="L62" s="4" t="s">
        <v>199</v>
      </c>
      <c r="M62" s="4" t="s">
        <v>140</v>
      </c>
      <c r="N62" s="4">
        <v>3</v>
      </c>
      <c r="O62" s="4" t="s">
        <v>200</v>
      </c>
      <c r="P62" s="4">
        <v>135370</v>
      </c>
      <c r="Q62" s="4" t="s">
        <v>201</v>
      </c>
      <c r="R62" s="4" t="s">
        <v>202</v>
      </c>
      <c r="S62" s="4">
        <v>549494808</v>
      </c>
      <c r="T62" s="4" t="s">
        <v>203</v>
      </c>
      <c r="U62" s="8" t="s">
        <v>204</v>
      </c>
      <c r="V62" s="8" t="s">
        <v>205</v>
      </c>
      <c r="W62" s="8" t="s">
        <v>116</v>
      </c>
      <c r="X62" s="8" t="s">
        <v>204</v>
      </c>
      <c r="Y62" s="8" t="s">
        <v>206</v>
      </c>
      <c r="Z62" s="7" t="s">
        <v>207</v>
      </c>
      <c r="AA62" s="9">
        <v>42.4</v>
      </c>
      <c r="AB62" s="6">
        <v>20</v>
      </c>
      <c r="AC62" s="9">
        <v>8.48</v>
      </c>
      <c r="AD62" s="10">
        <f t="shared" si="2"/>
        <v>4240</v>
      </c>
      <c r="AE62" s="10">
        <f t="shared" si="3"/>
        <v>5088</v>
      </c>
    </row>
    <row r="63" spans="1:31" ht="114.75">
      <c r="A63" s="3">
        <v>20492</v>
      </c>
      <c r="B63" s="4" t="s">
        <v>196</v>
      </c>
      <c r="C63" s="3">
        <v>53518</v>
      </c>
      <c r="D63" s="4" t="s">
        <v>234</v>
      </c>
      <c r="E63" s="4" t="s">
        <v>104</v>
      </c>
      <c r="F63" s="4" t="s">
        <v>235</v>
      </c>
      <c r="G63" s="5">
        <v>40</v>
      </c>
      <c r="H63" s="6">
        <v>40</v>
      </c>
      <c r="I63" s="7" t="s">
        <v>107</v>
      </c>
      <c r="J63" s="4">
        <v>119920</v>
      </c>
      <c r="K63" s="4" t="s">
        <v>198</v>
      </c>
      <c r="L63" s="4" t="s">
        <v>199</v>
      </c>
      <c r="M63" s="4" t="s">
        <v>140</v>
      </c>
      <c r="N63" s="4">
        <v>3</v>
      </c>
      <c r="O63" s="4" t="s">
        <v>200</v>
      </c>
      <c r="P63" s="4">
        <v>135370</v>
      </c>
      <c r="Q63" s="4" t="s">
        <v>201</v>
      </c>
      <c r="R63" s="4" t="s">
        <v>202</v>
      </c>
      <c r="S63" s="4">
        <v>549494808</v>
      </c>
      <c r="T63" s="4" t="s">
        <v>203</v>
      </c>
      <c r="U63" s="8" t="s">
        <v>204</v>
      </c>
      <c r="V63" s="8" t="s">
        <v>205</v>
      </c>
      <c r="W63" s="8" t="s">
        <v>116</v>
      </c>
      <c r="X63" s="8" t="s">
        <v>204</v>
      </c>
      <c r="Y63" s="8" t="s">
        <v>206</v>
      </c>
      <c r="Z63" s="7" t="s">
        <v>207</v>
      </c>
      <c r="AA63" s="9">
        <v>6.8</v>
      </c>
      <c r="AB63" s="6">
        <v>20</v>
      </c>
      <c r="AC63" s="9">
        <v>1.36</v>
      </c>
      <c r="AD63" s="10">
        <f t="shared" si="2"/>
        <v>272</v>
      </c>
      <c r="AE63" s="10">
        <f t="shared" si="3"/>
        <v>326.4</v>
      </c>
    </row>
    <row r="64" spans="1:31" ht="114.75">
      <c r="A64" s="3">
        <v>20492</v>
      </c>
      <c r="B64" s="4" t="s">
        <v>196</v>
      </c>
      <c r="C64" s="3">
        <v>53519</v>
      </c>
      <c r="D64" s="4" t="s">
        <v>234</v>
      </c>
      <c r="E64" s="4" t="s">
        <v>104</v>
      </c>
      <c r="F64" s="4" t="s">
        <v>236</v>
      </c>
      <c r="G64" s="5">
        <v>40</v>
      </c>
      <c r="H64" s="6">
        <v>40</v>
      </c>
      <c r="I64" s="7" t="s">
        <v>107</v>
      </c>
      <c r="J64" s="4">
        <v>119920</v>
      </c>
      <c r="K64" s="4" t="s">
        <v>198</v>
      </c>
      <c r="L64" s="4" t="s">
        <v>199</v>
      </c>
      <c r="M64" s="4" t="s">
        <v>140</v>
      </c>
      <c r="N64" s="4">
        <v>3</v>
      </c>
      <c r="O64" s="4" t="s">
        <v>200</v>
      </c>
      <c r="P64" s="4">
        <v>135370</v>
      </c>
      <c r="Q64" s="4" t="s">
        <v>201</v>
      </c>
      <c r="R64" s="4" t="s">
        <v>202</v>
      </c>
      <c r="S64" s="4">
        <v>549494808</v>
      </c>
      <c r="T64" s="4" t="s">
        <v>203</v>
      </c>
      <c r="U64" s="8" t="s">
        <v>204</v>
      </c>
      <c r="V64" s="8" t="s">
        <v>205</v>
      </c>
      <c r="W64" s="8" t="s">
        <v>116</v>
      </c>
      <c r="X64" s="8" t="s">
        <v>204</v>
      </c>
      <c r="Y64" s="8" t="s">
        <v>206</v>
      </c>
      <c r="Z64" s="7" t="s">
        <v>207</v>
      </c>
      <c r="AA64" s="9">
        <v>6.8</v>
      </c>
      <c r="AB64" s="6">
        <v>20</v>
      </c>
      <c r="AC64" s="9">
        <v>1.36</v>
      </c>
      <c r="AD64" s="10">
        <f t="shared" si="2"/>
        <v>272</v>
      </c>
      <c r="AE64" s="10">
        <f t="shared" si="3"/>
        <v>326.4</v>
      </c>
    </row>
    <row r="65" spans="1:31" ht="114.75">
      <c r="A65" s="3">
        <v>20492</v>
      </c>
      <c r="B65" s="4" t="s">
        <v>196</v>
      </c>
      <c r="C65" s="3">
        <v>53520</v>
      </c>
      <c r="D65" s="4" t="s">
        <v>234</v>
      </c>
      <c r="E65" s="4" t="s">
        <v>104</v>
      </c>
      <c r="F65" s="4" t="s">
        <v>237</v>
      </c>
      <c r="G65" s="5">
        <v>40</v>
      </c>
      <c r="H65" s="6">
        <v>40</v>
      </c>
      <c r="I65" s="7" t="s">
        <v>107</v>
      </c>
      <c r="J65" s="4">
        <v>119920</v>
      </c>
      <c r="K65" s="4" t="s">
        <v>198</v>
      </c>
      <c r="L65" s="4" t="s">
        <v>199</v>
      </c>
      <c r="M65" s="4" t="s">
        <v>140</v>
      </c>
      <c r="N65" s="4">
        <v>3</v>
      </c>
      <c r="O65" s="4" t="s">
        <v>200</v>
      </c>
      <c r="P65" s="4">
        <v>135370</v>
      </c>
      <c r="Q65" s="4" t="s">
        <v>201</v>
      </c>
      <c r="R65" s="4" t="s">
        <v>202</v>
      </c>
      <c r="S65" s="4">
        <v>549494808</v>
      </c>
      <c r="T65" s="4" t="s">
        <v>203</v>
      </c>
      <c r="U65" s="8" t="s">
        <v>204</v>
      </c>
      <c r="V65" s="8" t="s">
        <v>205</v>
      </c>
      <c r="W65" s="8" t="s">
        <v>116</v>
      </c>
      <c r="X65" s="8" t="s">
        <v>204</v>
      </c>
      <c r="Y65" s="8" t="s">
        <v>206</v>
      </c>
      <c r="Z65" s="7" t="s">
        <v>207</v>
      </c>
      <c r="AA65" s="9">
        <v>6.8</v>
      </c>
      <c r="AB65" s="6">
        <v>20</v>
      </c>
      <c r="AC65" s="9">
        <v>1.36</v>
      </c>
      <c r="AD65" s="10">
        <f t="shared" si="2"/>
        <v>272</v>
      </c>
      <c r="AE65" s="10">
        <f t="shared" si="3"/>
        <v>326.4</v>
      </c>
    </row>
    <row r="66" spans="1:31" ht="114.75">
      <c r="A66" s="3">
        <v>20492</v>
      </c>
      <c r="B66" s="4" t="s">
        <v>196</v>
      </c>
      <c r="C66" s="3">
        <v>53521</v>
      </c>
      <c r="D66" s="4" t="s">
        <v>234</v>
      </c>
      <c r="E66" s="4" t="s">
        <v>104</v>
      </c>
      <c r="F66" s="4" t="s">
        <v>238</v>
      </c>
      <c r="G66" s="5">
        <v>40</v>
      </c>
      <c r="H66" s="6">
        <v>40</v>
      </c>
      <c r="I66" s="7" t="s">
        <v>107</v>
      </c>
      <c r="J66" s="4">
        <v>119920</v>
      </c>
      <c r="K66" s="4" t="s">
        <v>198</v>
      </c>
      <c r="L66" s="4" t="s">
        <v>199</v>
      </c>
      <c r="M66" s="4" t="s">
        <v>140</v>
      </c>
      <c r="N66" s="4">
        <v>3</v>
      </c>
      <c r="O66" s="4" t="s">
        <v>200</v>
      </c>
      <c r="P66" s="4">
        <v>135370</v>
      </c>
      <c r="Q66" s="4" t="s">
        <v>201</v>
      </c>
      <c r="R66" s="4" t="s">
        <v>202</v>
      </c>
      <c r="S66" s="4">
        <v>549494808</v>
      </c>
      <c r="T66" s="4" t="s">
        <v>203</v>
      </c>
      <c r="U66" s="8" t="s">
        <v>204</v>
      </c>
      <c r="V66" s="8" t="s">
        <v>205</v>
      </c>
      <c r="W66" s="8" t="s">
        <v>116</v>
      </c>
      <c r="X66" s="8" t="s">
        <v>204</v>
      </c>
      <c r="Y66" s="8" t="s">
        <v>206</v>
      </c>
      <c r="Z66" s="7" t="s">
        <v>207</v>
      </c>
      <c r="AA66" s="9">
        <v>6.8</v>
      </c>
      <c r="AB66" s="6">
        <v>20</v>
      </c>
      <c r="AC66" s="9">
        <v>1.36</v>
      </c>
      <c r="AD66" s="10">
        <f t="shared" si="2"/>
        <v>272</v>
      </c>
      <c r="AE66" s="10">
        <f t="shared" si="3"/>
        <v>326.4</v>
      </c>
    </row>
    <row r="67" spans="1:31" ht="114.75">
      <c r="A67" s="3">
        <v>20492</v>
      </c>
      <c r="B67" s="4" t="s">
        <v>196</v>
      </c>
      <c r="C67" s="3">
        <v>53522</v>
      </c>
      <c r="D67" s="4" t="s">
        <v>234</v>
      </c>
      <c r="E67" s="4" t="s">
        <v>104</v>
      </c>
      <c r="F67" s="4" t="s">
        <v>239</v>
      </c>
      <c r="G67" s="5">
        <v>40</v>
      </c>
      <c r="H67" s="6">
        <v>40</v>
      </c>
      <c r="I67" s="7" t="s">
        <v>107</v>
      </c>
      <c r="J67" s="4">
        <v>119920</v>
      </c>
      <c r="K67" s="4" t="s">
        <v>198</v>
      </c>
      <c r="L67" s="4" t="s">
        <v>199</v>
      </c>
      <c r="M67" s="4" t="s">
        <v>140</v>
      </c>
      <c r="N67" s="4">
        <v>3</v>
      </c>
      <c r="O67" s="4" t="s">
        <v>200</v>
      </c>
      <c r="P67" s="4">
        <v>135370</v>
      </c>
      <c r="Q67" s="4" t="s">
        <v>201</v>
      </c>
      <c r="R67" s="4" t="s">
        <v>202</v>
      </c>
      <c r="S67" s="4">
        <v>549494808</v>
      </c>
      <c r="T67" s="4" t="s">
        <v>203</v>
      </c>
      <c r="U67" s="8" t="s">
        <v>204</v>
      </c>
      <c r="V67" s="8" t="s">
        <v>205</v>
      </c>
      <c r="W67" s="8" t="s">
        <v>116</v>
      </c>
      <c r="X67" s="8" t="s">
        <v>204</v>
      </c>
      <c r="Y67" s="8" t="s">
        <v>206</v>
      </c>
      <c r="Z67" s="7" t="s">
        <v>207</v>
      </c>
      <c r="AA67" s="9">
        <v>6.8</v>
      </c>
      <c r="AB67" s="6">
        <v>20</v>
      </c>
      <c r="AC67" s="9">
        <v>1.36</v>
      </c>
      <c r="AD67" s="10">
        <f t="shared" si="2"/>
        <v>272</v>
      </c>
      <c r="AE67" s="10">
        <f t="shared" si="3"/>
        <v>326.4</v>
      </c>
    </row>
    <row r="68" spans="1:31" ht="127.5">
      <c r="A68" s="3">
        <v>20492</v>
      </c>
      <c r="B68" s="4" t="s">
        <v>196</v>
      </c>
      <c r="C68" s="3">
        <v>53523</v>
      </c>
      <c r="D68" s="4" t="s">
        <v>240</v>
      </c>
      <c r="E68" s="4" t="s">
        <v>104</v>
      </c>
      <c r="F68" s="4" t="s">
        <v>38</v>
      </c>
      <c r="G68" s="5">
        <v>50</v>
      </c>
      <c r="H68" s="6">
        <v>50</v>
      </c>
      <c r="I68" s="7" t="s">
        <v>107</v>
      </c>
      <c r="J68" s="4">
        <v>119920</v>
      </c>
      <c r="K68" s="4" t="s">
        <v>198</v>
      </c>
      <c r="L68" s="4" t="s">
        <v>199</v>
      </c>
      <c r="M68" s="4" t="s">
        <v>140</v>
      </c>
      <c r="N68" s="4">
        <v>3</v>
      </c>
      <c r="O68" s="4" t="s">
        <v>200</v>
      </c>
      <c r="P68" s="4">
        <v>135370</v>
      </c>
      <c r="Q68" s="4" t="s">
        <v>201</v>
      </c>
      <c r="R68" s="4" t="s">
        <v>202</v>
      </c>
      <c r="S68" s="4">
        <v>549494808</v>
      </c>
      <c r="T68" s="4" t="s">
        <v>203</v>
      </c>
      <c r="U68" s="8" t="s">
        <v>204</v>
      </c>
      <c r="V68" s="8" t="s">
        <v>205</v>
      </c>
      <c r="W68" s="8" t="s">
        <v>116</v>
      </c>
      <c r="X68" s="8" t="s">
        <v>204</v>
      </c>
      <c r="Y68" s="8" t="s">
        <v>206</v>
      </c>
      <c r="Z68" s="7" t="s">
        <v>207</v>
      </c>
      <c r="AA68" s="9">
        <v>40.9</v>
      </c>
      <c r="AB68" s="6">
        <v>20</v>
      </c>
      <c r="AC68" s="9">
        <v>8.18</v>
      </c>
      <c r="AD68" s="10">
        <f t="shared" si="2"/>
        <v>2045</v>
      </c>
      <c r="AE68" s="10">
        <f t="shared" si="3"/>
        <v>2454</v>
      </c>
    </row>
    <row r="69" spans="1:31" ht="216.75">
      <c r="A69" s="3">
        <v>20492</v>
      </c>
      <c r="B69" s="4" t="s">
        <v>196</v>
      </c>
      <c r="C69" s="3">
        <v>53524</v>
      </c>
      <c r="D69" s="4" t="s">
        <v>222</v>
      </c>
      <c r="E69" s="4" t="s">
        <v>104</v>
      </c>
      <c r="F69" s="4" t="s">
        <v>56</v>
      </c>
      <c r="G69" s="5">
        <v>18</v>
      </c>
      <c r="H69" s="6">
        <v>18</v>
      </c>
      <c r="I69" s="7" t="s">
        <v>107</v>
      </c>
      <c r="J69" s="4">
        <v>119920</v>
      </c>
      <c r="K69" s="4" t="s">
        <v>198</v>
      </c>
      <c r="L69" s="4" t="s">
        <v>199</v>
      </c>
      <c r="M69" s="4" t="s">
        <v>140</v>
      </c>
      <c r="N69" s="4">
        <v>3</v>
      </c>
      <c r="O69" s="4" t="s">
        <v>200</v>
      </c>
      <c r="P69" s="4">
        <v>135370</v>
      </c>
      <c r="Q69" s="4" t="s">
        <v>201</v>
      </c>
      <c r="R69" s="4" t="s">
        <v>202</v>
      </c>
      <c r="S69" s="4">
        <v>549494808</v>
      </c>
      <c r="T69" s="4" t="s">
        <v>203</v>
      </c>
      <c r="U69" s="8" t="s">
        <v>204</v>
      </c>
      <c r="V69" s="8" t="s">
        <v>205</v>
      </c>
      <c r="W69" s="8" t="s">
        <v>116</v>
      </c>
      <c r="X69" s="8" t="s">
        <v>204</v>
      </c>
      <c r="Y69" s="8" t="s">
        <v>206</v>
      </c>
      <c r="Z69" s="7" t="s">
        <v>207</v>
      </c>
      <c r="AA69" s="9">
        <v>466.3</v>
      </c>
      <c r="AB69" s="6">
        <v>20</v>
      </c>
      <c r="AC69" s="9">
        <v>93.26</v>
      </c>
      <c r="AD69" s="10">
        <f t="shared" si="2"/>
        <v>8393.4</v>
      </c>
      <c r="AE69" s="10">
        <f t="shared" si="3"/>
        <v>10072.08</v>
      </c>
    </row>
    <row r="70" spans="1:31" ht="216.75">
      <c r="A70" s="3">
        <v>20492</v>
      </c>
      <c r="B70" s="4" t="s">
        <v>196</v>
      </c>
      <c r="C70" s="3">
        <v>53525</v>
      </c>
      <c r="D70" s="4" t="s">
        <v>222</v>
      </c>
      <c r="E70" s="4" t="s">
        <v>104</v>
      </c>
      <c r="F70" s="4" t="s">
        <v>55</v>
      </c>
      <c r="G70" s="5">
        <v>16</v>
      </c>
      <c r="H70" s="6">
        <v>16</v>
      </c>
      <c r="I70" s="7" t="s">
        <v>107</v>
      </c>
      <c r="J70" s="4">
        <v>119920</v>
      </c>
      <c r="K70" s="4" t="s">
        <v>198</v>
      </c>
      <c r="L70" s="4" t="s">
        <v>199</v>
      </c>
      <c r="M70" s="4" t="s">
        <v>140</v>
      </c>
      <c r="N70" s="4">
        <v>3</v>
      </c>
      <c r="O70" s="4" t="s">
        <v>200</v>
      </c>
      <c r="P70" s="4">
        <v>135370</v>
      </c>
      <c r="Q70" s="4" t="s">
        <v>201</v>
      </c>
      <c r="R70" s="4" t="s">
        <v>202</v>
      </c>
      <c r="S70" s="4">
        <v>549494808</v>
      </c>
      <c r="T70" s="4" t="s">
        <v>203</v>
      </c>
      <c r="U70" s="8" t="s">
        <v>204</v>
      </c>
      <c r="V70" s="8" t="s">
        <v>205</v>
      </c>
      <c r="W70" s="8" t="s">
        <v>116</v>
      </c>
      <c r="X70" s="8" t="s">
        <v>204</v>
      </c>
      <c r="Y70" s="8" t="s">
        <v>206</v>
      </c>
      <c r="Z70" s="7" t="s">
        <v>207</v>
      </c>
      <c r="AA70" s="9">
        <v>466.3</v>
      </c>
      <c r="AB70" s="6">
        <v>20</v>
      </c>
      <c r="AC70" s="9">
        <v>93.26</v>
      </c>
      <c r="AD70" s="10">
        <f t="shared" si="2"/>
        <v>7460.8</v>
      </c>
      <c r="AE70" s="10">
        <f t="shared" si="3"/>
        <v>8952.96</v>
      </c>
    </row>
    <row r="71" spans="1:31" ht="216.75">
      <c r="A71" s="3">
        <v>20492</v>
      </c>
      <c r="B71" s="4" t="s">
        <v>196</v>
      </c>
      <c r="C71" s="3">
        <v>53526</v>
      </c>
      <c r="D71" s="4" t="s">
        <v>222</v>
      </c>
      <c r="E71" s="4" t="s">
        <v>104</v>
      </c>
      <c r="F71" s="4" t="s">
        <v>54</v>
      </c>
      <c r="G71" s="5">
        <v>18</v>
      </c>
      <c r="H71" s="6">
        <v>18</v>
      </c>
      <c r="I71" s="7" t="s">
        <v>107</v>
      </c>
      <c r="J71" s="4">
        <v>119920</v>
      </c>
      <c r="K71" s="4" t="s">
        <v>198</v>
      </c>
      <c r="L71" s="4" t="s">
        <v>199</v>
      </c>
      <c r="M71" s="4" t="s">
        <v>140</v>
      </c>
      <c r="N71" s="4">
        <v>3</v>
      </c>
      <c r="O71" s="4" t="s">
        <v>200</v>
      </c>
      <c r="P71" s="4">
        <v>135370</v>
      </c>
      <c r="Q71" s="4" t="s">
        <v>201</v>
      </c>
      <c r="R71" s="4" t="s">
        <v>202</v>
      </c>
      <c r="S71" s="4">
        <v>549494808</v>
      </c>
      <c r="T71" s="4" t="s">
        <v>203</v>
      </c>
      <c r="U71" s="8" t="s">
        <v>204</v>
      </c>
      <c r="V71" s="8" t="s">
        <v>205</v>
      </c>
      <c r="W71" s="8" t="s">
        <v>116</v>
      </c>
      <c r="X71" s="8" t="s">
        <v>204</v>
      </c>
      <c r="Y71" s="8" t="s">
        <v>206</v>
      </c>
      <c r="Z71" s="7" t="s">
        <v>207</v>
      </c>
      <c r="AA71" s="9">
        <v>476.7</v>
      </c>
      <c r="AB71" s="6">
        <v>20</v>
      </c>
      <c r="AC71" s="9">
        <v>95.34</v>
      </c>
      <c r="AD71" s="10">
        <f t="shared" si="2"/>
        <v>8580.6</v>
      </c>
      <c r="AE71" s="10">
        <f t="shared" si="3"/>
        <v>10296.72</v>
      </c>
    </row>
    <row r="72" spans="1:31" ht="216.75">
      <c r="A72" s="3">
        <v>20492</v>
      </c>
      <c r="B72" s="4" t="s">
        <v>196</v>
      </c>
      <c r="C72" s="3">
        <v>53527</v>
      </c>
      <c r="D72" s="4" t="s">
        <v>222</v>
      </c>
      <c r="E72" s="4" t="s">
        <v>104</v>
      </c>
      <c r="F72" s="4" t="s">
        <v>53</v>
      </c>
      <c r="G72" s="5">
        <v>15</v>
      </c>
      <c r="H72" s="6">
        <v>15</v>
      </c>
      <c r="I72" s="7" t="s">
        <v>107</v>
      </c>
      <c r="J72" s="4">
        <v>119920</v>
      </c>
      <c r="K72" s="4" t="s">
        <v>198</v>
      </c>
      <c r="L72" s="4" t="s">
        <v>199</v>
      </c>
      <c r="M72" s="4" t="s">
        <v>140</v>
      </c>
      <c r="N72" s="4">
        <v>3</v>
      </c>
      <c r="O72" s="4" t="s">
        <v>200</v>
      </c>
      <c r="P72" s="4">
        <v>135370</v>
      </c>
      <c r="Q72" s="4" t="s">
        <v>201</v>
      </c>
      <c r="R72" s="4" t="s">
        <v>202</v>
      </c>
      <c r="S72" s="4">
        <v>549494808</v>
      </c>
      <c r="T72" s="4" t="s">
        <v>203</v>
      </c>
      <c r="U72" s="8" t="s">
        <v>204</v>
      </c>
      <c r="V72" s="8" t="s">
        <v>205</v>
      </c>
      <c r="W72" s="8" t="s">
        <v>116</v>
      </c>
      <c r="X72" s="8" t="s">
        <v>204</v>
      </c>
      <c r="Y72" s="8" t="s">
        <v>206</v>
      </c>
      <c r="Z72" s="7" t="s">
        <v>207</v>
      </c>
      <c r="AA72" s="9">
        <v>476.7</v>
      </c>
      <c r="AB72" s="6">
        <v>20</v>
      </c>
      <c r="AC72" s="9">
        <v>95.34</v>
      </c>
      <c r="AD72" s="10">
        <f t="shared" si="2"/>
        <v>7150.5</v>
      </c>
      <c r="AE72" s="10">
        <f t="shared" si="3"/>
        <v>8580.6</v>
      </c>
    </row>
    <row r="73" spans="1:31" ht="128.25" thickBot="1">
      <c r="A73" s="3">
        <v>20492</v>
      </c>
      <c r="B73" s="4" t="s">
        <v>196</v>
      </c>
      <c r="C73" s="3">
        <v>53528</v>
      </c>
      <c r="D73" s="4" t="s">
        <v>231</v>
      </c>
      <c r="E73" s="4" t="s">
        <v>104</v>
      </c>
      <c r="F73" s="4" t="s">
        <v>51</v>
      </c>
      <c r="G73" s="5">
        <v>10</v>
      </c>
      <c r="H73" s="6">
        <v>10</v>
      </c>
      <c r="I73" s="7" t="s">
        <v>107</v>
      </c>
      <c r="J73" s="4">
        <v>119920</v>
      </c>
      <c r="K73" s="4" t="s">
        <v>198</v>
      </c>
      <c r="L73" s="4" t="s">
        <v>199</v>
      </c>
      <c r="M73" s="4" t="s">
        <v>140</v>
      </c>
      <c r="N73" s="4">
        <v>3</v>
      </c>
      <c r="O73" s="4" t="s">
        <v>200</v>
      </c>
      <c r="P73" s="4">
        <v>135370</v>
      </c>
      <c r="Q73" s="4" t="s">
        <v>201</v>
      </c>
      <c r="R73" s="4" t="s">
        <v>202</v>
      </c>
      <c r="S73" s="4">
        <v>549494808</v>
      </c>
      <c r="T73" s="4" t="s">
        <v>203</v>
      </c>
      <c r="U73" s="8" t="s">
        <v>204</v>
      </c>
      <c r="V73" s="8" t="s">
        <v>205</v>
      </c>
      <c r="W73" s="8" t="s">
        <v>116</v>
      </c>
      <c r="X73" s="8" t="s">
        <v>204</v>
      </c>
      <c r="Y73" s="8" t="s">
        <v>206</v>
      </c>
      <c r="Z73" s="7" t="s">
        <v>207</v>
      </c>
      <c r="AA73" s="9">
        <v>275.4</v>
      </c>
      <c r="AB73" s="6">
        <v>20</v>
      </c>
      <c r="AC73" s="9">
        <v>55.08</v>
      </c>
      <c r="AD73" s="10">
        <f t="shared" si="2"/>
        <v>2754</v>
      </c>
      <c r="AE73" s="10">
        <f t="shared" si="3"/>
        <v>3304.8</v>
      </c>
    </row>
    <row r="74" spans="1:31" ht="13.5" customHeight="1" thickTop="1">
      <c r="A74" s="21"/>
      <c r="B74" s="21"/>
      <c r="C74" s="21"/>
      <c r="D74" s="11"/>
      <c r="E74" s="26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6"/>
      <c r="U74" s="11"/>
      <c r="V74" s="11"/>
      <c r="W74" s="11"/>
      <c r="X74" s="11"/>
      <c r="Y74" s="11"/>
      <c r="Z74" s="11"/>
      <c r="AA74" s="11"/>
      <c r="AB74" s="21" t="s">
        <v>120</v>
      </c>
      <c r="AC74" s="21"/>
      <c r="AD74" s="12">
        <f>SUM(AD37:AD73)</f>
        <v>223849.3</v>
      </c>
      <c r="AE74" s="12">
        <f>SUM(AE37:AE73)</f>
        <v>268619.1599999999</v>
      </c>
    </row>
    <row r="75" spans="1:31" ht="12.75">
      <c r="A75" s="13"/>
      <c r="B75" s="13"/>
      <c r="C75" s="13"/>
      <c r="D75" s="13"/>
      <c r="E75" s="27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27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40.25">
      <c r="A76" s="3">
        <v>20510</v>
      </c>
      <c r="B76" s="4" t="s">
        <v>0</v>
      </c>
      <c r="C76" s="3">
        <v>53502</v>
      </c>
      <c r="D76" s="4" t="s">
        <v>215</v>
      </c>
      <c r="E76" s="4" t="s">
        <v>104</v>
      </c>
      <c r="F76" s="4" t="s">
        <v>1</v>
      </c>
      <c r="G76" s="5">
        <v>1</v>
      </c>
      <c r="H76" s="6">
        <v>1</v>
      </c>
      <c r="I76" s="7" t="s">
        <v>107</v>
      </c>
      <c r="J76" s="4">
        <v>110516</v>
      </c>
      <c r="K76" s="4" t="s">
        <v>2</v>
      </c>
      <c r="L76" s="4" t="s">
        <v>3</v>
      </c>
      <c r="M76" s="4" t="s">
        <v>140</v>
      </c>
      <c r="N76" s="4">
        <v>3</v>
      </c>
      <c r="O76" s="4" t="s">
        <v>4</v>
      </c>
      <c r="P76" s="4">
        <v>135370</v>
      </c>
      <c r="Q76" s="4" t="s">
        <v>201</v>
      </c>
      <c r="R76" s="4" t="s">
        <v>202</v>
      </c>
      <c r="S76" s="4">
        <v>549494808</v>
      </c>
      <c r="T76" s="4" t="s">
        <v>5</v>
      </c>
      <c r="U76" s="8" t="s">
        <v>6</v>
      </c>
      <c r="V76" s="8" t="s">
        <v>7</v>
      </c>
      <c r="W76" s="8" t="s">
        <v>8</v>
      </c>
      <c r="X76" s="8" t="s">
        <v>117</v>
      </c>
      <c r="Y76" s="8" t="s">
        <v>206</v>
      </c>
      <c r="Z76" s="7" t="s">
        <v>9</v>
      </c>
      <c r="AA76" s="9">
        <v>1681.5</v>
      </c>
      <c r="AB76" s="6">
        <v>20</v>
      </c>
      <c r="AC76" s="9">
        <v>336.3</v>
      </c>
      <c r="AD76" s="10">
        <f>ROUND(H76*AA76,2)</f>
        <v>1681.5</v>
      </c>
      <c r="AE76" s="10">
        <f>ROUND(H76*(AA76+AC76),2)</f>
        <v>2017.8</v>
      </c>
    </row>
    <row r="77" spans="1:31" ht="114.75">
      <c r="A77" s="3">
        <v>20510</v>
      </c>
      <c r="B77" s="4" t="s">
        <v>0</v>
      </c>
      <c r="C77" s="3">
        <v>53503</v>
      </c>
      <c r="D77" s="4" t="s">
        <v>185</v>
      </c>
      <c r="E77" s="4" t="s">
        <v>104</v>
      </c>
      <c r="F77" s="4" t="s">
        <v>10</v>
      </c>
      <c r="G77" s="5">
        <v>500</v>
      </c>
      <c r="H77" s="6">
        <v>500</v>
      </c>
      <c r="I77" s="7" t="s">
        <v>107</v>
      </c>
      <c r="J77" s="4">
        <v>110516</v>
      </c>
      <c r="K77" s="4" t="s">
        <v>2</v>
      </c>
      <c r="L77" s="4" t="s">
        <v>3</v>
      </c>
      <c r="M77" s="4" t="s">
        <v>140</v>
      </c>
      <c r="N77" s="4">
        <v>3</v>
      </c>
      <c r="O77" s="4" t="s">
        <v>4</v>
      </c>
      <c r="P77" s="4">
        <v>135370</v>
      </c>
      <c r="Q77" s="4" t="s">
        <v>201</v>
      </c>
      <c r="R77" s="4" t="s">
        <v>202</v>
      </c>
      <c r="S77" s="4">
        <v>549494808</v>
      </c>
      <c r="T77" s="4" t="s">
        <v>5</v>
      </c>
      <c r="U77" s="8" t="s">
        <v>6</v>
      </c>
      <c r="V77" s="8" t="s">
        <v>7</v>
      </c>
      <c r="W77" s="8" t="s">
        <v>8</v>
      </c>
      <c r="X77" s="8" t="s">
        <v>117</v>
      </c>
      <c r="Y77" s="8" t="s">
        <v>206</v>
      </c>
      <c r="Z77" s="7" t="s">
        <v>9</v>
      </c>
      <c r="AA77" s="9">
        <v>22.4</v>
      </c>
      <c r="AB77" s="6">
        <v>20</v>
      </c>
      <c r="AC77" s="9">
        <v>4.48</v>
      </c>
      <c r="AD77" s="10">
        <f>ROUND(H77*AA77,2)</f>
        <v>11200</v>
      </c>
      <c r="AE77" s="10">
        <f>ROUND(H77*(AA77+AC77),2)</f>
        <v>13440</v>
      </c>
    </row>
    <row r="78" spans="1:31" ht="153.75" thickBot="1">
      <c r="A78" s="3">
        <v>20510</v>
      </c>
      <c r="B78" s="4" t="s">
        <v>0</v>
      </c>
      <c r="C78" s="3">
        <v>53505</v>
      </c>
      <c r="D78" s="4" t="s">
        <v>161</v>
      </c>
      <c r="E78" s="4" t="s">
        <v>104</v>
      </c>
      <c r="F78" s="4" t="s">
        <v>11</v>
      </c>
      <c r="G78" s="5">
        <v>500</v>
      </c>
      <c r="H78" s="6">
        <v>500</v>
      </c>
      <c r="I78" s="7" t="s">
        <v>107</v>
      </c>
      <c r="J78" s="4">
        <v>110516</v>
      </c>
      <c r="K78" s="4" t="s">
        <v>2</v>
      </c>
      <c r="L78" s="4" t="s">
        <v>3</v>
      </c>
      <c r="M78" s="4" t="s">
        <v>140</v>
      </c>
      <c r="N78" s="4">
        <v>3</v>
      </c>
      <c r="O78" s="4" t="s">
        <v>4</v>
      </c>
      <c r="P78" s="4">
        <v>135370</v>
      </c>
      <c r="Q78" s="4" t="s">
        <v>201</v>
      </c>
      <c r="R78" s="4" t="s">
        <v>202</v>
      </c>
      <c r="S78" s="4">
        <v>549494808</v>
      </c>
      <c r="T78" s="4" t="s">
        <v>5</v>
      </c>
      <c r="U78" s="8" t="s">
        <v>6</v>
      </c>
      <c r="V78" s="8" t="s">
        <v>7</v>
      </c>
      <c r="W78" s="8" t="s">
        <v>8</v>
      </c>
      <c r="X78" s="8" t="s">
        <v>117</v>
      </c>
      <c r="Y78" s="8" t="s">
        <v>206</v>
      </c>
      <c r="Z78" s="7" t="s">
        <v>9</v>
      </c>
      <c r="AA78" s="9">
        <v>10.4</v>
      </c>
      <c r="AB78" s="6">
        <v>20</v>
      </c>
      <c r="AC78" s="9">
        <v>2.08</v>
      </c>
      <c r="AD78" s="10">
        <f>ROUND(H78*AA78,2)</f>
        <v>5200</v>
      </c>
      <c r="AE78" s="10">
        <f>ROUND(H78*(AA78+AC78),2)</f>
        <v>6240</v>
      </c>
    </row>
    <row r="79" spans="1:31" ht="13.5" customHeight="1" thickTop="1">
      <c r="A79" s="21"/>
      <c r="B79" s="21"/>
      <c r="C79" s="21"/>
      <c r="D79" s="11"/>
      <c r="E79" s="2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6"/>
      <c r="U79" s="11"/>
      <c r="V79" s="11"/>
      <c r="W79" s="11"/>
      <c r="X79" s="11"/>
      <c r="Y79" s="11"/>
      <c r="Z79" s="11"/>
      <c r="AA79" s="11"/>
      <c r="AB79" s="21" t="s">
        <v>120</v>
      </c>
      <c r="AC79" s="21"/>
      <c r="AD79" s="12">
        <f>SUM(AD76:AD78)</f>
        <v>18081.5</v>
      </c>
      <c r="AE79" s="12">
        <f>SUM(AE76:AE78)</f>
        <v>21697.8</v>
      </c>
    </row>
    <row r="80" spans="1:31" ht="12.75">
      <c r="A80" s="13"/>
      <c r="B80" s="13"/>
      <c r="C80" s="13"/>
      <c r="D80" s="13"/>
      <c r="E80" s="27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7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246.75" customHeight="1">
      <c r="A81" s="3">
        <v>20673</v>
      </c>
      <c r="B81" s="4"/>
      <c r="C81" s="3">
        <v>53760</v>
      </c>
      <c r="D81" s="4" t="s">
        <v>12</v>
      </c>
      <c r="E81" s="4" t="s">
        <v>13</v>
      </c>
      <c r="F81" s="4" t="s">
        <v>14</v>
      </c>
      <c r="G81" s="5">
        <v>60</v>
      </c>
      <c r="H81" s="6">
        <v>60</v>
      </c>
      <c r="I81" s="7" t="s">
        <v>124</v>
      </c>
      <c r="J81" s="4">
        <v>313010</v>
      </c>
      <c r="K81" s="4" t="s">
        <v>15</v>
      </c>
      <c r="L81" s="4" t="s">
        <v>16</v>
      </c>
      <c r="M81" s="4" t="s">
        <v>140</v>
      </c>
      <c r="N81" s="4">
        <v>3</v>
      </c>
      <c r="O81" s="4" t="s">
        <v>17</v>
      </c>
      <c r="P81" s="4">
        <v>108859</v>
      </c>
      <c r="Q81" s="4" t="s">
        <v>18</v>
      </c>
      <c r="R81" s="4" t="s">
        <v>19</v>
      </c>
      <c r="S81" s="4">
        <v>549495191</v>
      </c>
      <c r="T81" s="4"/>
      <c r="U81" s="8" t="s">
        <v>20</v>
      </c>
      <c r="V81" s="8" t="s">
        <v>21</v>
      </c>
      <c r="W81" s="8" t="s">
        <v>116</v>
      </c>
      <c r="X81" s="8" t="s">
        <v>22</v>
      </c>
      <c r="Y81" s="8" t="s">
        <v>116</v>
      </c>
      <c r="Z81" s="7" t="s">
        <v>23</v>
      </c>
      <c r="AA81" s="9">
        <v>17.6</v>
      </c>
      <c r="AB81" s="6">
        <v>20</v>
      </c>
      <c r="AC81" s="9">
        <v>3.52</v>
      </c>
      <c r="AD81" s="10">
        <f>ROUND(H81*AA81,2)</f>
        <v>1056</v>
      </c>
      <c r="AE81" s="10">
        <f>ROUND(H81*(AA81+AC81),2)</f>
        <v>1267.2</v>
      </c>
    </row>
    <row r="82" spans="1:31" ht="246.75" customHeight="1">
      <c r="A82" s="3">
        <v>20673</v>
      </c>
      <c r="B82" s="4"/>
      <c r="C82" s="3">
        <v>53761</v>
      </c>
      <c r="D82" s="4" t="s">
        <v>225</v>
      </c>
      <c r="E82" s="4" t="s">
        <v>226</v>
      </c>
      <c r="F82" s="4" t="s">
        <v>39</v>
      </c>
      <c r="G82" s="5">
        <v>15</v>
      </c>
      <c r="H82" s="6">
        <v>15</v>
      </c>
      <c r="I82" s="7" t="s">
        <v>124</v>
      </c>
      <c r="J82" s="4">
        <v>313010</v>
      </c>
      <c r="K82" s="4" t="s">
        <v>15</v>
      </c>
      <c r="L82" s="4" t="s">
        <v>16</v>
      </c>
      <c r="M82" s="4" t="s">
        <v>140</v>
      </c>
      <c r="N82" s="4">
        <v>3</v>
      </c>
      <c r="O82" s="4" t="s">
        <v>17</v>
      </c>
      <c r="P82" s="4">
        <v>108859</v>
      </c>
      <c r="Q82" s="4" t="s">
        <v>18</v>
      </c>
      <c r="R82" s="4" t="s">
        <v>19</v>
      </c>
      <c r="S82" s="4">
        <v>549495191</v>
      </c>
      <c r="T82" s="4"/>
      <c r="U82" s="8" t="s">
        <v>20</v>
      </c>
      <c r="V82" s="8" t="s">
        <v>21</v>
      </c>
      <c r="W82" s="8" t="s">
        <v>116</v>
      </c>
      <c r="X82" s="8" t="s">
        <v>22</v>
      </c>
      <c r="Y82" s="8" t="s">
        <v>116</v>
      </c>
      <c r="Z82" s="7" t="s">
        <v>23</v>
      </c>
      <c r="AA82" s="9">
        <v>191.1</v>
      </c>
      <c r="AB82" s="6">
        <v>20</v>
      </c>
      <c r="AC82" s="9">
        <v>38.22</v>
      </c>
      <c r="AD82" s="10">
        <f>ROUND(H82*AA82,2)</f>
        <v>2866.5</v>
      </c>
      <c r="AE82" s="10">
        <f>ROUND(H82*(AA82+AC82),2)</f>
        <v>3439.8</v>
      </c>
    </row>
    <row r="83" spans="1:31" ht="109.5" customHeight="1" thickBot="1">
      <c r="A83" s="3">
        <v>20673</v>
      </c>
      <c r="B83" s="4"/>
      <c r="C83" s="3">
        <v>53782</v>
      </c>
      <c r="D83" s="4" t="s">
        <v>24</v>
      </c>
      <c r="E83" s="4" t="s">
        <v>104</v>
      </c>
      <c r="F83" s="4" t="s">
        <v>52</v>
      </c>
      <c r="G83" s="5">
        <v>15</v>
      </c>
      <c r="H83" s="6">
        <v>15</v>
      </c>
      <c r="I83" s="7" t="s">
        <v>124</v>
      </c>
      <c r="J83" s="4">
        <v>313010</v>
      </c>
      <c r="K83" s="4" t="s">
        <v>15</v>
      </c>
      <c r="L83" s="4" t="s">
        <v>16</v>
      </c>
      <c r="M83" s="4" t="s">
        <v>140</v>
      </c>
      <c r="N83" s="4">
        <v>3</v>
      </c>
      <c r="O83" s="4" t="s">
        <v>17</v>
      </c>
      <c r="P83" s="4">
        <v>108859</v>
      </c>
      <c r="Q83" s="4" t="s">
        <v>18</v>
      </c>
      <c r="R83" s="4" t="s">
        <v>19</v>
      </c>
      <c r="S83" s="4">
        <v>549495191</v>
      </c>
      <c r="T83" s="4"/>
      <c r="U83" s="8" t="s">
        <v>20</v>
      </c>
      <c r="V83" s="8" t="s">
        <v>21</v>
      </c>
      <c r="W83" s="8" t="s">
        <v>116</v>
      </c>
      <c r="X83" s="8" t="s">
        <v>22</v>
      </c>
      <c r="Y83" s="8" t="s">
        <v>116</v>
      </c>
      <c r="Z83" s="7" t="s">
        <v>23</v>
      </c>
      <c r="AA83" s="9">
        <v>670.4</v>
      </c>
      <c r="AB83" s="6">
        <v>20</v>
      </c>
      <c r="AC83" s="9">
        <v>134.08</v>
      </c>
      <c r="AD83" s="10">
        <f>ROUND(H83*AA83,2)</f>
        <v>10056</v>
      </c>
      <c r="AE83" s="10">
        <f>ROUND(H83*(AA83+AC83),2)</f>
        <v>12067.2</v>
      </c>
    </row>
    <row r="84" spans="1:31" ht="13.5" customHeight="1" thickTop="1">
      <c r="A84" s="21"/>
      <c r="B84" s="21"/>
      <c r="C84" s="21"/>
      <c r="D84" s="11"/>
      <c r="E84" s="2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26"/>
      <c r="U84" s="11"/>
      <c r="V84" s="11"/>
      <c r="W84" s="11"/>
      <c r="X84" s="11"/>
      <c r="Y84" s="11"/>
      <c r="Z84" s="11"/>
      <c r="AA84" s="11"/>
      <c r="AB84" s="21" t="s">
        <v>120</v>
      </c>
      <c r="AC84" s="21"/>
      <c r="AD84" s="12">
        <f>SUM(AD81:AD83)</f>
        <v>13978.5</v>
      </c>
      <c r="AE84" s="12">
        <f>SUM(AE81:AE83)</f>
        <v>16774.2</v>
      </c>
    </row>
    <row r="85" spans="1:31" ht="12.75">
      <c r="A85" s="13"/>
      <c r="B85" s="13"/>
      <c r="C85" s="13"/>
      <c r="D85" s="13"/>
      <c r="E85" s="27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27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9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3" t="s">
        <v>25</v>
      </c>
      <c r="AC86" s="23"/>
      <c r="AD86" s="14">
        <f>(0)+SUM(AD7,AD10,AD14,AD22,AD29,AD35,AD74,AD79,AD84)</f>
        <v>396697</v>
      </c>
      <c r="AE86" s="14">
        <f>(0)+SUM(AE7,AE10,AE14,AE22,AE29,AE35,AE74,AE79,AE84)</f>
        <v>476036.3999999999</v>
      </c>
    </row>
    <row r="87" spans="1:31" ht="12.75">
      <c r="A87" s="13"/>
      <c r="B87" s="13"/>
      <c r="C87" s="13"/>
      <c r="D87" s="13"/>
      <c r="E87" s="2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</sheetData>
  <mergeCells count="30">
    <mergeCell ref="A84:C84"/>
    <mergeCell ref="AB84:AC84"/>
    <mergeCell ref="A86:AA86"/>
    <mergeCell ref="AB86:AC86"/>
    <mergeCell ref="A74:C74"/>
    <mergeCell ref="AB74:AC74"/>
    <mergeCell ref="A79:C79"/>
    <mergeCell ref="AB79:AC79"/>
    <mergeCell ref="A29:C29"/>
    <mergeCell ref="AB29:AC29"/>
    <mergeCell ref="A35:C35"/>
    <mergeCell ref="AB35:AC35"/>
    <mergeCell ref="A14:C14"/>
    <mergeCell ref="AB14:AC14"/>
    <mergeCell ref="A22:C22"/>
    <mergeCell ref="AB22:AC22"/>
    <mergeCell ref="A7:C7"/>
    <mergeCell ref="AB7:AC7"/>
    <mergeCell ref="A10:C10"/>
    <mergeCell ref="AB10:AC10"/>
    <mergeCell ref="A1:AE1"/>
    <mergeCell ref="A3:E3"/>
    <mergeCell ref="F3:AE3"/>
    <mergeCell ref="A4:G4"/>
    <mergeCell ref="H4:I4"/>
    <mergeCell ref="J4:O4"/>
    <mergeCell ref="P4:T4"/>
    <mergeCell ref="U4:Y4"/>
    <mergeCell ref="Z4:AC4"/>
    <mergeCell ref="AD4:AE4"/>
  </mergeCells>
  <printOptions/>
  <pageMargins left="0.2" right="0.2" top="0.2" bottom="0.16" header="0.2" footer="0.15"/>
  <pageSetup fitToHeight="0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pane ySplit="5" topLeftCell="BM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6" t="s">
        <v>62</v>
      </c>
      <c r="B3" s="16"/>
      <c r="C3" s="16"/>
      <c r="D3" s="16"/>
      <c r="E3" s="16"/>
      <c r="F3" s="16"/>
      <c r="G3" s="16"/>
      <c r="H3" s="17" t="s">
        <v>63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64</v>
      </c>
      <c r="L4" s="19"/>
      <c r="M4" s="20" t="s">
        <v>65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66</v>
      </c>
      <c r="Y4" s="19"/>
      <c r="Z4" s="19"/>
      <c r="AA4" s="19"/>
      <c r="AB4" s="19"/>
      <c r="AC4" s="19" t="s">
        <v>64</v>
      </c>
      <c r="AD4" s="19"/>
      <c r="AE4" s="19"/>
      <c r="AF4" s="19"/>
      <c r="AG4" s="18"/>
      <c r="AH4" s="18"/>
    </row>
    <row r="5" spans="1:34" ht="51" customHeight="1">
      <c r="A5" s="2" t="s">
        <v>67</v>
      </c>
      <c r="B5" s="2" t="s">
        <v>68</v>
      </c>
      <c r="C5" s="2" t="s">
        <v>69</v>
      </c>
      <c r="D5" s="2" t="s">
        <v>70</v>
      </c>
      <c r="E5" s="2" t="s">
        <v>71</v>
      </c>
      <c r="F5" s="2" t="s">
        <v>72</v>
      </c>
      <c r="G5" s="2" t="s">
        <v>73</v>
      </c>
      <c r="H5" s="2" t="s">
        <v>74</v>
      </c>
      <c r="I5" s="2" t="s">
        <v>75</v>
      </c>
      <c r="J5" s="2" t="s">
        <v>76</v>
      </c>
      <c r="K5" s="2" t="s">
        <v>77</v>
      </c>
      <c r="L5" s="2" t="s">
        <v>78</v>
      </c>
      <c r="M5" s="2" t="s">
        <v>79</v>
      </c>
      <c r="N5" s="2" t="s">
        <v>80</v>
      </c>
      <c r="O5" s="2" t="s">
        <v>81</v>
      </c>
      <c r="P5" s="2" t="s">
        <v>82</v>
      </c>
      <c r="Q5" s="2" t="s">
        <v>83</v>
      </c>
      <c r="R5" s="2" t="s">
        <v>84</v>
      </c>
      <c r="S5" s="2" t="s">
        <v>85</v>
      </c>
      <c r="T5" s="2" t="s">
        <v>86</v>
      </c>
      <c r="U5" s="2" t="s">
        <v>87</v>
      </c>
      <c r="V5" s="2" t="s">
        <v>88</v>
      </c>
      <c r="W5" s="2" t="s">
        <v>89</v>
      </c>
      <c r="X5" s="2" t="s">
        <v>90</v>
      </c>
      <c r="Y5" s="2" t="s">
        <v>91</v>
      </c>
      <c r="Z5" s="2" t="s">
        <v>92</v>
      </c>
      <c r="AA5" s="2" t="s">
        <v>93</v>
      </c>
      <c r="AB5" s="2" t="s">
        <v>94</v>
      </c>
      <c r="AC5" s="2" t="s">
        <v>95</v>
      </c>
      <c r="AD5" s="2" t="s">
        <v>96</v>
      </c>
      <c r="AE5" s="2" t="s">
        <v>97</v>
      </c>
      <c r="AF5" s="2" t="s">
        <v>98</v>
      </c>
      <c r="AG5" s="2" t="s">
        <v>99</v>
      </c>
      <c r="AH5" s="2" t="s">
        <v>100</v>
      </c>
    </row>
    <row r="6" spans="1:34" ht="76.5">
      <c r="A6" s="3">
        <v>20630</v>
      </c>
      <c r="B6" s="4"/>
      <c r="C6" s="3">
        <v>53702</v>
      </c>
      <c r="D6" s="4" t="s">
        <v>102</v>
      </c>
      <c r="E6" s="4" t="s">
        <v>26</v>
      </c>
      <c r="F6" s="4" t="s">
        <v>27</v>
      </c>
      <c r="G6" s="4" t="s">
        <v>104</v>
      </c>
      <c r="H6" s="4" t="s">
        <v>28</v>
      </c>
      <c r="I6" s="4" t="s">
        <v>106</v>
      </c>
      <c r="J6" s="5">
        <v>35</v>
      </c>
      <c r="K6" s="6">
        <v>35</v>
      </c>
      <c r="L6" s="7" t="s">
        <v>29</v>
      </c>
      <c r="M6" s="4">
        <v>220000</v>
      </c>
      <c r="N6" s="4" t="s">
        <v>151</v>
      </c>
      <c r="O6" s="4" t="s">
        <v>152</v>
      </c>
      <c r="P6" s="4" t="s">
        <v>153</v>
      </c>
      <c r="Q6" s="4">
        <v>3</v>
      </c>
      <c r="R6" s="4">
        <v>206</v>
      </c>
      <c r="S6" s="4">
        <v>63247</v>
      </c>
      <c r="T6" s="4" t="s">
        <v>30</v>
      </c>
      <c r="U6" s="4" t="s">
        <v>31</v>
      </c>
      <c r="V6" s="4">
        <v>549496591</v>
      </c>
      <c r="W6" s="4" t="s">
        <v>32</v>
      </c>
      <c r="X6" s="8" t="s">
        <v>33</v>
      </c>
      <c r="Y6" s="8" t="s">
        <v>34</v>
      </c>
      <c r="Z6" s="8" t="s">
        <v>159</v>
      </c>
      <c r="AA6" s="8" t="s">
        <v>117</v>
      </c>
      <c r="AB6" s="8" t="s">
        <v>118</v>
      </c>
      <c r="AC6" s="7" t="s">
        <v>35</v>
      </c>
      <c r="AD6" s="9">
        <v>706.5</v>
      </c>
      <c r="AE6" s="6">
        <v>20</v>
      </c>
      <c r="AF6" s="9">
        <v>141.3</v>
      </c>
      <c r="AG6" s="10">
        <f>ROUND(K6*AD6,2)</f>
        <v>24727.5</v>
      </c>
      <c r="AH6" s="10">
        <f>ROUND(K6*(AD6+AF6),2)</f>
        <v>29673</v>
      </c>
    </row>
    <row r="7" spans="1:34" ht="13.5" customHeight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1" t="s">
        <v>120</v>
      </c>
      <c r="AF7" s="21"/>
      <c r="AG7" s="12">
        <f>SUM(AG6:AG6)</f>
        <v>24727.5</v>
      </c>
      <c r="AH7" s="12">
        <f>SUM(AH6:AH6)</f>
        <v>29673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 t="s">
        <v>25</v>
      </c>
      <c r="AF9" s="23"/>
      <c r="AG9" s="14">
        <f>(0)+SUM(AG7)</f>
        <v>24727.5</v>
      </c>
      <c r="AH9" s="14">
        <f>(0)+SUM(AH7)</f>
        <v>29673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/>
  <mergeCells count="14"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2012-03-01T08:02:42Z</cp:lastPrinted>
  <dcterms:created xsi:type="dcterms:W3CDTF">2012-03-01T07:46:35Z</dcterms:created>
  <dcterms:modified xsi:type="dcterms:W3CDTF">2012-03-01T08:41:38Z</dcterms:modified>
  <cp:category/>
  <cp:version/>
  <cp:contentType/>
  <cp:contentStatus/>
</cp:coreProperties>
</file>