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>
    <definedName name="_xlnm.Print_Titles" localSheetId="0">'Schválené objednávky'!$5:$5</definedName>
  </definedNames>
  <calcPr fullCalcOnLoad="1"/>
</workbook>
</file>

<file path=xl/sharedStrings.xml><?xml version="1.0" encoding="utf-8"?>
<sst xmlns="http://schemas.openxmlformats.org/spreadsheetml/2006/main" count="417" uniqueCount="192">
  <si>
    <t>Kategorie: TS 008-2011 - Tiskařské služby, sběr do: 30.09.2011, dodání od: 14.11.2011, vygenerováno: 31.10.2011 10:27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</si>
  <si>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</si>
  <si>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</si>
  <si>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</si>
  <si>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</si>
  <si>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</si>
  <si>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</si>
  <si>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</si>
  <si>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</si>
  <si>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</si>
  <si>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</si>
  <si>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</si>
  <si>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</si>
  <si>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</si>
  <si>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</si>
  <si>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</si>
  <si>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</si>
  <si>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</si>
  <si>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</si>
  <si>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</si>
  <si>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</si>
  <si>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</si>
  <si>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</si>
  <si>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</si>
  <si>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</si>
  <si>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</si>
  <si>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</si>
  <si>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</si>
  <si>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</si>
  <si>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</si>
  <si>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</si>
  <si>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</si>
  <si>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</si>
  <si>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</si>
  <si>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</si>
  <si>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</si>
  <si>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</si>
  <si>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</si>
  <si>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</si>
  <si>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</si>
  <si>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</si>
  <si>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79810000-5-5</t>
  </si>
  <si>
    <t>Hlavičkový papír</t>
  </si>
  <si>
    <t>Obecná položka, konkrétní specifikace (barevnost, materiál, formát, ...) se uvádí do předepsané šablony.</t>
  </si>
  <si>
    <t>Specifikace tiskoviny:
 Formát výsledný: 297 mm x 210mcm (klasický A4)
 Spadávka: ano
 Papír: 100 nebo 160 g/m2, hlazený Conqueror, SO vysoce bílý CX22 - Stonemarque (výrobce např. OSPAP), bez vodoznaku
 Barevnost: 2/0 Pantone 280 + Pantone Cool Gray 10 
 Sazba: ne
 Počet druhů: 1 (verze pro MU prorektor český)
 Tisková technologie: ofsetový tisk
 Lakování: ne
 Zpracování: řezání, baleno po 250 ks do smršťovací folie
 Expedice: do 10 pracovních dnů od dodání tiskových podkladů
 Místo spedice: Rektorát MU, Žerotínovo nám. 9, Brno. Doprava v ceně.
 Náklad: 10 000 ks
 Termín: 4. čtvrtletí 2011
 Předběžná cena: cca 27.000,- + DPH
 Upozornění: grafické podklady k tisku dodáme, tisk do okraje stránky</t>
  </si>
  <si>
    <t>ks</t>
  </si>
  <si>
    <t>S</t>
  </si>
  <si>
    <t>Ekonomický odbor</t>
  </si>
  <si>
    <t>RMU, Žerotínovo nám. 9</t>
  </si>
  <si>
    <t>Žerotínovo nám. 617/9, 60177 Brno</t>
  </si>
  <si>
    <t>Junková Renata</t>
  </si>
  <si>
    <t>107268@mail.muni.cz</t>
  </si>
  <si>
    <t>tel: 724 323 220</t>
  </si>
  <si>
    <t>1111</t>
  </si>
  <si>
    <t>999400</t>
  </si>
  <si>
    <t/>
  </si>
  <si>
    <t>6000</t>
  </si>
  <si>
    <t>OBJ/9901/0637/11</t>
  </si>
  <si>
    <t>Celkem za objednávku</t>
  </si>
  <si>
    <t>79810000-5-6</t>
  </si>
  <si>
    <t>Jednoduchá brožura</t>
  </si>
  <si>
    <t>Zajištění sazby: zadavatel  Formát (rozměr): A4  Materiál  - obálka: 220 g křída + lamino lesk  - text: 80 g  Barevnost  - obálka: 4/0 CMYK  - text: 1/1 černá/černá  Tisková technologie: digitální tisk  Počet stran: 200  Vazba: V2 (lepená)</t>
  </si>
  <si>
    <t>A</t>
  </si>
  <si>
    <t>Institut biostatistiky a analýz</t>
  </si>
  <si>
    <t>PřF, Kotlářská 2, pavilon 11</t>
  </si>
  <si>
    <t>Kotlářská 267/2, 61137 Brno</t>
  </si>
  <si>
    <t>Hanušová Katarína Ing.</t>
  </si>
  <si>
    <t>112870@mail.muni.cz</t>
  </si>
  <si>
    <t>2100</t>
  </si>
  <si>
    <t>850000</t>
  </si>
  <si>
    <t>2615</t>
  </si>
  <si>
    <t>OBJ/8501/0203/11</t>
  </si>
  <si>
    <t>Dodání podkladů: listopad 2011
 Zajištění sazby (dodavatel/zadavatel):zadavatel
 Zhotovení makety před tiskem: ano
 Formát (rozměr): A4
 Materiál (obálka, text):
 Obálka: Bílý karton Gramáž: 250 g/m2 - Color Copy
 Text: Gramáž: 80 g/m2 - Class B - obyčejný, běžný kopírovací 
 Barevnost (obálka, text):
 Obálka: barevně 1/0
 Text: černě 1/1, bez spadu
 Tisková technologie: ofset
 Počet stran: 76
 Úprava materiálu: 
 Obálka: Jednostranné lamino lesklé
 Vazba: V2</t>
  </si>
  <si>
    <t>Ediční centrum</t>
  </si>
  <si>
    <t>PedF, Poříčí 7, budova B</t>
  </si>
  <si>
    <t>Poříčí 623/7, 60300 Brno</t>
  </si>
  <si>
    <t>Foltánová Monika Mgr.</t>
  </si>
  <si>
    <t>55307@mail.muni.cz</t>
  </si>
  <si>
    <t>1086</t>
  </si>
  <si>
    <t>419870</t>
  </si>
  <si>
    <t>1590</t>
  </si>
  <si>
    <t>OBJ/4101/1497/11</t>
  </si>
  <si>
    <t>Sbornik KVE Šlapanice</t>
  </si>
  <si>
    <t>Dodání podkladů: 16.12.2011
 Zajištění sazby (dodavatel/zadavatel): zadavatel
 Formát (rozměr): A5
 Materiál (obálka, text): obálka - 250g/m2, křída mat  + lamino, text - 80g bezdřevý ofset
 Barevnost (obálka, text): obálka barevný tisk 4/0, text černá/černá 1/1
 Tisková technologie: laserový tisk
 Počet stran: 80 text, 4 obálka
 Vazba: lepená V2</t>
  </si>
  <si>
    <t>Ekonomicko-správní fakulta</t>
  </si>
  <si>
    <t>ESF, Lipová 41a</t>
  </si>
  <si>
    <t>Lipová 507/41a, 60200 Brno</t>
  </si>
  <si>
    <t>Mezníková Irma</t>
  </si>
  <si>
    <t>115744@mail.muni.cz</t>
  </si>
  <si>
    <t>dodání po telef domluvě, 606.929 943</t>
  </si>
  <si>
    <t>4006</t>
  </si>
  <si>
    <t>560000</t>
  </si>
  <si>
    <t>8200</t>
  </si>
  <si>
    <t>0000</t>
  </si>
  <si>
    <t>OBJ/5601/0228/11</t>
  </si>
  <si>
    <t>Dodání podkladů:
 Zajištění sazby (dodavatel/zadavatel):
 Formát (rozměr): A4
 Materiál:
 Barevnost: dle podkladů
 Tisková technologie:</t>
  </si>
  <si>
    <t>Centrum inovace andragogických studií</t>
  </si>
  <si>
    <t>FF, Veveří 26, budova L</t>
  </si>
  <si>
    <t>Veveří 468/26, 60200 Brno</t>
  </si>
  <si>
    <t>Lojdová Kateřina Mgr.</t>
  </si>
  <si>
    <t>100154@mail.muni.cz</t>
  </si>
  <si>
    <t>0100</t>
  </si>
  <si>
    <t>211420</t>
  </si>
  <si>
    <t>10</t>
  </si>
  <si>
    <t>OBJ/2114/0112/11</t>
  </si>
  <si>
    <t>Učební text pro univerzitu třetího věku</t>
  </si>
  <si>
    <t>Dodání podkladů: 30.11.2011
 Zajištění sazby (dodavatel/zadavatel): externí grafik
 Formát (rozměr): A4
 Materiál (obálka, text):
 Barevnost (obálka, text): 4/4
 Tisková technologie: 
 Počet stran: 100
 Úprava materiálu:</t>
  </si>
  <si>
    <t>Studijní odbor</t>
  </si>
  <si>
    <t>Adamec Petr Mgr. DiS.</t>
  </si>
  <si>
    <t>107151@mail.muni.cz</t>
  </si>
  <si>
    <t>před tiskem zašleme náhled v pdf, 
 text je podobný jako loni viz přiložený soubor.</t>
  </si>
  <si>
    <t>1863</t>
  </si>
  <si>
    <t>991600</t>
  </si>
  <si>
    <t>1181</t>
  </si>
  <si>
    <t>OBJ/9901/0638/11</t>
  </si>
  <si>
    <t>tisk.služby - vizitky</t>
  </si>
  <si>
    <t>79810000-5-1</t>
  </si>
  <si>
    <t>Vizitka</t>
  </si>
  <si>
    <t>Dodání podkladů:elektronicky
 Zajištění sazby (dodavatel/zadavatel):
 Formát (rozměr): 90 x 50 mm
 Materiál: bílý vizitkový papír
 Barevnost: brva modrá (logo MU)
 Tisková technologie:
 Počet druhů: jednostranná česká verze (6x100ks)
 Úprava materiálu: balení po 100 ks
 Spadávka (ano/ne):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</si>
  <si>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</si>
  <si>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</si>
  <si>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</si>
  <si>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</si>
  <si>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</si>
  <si>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</si>
  <si>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1702</t>
  </si>
  <si>
    <t>925700</t>
  </si>
  <si>
    <t>01</t>
  </si>
  <si>
    <t>OBJ/9201/0484/11</t>
  </si>
  <si>
    <t>Dodání podkladů:elektronicky
 Zajištění sazby (dodavatel/zadavatel):
 Formát (rozměr): 90 x 50 mm
 Materiál: bílý vizitkový papír
 Barevnost: barva modrá (logo MU)
 Tisková technologie:
 Počet druhů: dvoustranná česká + anglická verze (1x100ks)
 Úprava materiálu: balení po 100 ks
 Spadávka (ano/ne):</t>
  </si>
  <si>
    <t>tisk. služby - vizitky 1308</t>
  </si>
  <si>
    <t>Dodání podkladů: elektronick
 Zajištění sazby (dodavatel/zadavatel):
 Formát (rozměr): 90 x 50 mm
 Materiál: bílý vizitkový papír
 Barevnost: barva modrá (logo MU)
 Tisková technologie:
 Počet druhů: jednostranná česká verze
 Úprava materiálu: balení po 100 ks
 Spadávka (ano/ne):</t>
  </si>
  <si>
    <t>1308</t>
  </si>
  <si>
    <t>925600</t>
  </si>
  <si>
    <t>OBJ/9201/0485/11</t>
  </si>
  <si>
    <t>sborník II.</t>
  </si>
  <si>
    <t>Dodání podkladů31.1.2012
 Zajištění sazby (dodavatel/zadavatel): zadavatel
 Formát (rozměr): A5
 Materiál (obálka, text): obálka - 250g/m2, křída mat  + lamino, text - 80g bezdřevý ofset
 Barevnost (obálka, text): obálka barevný tisk 4/0, text černá/černá 1/1
 Tisková technologie: laserový tisk
 Počet stran: 240 text, 4 obálka
 Vazba: lepená V2</t>
  </si>
  <si>
    <t>dodani po telef domluve 606 929 943 Meznikova</t>
  </si>
  <si>
    <t>OBJ/5601/0229/11</t>
  </si>
  <si>
    <t>79810000-5-2</t>
  </si>
  <si>
    <t>Leták</t>
  </si>
  <si>
    <t>Dodání podkladů: ANO, PDF
 Zajištění sazby (dodavatel/zadavatel): Zadavatel
 Formát (rozměr):A4
 Materiál:130g/qm, křída mat
 Barevnost:4+4
 Tisková technologie:ofset
 Počet stran:2
 Úprava materiálu:2 lomy
 Spadávka (ano/ne):ANO 3mm</t>
  </si>
  <si>
    <t>Ústav matematiky a statistiky</t>
  </si>
  <si>
    <t>PřF, Kotlářská 2, pavilon 08</t>
  </si>
  <si>
    <t>pav. 08/03019</t>
  </si>
  <si>
    <t>Paliánová Radka</t>
  </si>
  <si>
    <t>1064@mail.muni.cz</t>
  </si>
  <si>
    <t>7201</t>
  </si>
  <si>
    <t>311010</t>
  </si>
  <si>
    <t>1195</t>
  </si>
  <si>
    <t>OBJ/3106/0168/11</t>
  </si>
  <si>
    <t>Dodání podkladů:postupné dodání grafických podkladů v pravidelných intervalech. Pozadujeme poprve cca v lednu dodat 19 500 vizitek pro 130 lidi, v breznu pro 20 lidi 3000, v cervnu pro 23 lidi 3500 vizitek a posledni varku v zari pro 20 lidi. Vzor dle přiloženého tiskového PDF. 
 Zajištění sazby (dodavatel/zadavatel):
 Formát (rozměr):9 cm x 5 cm, dvoustranný
 Materiál:300 g křída mat 
 Barevnost:2/0 - Pantone368+černá/0
 Tisková technologie:ofsetový tisk
 Počet druhů:
 Úprava materiálu:
 Spadávka (ano/ne):</t>
  </si>
  <si>
    <t>Administrativa a správa</t>
  </si>
  <si>
    <t>Rampáčková Michaela</t>
  </si>
  <si>
    <t>115937@mail.muni.cz</t>
  </si>
  <si>
    <t>1069</t>
  </si>
  <si>
    <t>710000</t>
  </si>
  <si>
    <t>2195</t>
  </si>
  <si>
    <t>OBJ/7101/0092/11</t>
  </si>
  <si>
    <t>časopis Financial ass. and inv. Tuček Jan</t>
  </si>
  <si>
    <t>Dodání podkladů: 14.11.2011, dodani 30.11.2011
 Zajištění sazby (dodavatel/zadavatel):zadavatel
 Formát (rozměr):B5
 Materiál (obálka, text):obálka 200g/m2 křída mat tiskový lak matný, text 80g bezdřevý ofset
 Barevnost (obálka, text):obálka barevný tisk 4/0, text černá/černá 1/1
 Tisková technologie:laserový tisk
 Počet stran:46 text, 4 obálka
 vazba: lepená V2</t>
  </si>
  <si>
    <t>dodani po tel domluve 606 929 943 Meznikova</t>
  </si>
  <si>
    <t>OBJ/5601/0230/11</t>
  </si>
  <si>
    <t>Sborník 3rd Intern. Ph.D.Conf Tuček Jan</t>
  </si>
  <si>
    <t>Dodání podkladů: 30.10.2011
 Zajištění sazby (dodavatel/zadavatel):zadavatel
 Formát (rozměr):A5
 Materiál (obálka, text):obálka-250g/m2 křída mat lamino, text-80g bezdřevý ofset
 Barevnost (obálka, text):obálka barevný tisk 4/0, text černá/černá 1/1
 Tisková technologie:laserový tisk
 Počet stran:51 text, 2 obálka
 Vazba: lepená V2
 Přílohy: CD v papírovém obalu přilepené na zadní vnitřní straně
 Vzhled CD: potisk design obálka Sb</t>
  </si>
  <si>
    <t>dodáni po tel domluve 606 929 943 Meznikova</t>
  </si>
  <si>
    <t>2135</t>
  </si>
  <si>
    <t>2126</t>
  </si>
  <si>
    <t>OBJ/5601/0231/11</t>
  </si>
  <si>
    <t>Železniční doprava Kvizda Martin</t>
  </si>
  <si>
    <t>Dodání podkladů: po 14.11.2011
 Zajištění sazby (dodavatel/zadavatel): zadavatel
 Formát (rozměr): A4 
 Materiál (obálka, text): obálka 300g/m2 křída mat lamino, text 80g bezdřevý ofset
 Barevnost (obálka, text): obálka barevný tisk 4/1 /zadní vnitřní černá/, text 1/1 černá
 Tisková technologie: laser
 Počet stran: 136
 Vazba: lepená V2</t>
  </si>
  <si>
    <t>4011</t>
  </si>
  <si>
    <t>OBJ/5601/0232/11</t>
  </si>
  <si>
    <t>Info o přijímacím řízení Čačová</t>
  </si>
  <si>
    <t>Dodání podkladů: po 14.11.2011
 Zajištění sazby (dodavatel/zadavatel): zadavatel
 Formát (rozměr):  
 obálka - A4, jedenkrát rylka, výsledný formát A5  
 vnitřní - 8 letáků A5
 Materiál: obálka 250g/m2 křída mat, 
 text 8x leták 80g bílá
 Barevnost: obálka 4/0 , text 2/0
 Tisková technologie: laser
 Úprava materiálu: Nesešívat, volně ložené 8 listů, včetně skládání do obálky dle předem stanoveného pořadí
 Spadávka (ano/ne): obálka ano</t>
  </si>
  <si>
    <t>1003</t>
  </si>
  <si>
    <t>OBJ/5601/0233/11</t>
  </si>
  <si>
    <t>Celkem</t>
  </si>
  <si>
    <t>Geoinovace - atlas</t>
  </si>
  <si>
    <t>Dodání podkladů: pdf
 Formát (rozměr): A4
 Papír: křídový
 Tisk: lesklý 
 Barevnost (obálka, text): celé barevné, viz příloha (str. 29-32)
 Obálka: barevný tisk, tvrdý papír, pevné desky
 Vazba: lepená nebo jiná pevná
 Počet stran: 56 + obálka</t>
  </si>
  <si>
    <t>Z</t>
  </si>
  <si>
    <t>Geografický ústav</t>
  </si>
  <si>
    <t>PřF, Kotlářská 2, pavilon 05</t>
  </si>
  <si>
    <t>Šerý Ondřej Mgr.</t>
  </si>
  <si>
    <t>184504@mail.muni.cz</t>
  </si>
  <si>
    <t>V příloze se nejedná o finální verzi pro tisk. Finální verze bude zaslána po konzultaci s dodavatelem.</t>
  </si>
  <si>
    <t>7222</t>
  </si>
  <si>
    <t>315030</t>
  </si>
  <si>
    <t>OBJ/3118/0179/11</t>
  </si>
  <si>
    <t xml:space="preserve">Jednotková cena bez DPH v Kč </t>
  </si>
  <si>
    <t xml:space="preserve">Celková cena za položku (bez DPH) v Kč </t>
  </si>
  <si>
    <t>Celková cena za položku (včetně DPH)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</si>
</sst>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2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workbookViewId="0" topLeftCell="A1">
      <pane ySplit="5" topLeftCell="BM6" activePane="bottomLeft" state="frozen"/>
      <selection pane="topLeft" activeCell="A1" sqref="A1"/>
      <selection pane="bottomLeft" activeCell="AL6" sqref="AL6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6.8515625" style="0" customWidth="1"/>
    <col min="4" max="4" width="10.8515625" style="0" customWidth="1"/>
    <col min="5" max="5" width="12.421875" style="0" customWidth="1"/>
    <col min="6" max="6" width="13.7109375" style="0" customWidth="1"/>
    <col min="7" max="7" width="38.7109375" style="0" customWidth="1"/>
    <col min="8" max="8" width="5.00390625" style="0" hidden="1" customWidth="1"/>
    <col min="9" max="9" width="7.00390625" style="0" hidden="1" customWidth="1"/>
    <col min="10" max="10" width="7.57421875" style="0" customWidth="1"/>
    <col min="11" max="11" width="4.7109375" style="0" customWidth="1"/>
    <col min="12" max="12" width="14.00390625" style="0" hidden="1" customWidth="1"/>
    <col min="13" max="13" width="17.140625" style="0" customWidth="1"/>
    <col min="14" max="14" width="12.57421875" style="0" customWidth="1"/>
    <col min="15" max="15" width="13.140625" style="0" customWidth="1"/>
    <col min="16" max="16" width="8.140625" style="0" hidden="1" customWidth="1"/>
    <col min="17" max="17" width="17.57421875" style="0" hidden="1" customWidth="1"/>
    <col min="18" max="18" width="10.57421875" style="0" hidden="1" customWidth="1"/>
    <col min="19" max="19" width="13.7109375" style="0" customWidth="1"/>
    <col min="20" max="20" width="20.421875" style="0" customWidth="1"/>
    <col min="21" max="21" width="10.28125" style="0" customWidth="1"/>
    <col min="22" max="22" width="22.7109375" style="0" customWidth="1"/>
    <col min="23" max="23" width="5.57421875" style="0" customWidth="1"/>
    <col min="24" max="24" width="10.57421875" style="0" hidden="1" customWidth="1"/>
    <col min="25" max="25" width="12.8515625" style="0" hidden="1" customWidth="1"/>
    <col min="26" max="26" width="5.28125" style="0" customWidth="1"/>
    <col min="27" max="27" width="14.00390625" style="0" hidden="1" customWidth="1"/>
    <col min="28" max="28" width="16.8515625" style="0" customWidth="1"/>
    <col min="29" max="29" width="9.421875" style="0" customWidth="1"/>
    <col min="30" max="30" width="6.8515625" style="0" customWidth="1"/>
    <col min="31" max="31" width="8.28125" style="0" customWidth="1"/>
    <col min="32" max="32" width="11.28125" style="0" customWidth="1"/>
    <col min="33" max="33" width="11.421875" style="0" customWidth="1"/>
  </cols>
  <sheetData>
    <row r="1" spans="1:33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>
      <c r="A3" s="16" t="s">
        <v>1</v>
      </c>
      <c r="B3" s="16"/>
      <c r="C3" s="16"/>
      <c r="D3" s="16"/>
      <c r="E3" s="16"/>
      <c r="F3" s="16"/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2.75">
      <c r="A4" s="18"/>
      <c r="B4" s="18"/>
      <c r="C4" s="18"/>
      <c r="D4" s="18"/>
      <c r="E4" s="18"/>
      <c r="F4" s="18"/>
      <c r="G4" s="18"/>
      <c r="H4" s="18"/>
      <c r="I4" s="18"/>
      <c r="J4" s="19" t="s">
        <v>3</v>
      </c>
      <c r="K4" s="19"/>
      <c r="L4" s="20" t="s">
        <v>4</v>
      </c>
      <c r="M4" s="20"/>
      <c r="N4" s="20"/>
      <c r="O4" s="20"/>
      <c r="P4" s="20"/>
      <c r="Q4" s="20"/>
      <c r="R4" s="18"/>
      <c r="S4" s="18"/>
      <c r="T4" s="18"/>
      <c r="U4" s="18"/>
      <c r="V4" s="18"/>
      <c r="W4" s="19" t="s">
        <v>5</v>
      </c>
      <c r="X4" s="19"/>
      <c r="Y4" s="19"/>
      <c r="Z4" s="19"/>
      <c r="AA4" s="19"/>
      <c r="AB4" s="19" t="s">
        <v>3</v>
      </c>
      <c r="AC4" s="19"/>
      <c r="AD4" s="19"/>
      <c r="AE4" s="19"/>
      <c r="AF4" s="18"/>
      <c r="AG4" s="18"/>
    </row>
    <row r="5" spans="1:33" ht="51" customHeight="1">
      <c r="A5" s="24" t="s">
        <v>6</v>
      </c>
      <c r="B5" s="24" t="s">
        <v>7</v>
      </c>
      <c r="C5" s="24" t="s">
        <v>8</v>
      </c>
      <c r="D5" s="2" t="s">
        <v>9</v>
      </c>
      <c r="E5" s="2" t="s">
        <v>10</v>
      </c>
      <c r="F5" s="2" t="s">
        <v>11</v>
      </c>
      <c r="G5" s="2" t="s">
        <v>13</v>
      </c>
      <c r="H5" s="2" t="s">
        <v>14</v>
      </c>
      <c r="I5" s="2" t="s">
        <v>15</v>
      </c>
      <c r="J5" s="24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4" t="s">
        <v>29</v>
      </c>
      <c r="X5" s="24" t="s">
        <v>30</v>
      </c>
      <c r="Y5" s="24" t="s">
        <v>31</v>
      </c>
      <c r="Z5" s="24" t="s">
        <v>32</v>
      </c>
      <c r="AA5" s="2" t="s">
        <v>33</v>
      </c>
      <c r="AB5" s="2" t="s">
        <v>34</v>
      </c>
      <c r="AC5" s="2" t="s">
        <v>189</v>
      </c>
      <c r="AD5" s="2" t="s">
        <v>36</v>
      </c>
      <c r="AE5" s="2" t="s">
        <v>37</v>
      </c>
      <c r="AF5" s="2" t="s">
        <v>190</v>
      </c>
      <c r="AG5" s="2" t="s">
        <v>191</v>
      </c>
    </row>
    <row r="6" spans="1:33" ht="229.5">
      <c r="A6" s="3">
        <v>14349</v>
      </c>
      <c r="B6" s="4"/>
      <c r="C6" s="3">
        <v>36408</v>
      </c>
      <c r="D6" s="4" t="s">
        <v>40</v>
      </c>
      <c r="E6" s="4" t="s">
        <v>41</v>
      </c>
      <c r="F6" s="4" t="s">
        <v>42</v>
      </c>
      <c r="G6" s="4" t="s">
        <v>44</v>
      </c>
      <c r="H6" s="4" t="s">
        <v>45</v>
      </c>
      <c r="I6" s="5">
        <v>10000</v>
      </c>
      <c r="J6" s="6">
        <v>10000</v>
      </c>
      <c r="K6" s="7" t="s">
        <v>46</v>
      </c>
      <c r="L6" s="4">
        <v>999400</v>
      </c>
      <c r="M6" s="4" t="s">
        <v>47</v>
      </c>
      <c r="N6" s="4" t="s">
        <v>48</v>
      </c>
      <c r="O6" s="4" t="s">
        <v>49</v>
      </c>
      <c r="P6" s="4">
        <v>1</v>
      </c>
      <c r="Q6" s="4">
        <v>186</v>
      </c>
      <c r="R6" s="4">
        <v>107268</v>
      </c>
      <c r="S6" s="4" t="s">
        <v>50</v>
      </c>
      <c r="T6" s="4" t="s">
        <v>51</v>
      </c>
      <c r="U6" s="4">
        <v>549494066</v>
      </c>
      <c r="V6" s="4" t="s">
        <v>52</v>
      </c>
      <c r="W6" s="8" t="s">
        <v>53</v>
      </c>
      <c r="X6" s="8" t="s">
        <v>54</v>
      </c>
      <c r="Y6" s="8" t="s">
        <v>55</v>
      </c>
      <c r="Z6" s="8" t="s">
        <v>53</v>
      </c>
      <c r="AA6" s="8" t="s">
        <v>56</v>
      </c>
      <c r="AB6" s="7" t="s">
        <v>57</v>
      </c>
      <c r="AC6" s="9">
        <v>0.58</v>
      </c>
      <c r="AD6" s="6">
        <v>20</v>
      </c>
      <c r="AE6" s="9">
        <v>0.116</v>
      </c>
      <c r="AF6" s="10">
        <f>ROUND(J6*AC6,2)</f>
        <v>5800</v>
      </c>
      <c r="AG6" s="10">
        <f>ROUND(J6*(AC6+AE6),2)</f>
        <v>6960</v>
      </c>
    </row>
    <row r="7" spans="1:33" ht="13.5" customHeight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1" t="s">
        <v>58</v>
      </c>
      <c r="AE7" s="21"/>
      <c r="AF7" s="12">
        <f>SUM(AF6:AF6)</f>
        <v>5800</v>
      </c>
      <c r="AG7" s="12">
        <f>SUM(AG6:AG6)</f>
        <v>6960</v>
      </c>
    </row>
    <row r="8" spans="1:33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76.5">
      <c r="A9" s="3">
        <v>14621</v>
      </c>
      <c r="B9" s="4"/>
      <c r="C9" s="3">
        <v>36974</v>
      </c>
      <c r="D9" s="4" t="s">
        <v>40</v>
      </c>
      <c r="E9" s="4" t="s">
        <v>59</v>
      </c>
      <c r="F9" s="4" t="s">
        <v>60</v>
      </c>
      <c r="G9" s="4" t="s">
        <v>61</v>
      </c>
      <c r="H9" s="4" t="s">
        <v>45</v>
      </c>
      <c r="I9" s="5">
        <v>50</v>
      </c>
      <c r="J9" s="6">
        <v>50</v>
      </c>
      <c r="K9" s="7" t="s">
        <v>62</v>
      </c>
      <c r="L9" s="4">
        <v>850000</v>
      </c>
      <c r="M9" s="4" t="s">
        <v>63</v>
      </c>
      <c r="N9" s="4" t="s">
        <v>64</v>
      </c>
      <c r="O9" s="4" t="s">
        <v>65</v>
      </c>
      <c r="P9" s="4"/>
      <c r="Q9" s="4" t="s">
        <v>55</v>
      </c>
      <c r="R9" s="4">
        <v>112870</v>
      </c>
      <c r="S9" s="4" t="s">
        <v>66</v>
      </c>
      <c r="T9" s="4" t="s">
        <v>67</v>
      </c>
      <c r="U9" s="4">
        <v>549496890</v>
      </c>
      <c r="V9" s="4"/>
      <c r="W9" s="8" t="s">
        <v>68</v>
      </c>
      <c r="X9" s="8" t="s">
        <v>69</v>
      </c>
      <c r="Y9" s="8" t="s">
        <v>55</v>
      </c>
      <c r="Z9" s="8" t="s">
        <v>70</v>
      </c>
      <c r="AA9" s="8" t="s">
        <v>55</v>
      </c>
      <c r="AB9" s="7" t="s">
        <v>71</v>
      </c>
      <c r="AC9" s="9">
        <v>115</v>
      </c>
      <c r="AD9" s="6">
        <v>20</v>
      </c>
      <c r="AE9" s="9">
        <v>23</v>
      </c>
      <c r="AF9" s="10">
        <f>ROUND(J9*AC9,2)</f>
        <v>5750</v>
      </c>
      <c r="AG9" s="10">
        <f>ROUND(J9*(AC9+AE9),2)</f>
        <v>6900</v>
      </c>
    </row>
    <row r="10" spans="1:33" ht="13.5" customHeight="1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1" t="s">
        <v>58</v>
      </c>
      <c r="AE10" s="21"/>
      <c r="AF10" s="12">
        <f>SUM(AF9:AF9)</f>
        <v>5750</v>
      </c>
      <c r="AG10" s="12">
        <f>SUM(AG9:AG9)</f>
        <v>6900</v>
      </c>
    </row>
    <row r="11" spans="1:3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53">
      <c r="A12" s="3">
        <v>14742</v>
      </c>
      <c r="B12" s="4"/>
      <c r="C12" s="3">
        <v>37047</v>
      </c>
      <c r="D12" s="4" t="s">
        <v>40</v>
      </c>
      <c r="E12" s="4" t="s">
        <v>59</v>
      </c>
      <c r="F12" s="4" t="s">
        <v>60</v>
      </c>
      <c r="G12" s="4" t="s">
        <v>72</v>
      </c>
      <c r="H12" s="4" t="s">
        <v>45</v>
      </c>
      <c r="I12" s="5">
        <v>200</v>
      </c>
      <c r="J12" s="6">
        <v>200</v>
      </c>
      <c r="K12" s="7" t="s">
        <v>46</v>
      </c>
      <c r="L12" s="4">
        <v>419870</v>
      </c>
      <c r="M12" s="4" t="s">
        <v>73</v>
      </c>
      <c r="N12" s="4" t="s">
        <v>74</v>
      </c>
      <c r="O12" s="4" t="s">
        <v>75</v>
      </c>
      <c r="P12" s="4">
        <v>0</v>
      </c>
      <c r="Q12" s="4" t="s">
        <v>55</v>
      </c>
      <c r="R12" s="4">
        <v>55307</v>
      </c>
      <c r="S12" s="4" t="s">
        <v>76</v>
      </c>
      <c r="T12" s="4" t="s">
        <v>77</v>
      </c>
      <c r="U12" s="4">
        <v>549494309</v>
      </c>
      <c r="V12" s="4"/>
      <c r="W12" s="8" t="s">
        <v>78</v>
      </c>
      <c r="X12" s="8" t="s">
        <v>79</v>
      </c>
      <c r="Y12" s="8" t="s">
        <v>55</v>
      </c>
      <c r="Z12" s="8" t="s">
        <v>80</v>
      </c>
      <c r="AA12" s="8" t="s">
        <v>55</v>
      </c>
      <c r="AB12" s="7" t="s">
        <v>81</v>
      </c>
      <c r="AC12" s="9">
        <v>59</v>
      </c>
      <c r="AD12" s="6">
        <v>20</v>
      </c>
      <c r="AE12" s="9">
        <v>11.8</v>
      </c>
      <c r="AF12" s="10">
        <f>ROUND(J12*AC12,2)</f>
        <v>11800</v>
      </c>
      <c r="AG12" s="10">
        <f>ROUND(J12*(AC12+AE12),2)</f>
        <v>14160</v>
      </c>
    </row>
    <row r="13" spans="1:33" ht="13.5" customHeight="1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1" t="s">
        <v>58</v>
      </c>
      <c r="AE13" s="21"/>
      <c r="AF13" s="12">
        <f>SUM(AF12:AF12)</f>
        <v>11800</v>
      </c>
      <c r="AG13" s="12">
        <f>SUM(AG12:AG12)</f>
        <v>14160</v>
      </c>
    </row>
    <row r="14" spans="1:33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14.75">
      <c r="A15" s="3">
        <v>14844</v>
      </c>
      <c r="B15" s="4" t="s">
        <v>82</v>
      </c>
      <c r="C15" s="3">
        <v>37331</v>
      </c>
      <c r="D15" s="4" t="s">
        <v>40</v>
      </c>
      <c r="E15" s="4" t="s">
        <v>59</v>
      </c>
      <c r="F15" s="4" t="s">
        <v>60</v>
      </c>
      <c r="G15" s="4" t="s">
        <v>83</v>
      </c>
      <c r="H15" s="4" t="s">
        <v>45</v>
      </c>
      <c r="I15" s="5">
        <v>120</v>
      </c>
      <c r="J15" s="6">
        <v>120</v>
      </c>
      <c r="K15" s="7" t="s">
        <v>46</v>
      </c>
      <c r="L15" s="4">
        <v>560000</v>
      </c>
      <c r="M15" s="4" t="s">
        <v>84</v>
      </c>
      <c r="N15" s="4" t="s">
        <v>85</v>
      </c>
      <c r="O15" s="4" t="s">
        <v>86</v>
      </c>
      <c r="P15" s="4">
        <v>3</v>
      </c>
      <c r="Q15" s="4">
        <v>331</v>
      </c>
      <c r="R15" s="4">
        <v>115744</v>
      </c>
      <c r="S15" s="4" t="s">
        <v>87</v>
      </c>
      <c r="T15" s="4" t="s">
        <v>88</v>
      </c>
      <c r="U15" s="4">
        <v>549493053</v>
      </c>
      <c r="V15" s="4" t="s">
        <v>89</v>
      </c>
      <c r="W15" s="8" t="s">
        <v>90</v>
      </c>
      <c r="X15" s="8" t="s">
        <v>91</v>
      </c>
      <c r="Y15" s="8" t="s">
        <v>55</v>
      </c>
      <c r="Z15" s="8" t="s">
        <v>92</v>
      </c>
      <c r="AA15" s="8" t="s">
        <v>93</v>
      </c>
      <c r="AB15" s="7" t="s">
        <v>94</v>
      </c>
      <c r="AC15" s="9">
        <v>39</v>
      </c>
      <c r="AD15" s="6">
        <v>20</v>
      </c>
      <c r="AE15" s="9">
        <v>7.8</v>
      </c>
      <c r="AF15" s="10">
        <f>ROUND(J15*AC15,2)</f>
        <v>4680</v>
      </c>
      <c r="AG15" s="10">
        <f>ROUND(J15*(AC15+AE15),2)</f>
        <v>5616</v>
      </c>
    </row>
    <row r="16" spans="1:33" ht="13.5" customHeight="1">
      <c r="A16" s="21"/>
      <c r="B16" s="2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1" t="s">
        <v>58</v>
      </c>
      <c r="AE16" s="21"/>
      <c r="AF16" s="12">
        <f>SUM(AF15:AF15)</f>
        <v>4680</v>
      </c>
      <c r="AG16" s="12">
        <f>SUM(AG15:AG15)</f>
        <v>5616</v>
      </c>
    </row>
    <row r="17" spans="1:3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51">
      <c r="A18" s="3">
        <v>14924</v>
      </c>
      <c r="B18" s="4"/>
      <c r="C18" s="3">
        <v>38320</v>
      </c>
      <c r="D18" s="4" t="s">
        <v>40</v>
      </c>
      <c r="E18" s="4" t="s">
        <v>41</v>
      </c>
      <c r="F18" s="4" t="s">
        <v>42</v>
      </c>
      <c r="G18" s="4" t="s">
        <v>95</v>
      </c>
      <c r="H18" s="4" t="s">
        <v>45</v>
      </c>
      <c r="I18" s="5">
        <v>1000</v>
      </c>
      <c r="J18" s="6">
        <v>1000</v>
      </c>
      <c r="K18" s="7" t="s">
        <v>62</v>
      </c>
      <c r="L18" s="4">
        <v>211420</v>
      </c>
      <c r="M18" s="4" t="s">
        <v>96</v>
      </c>
      <c r="N18" s="4" t="s">
        <v>97</v>
      </c>
      <c r="O18" s="4" t="s">
        <v>98</v>
      </c>
      <c r="P18" s="4"/>
      <c r="Q18" s="4" t="s">
        <v>55</v>
      </c>
      <c r="R18" s="4">
        <v>100154</v>
      </c>
      <c r="S18" s="4" t="s">
        <v>99</v>
      </c>
      <c r="T18" s="4" t="s">
        <v>100</v>
      </c>
      <c r="U18" s="4">
        <v>549497305</v>
      </c>
      <c r="V18" s="4"/>
      <c r="W18" s="8" t="s">
        <v>101</v>
      </c>
      <c r="X18" s="8" t="s">
        <v>102</v>
      </c>
      <c r="Y18" s="8" t="s">
        <v>103</v>
      </c>
      <c r="Z18" s="8" t="s">
        <v>80</v>
      </c>
      <c r="AA18" s="8" t="s">
        <v>55</v>
      </c>
      <c r="AB18" s="7" t="s">
        <v>104</v>
      </c>
      <c r="AC18" s="9">
        <v>3.45</v>
      </c>
      <c r="AD18" s="6">
        <v>20</v>
      </c>
      <c r="AE18" s="9">
        <v>0.69</v>
      </c>
      <c r="AF18" s="10">
        <f>ROUND(J18*AC18,2)</f>
        <v>3450</v>
      </c>
      <c r="AG18" s="10">
        <f>ROUND(J18*(AC18+AE18),2)</f>
        <v>4140</v>
      </c>
    </row>
    <row r="19" spans="1:33" ht="13.5" customHeight="1">
      <c r="A19" s="21"/>
      <c r="B19" s="2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1" t="s">
        <v>58</v>
      </c>
      <c r="AE19" s="21"/>
      <c r="AF19" s="12">
        <f>SUM(AF18:AF18)</f>
        <v>3450</v>
      </c>
      <c r="AG19" s="12">
        <f>SUM(AG18:AG18)</f>
        <v>4140</v>
      </c>
    </row>
    <row r="20" spans="1:3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76.5">
      <c r="A21" s="3">
        <v>14925</v>
      </c>
      <c r="B21" s="4" t="s">
        <v>105</v>
      </c>
      <c r="C21" s="3">
        <v>37544</v>
      </c>
      <c r="D21" s="4" t="s">
        <v>40</v>
      </c>
      <c r="E21" s="4" t="s">
        <v>59</v>
      </c>
      <c r="F21" s="4" t="s">
        <v>60</v>
      </c>
      <c r="G21" s="4" t="s">
        <v>106</v>
      </c>
      <c r="H21" s="4" t="s">
        <v>45</v>
      </c>
      <c r="I21" s="5">
        <v>250</v>
      </c>
      <c r="J21" s="6">
        <v>250</v>
      </c>
      <c r="K21" s="7" t="s">
        <v>46</v>
      </c>
      <c r="L21" s="4">
        <v>991600</v>
      </c>
      <c r="M21" s="4" t="s">
        <v>107</v>
      </c>
      <c r="N21" s="4" t="s">
        <v>48</v>
      </c>
      <c r="O21" s="4" t="s">
        <v>49</v>
      </c>
      <c r="P21" s="4">
        <v>2</v>
      </c>
      <c r="Q21" s="4">
        <v>274</v>
      </c>
      <c r="R21" s="4">
        <v>107151</v>
      </c>
      <c r="S21" s="4" t="s">
        <v>108</v>
      </c>
      <c r="T21" s="4" t="s">
        <v>109</v>
      </c>
      <c r="U21" s="4">
        <v>549494088</v>
      </c>
      <c r="V21" s="4" t="s">
        <v>110</v>
      </c>
      <c r="W21" s="8" t="s">
        <v>111</v>
      </c>
      <c r="X21" s="8" t="s">
        <v>112</v>
      </c>
      <c r="Y21" s="8" t="s">
        <v>55</v>
      </c>
      <c r="Z21" s="8" t="s">
        <v>113</v>
      </c>
      <c r="AA21" s="8" t="s">
        <v>93</v>
      </c>
      <c r="AB21" s="7" t="s">
        <v>114</v>
      </c>
      <c r="AC21" s="9">
        <v>69</v>
      </c>
      <c r="AD21" s="6">
        <v>20</v>
      </c>
      <c r="AE21" s="9">
        <v>13.8</v>
      </c>
      <c r="AF21" s="10">
        <f>ROUND(J21*AC21,2)</f>
        <v>17250</v>
      </c>
      <c r="AG21" s="10">
        <f>ROUND(J21*(AC21+AE21),2)</f>
        <v>20700</v>
      </c>
    </row>
    <row r="22" spans="1:33" ht="13.5" customHeight="1">
      <c r="A22" s="21"/>
      <c r="B22" s="21"/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1" t="s">
        <v>58</v>
      </c>
      <c r="AE22" s="21"/>
      <c r="AF22" s="12">
        <f>SUM(AF21:AF21)</f>
        <v>17250</v>
      </c>
      <c r="AG22" s="12">
        <f>SUM(AG21:AG21)</f>
        <v>20700</v>
      </c>
    </row>
    <row r="23" spans="1:33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02">
      <c r="A24" s="3">
        <v>15203</v>
      </c>
      <c r="B24" s="4" t="s">
        <v>115</v>
      </c>
      <c r="C24" s="3">
        <v>38440</v>
      </c>
      <c r="D24" s="4" t="s">
        <v>40</v>
      </c>
      <c r="E24" s="4" t="s">
        <v>116</v>
      </c>
      <c r="F24" s="4" t="s">
        <v>117</v>
      </c>
      <c r="G24" s="4" t="s">
        <v>118</v>
      </c>
      <c r="H24" s="4" t="s">
        <v>45</v>
      </c>
      <c r="I24" s="5">
        <v>600</v>
      </c>
      <c r="J24" s="6">
        <v>600</v>
      </c>
      <c r="K24" s="7" t="s">
        <v>62</v>
      </c>
      <c r="L24" s="4">
        <v>920000</v>
      </c>
      <c r="M24" s="4" t="s">
        <v>119</v>
      </c>
      <c r="N24" s="4" t="s">
        <v>120</v>
      </c>
      <c r="O24" s="4" t="s">
        <v>121</v>
      </c>
      <c r="P24" s="4">
        <v>2</v>
      </c>
      <c r="Q24" s="4" t="s">
        <v>122</v>
      </c>
      <c r="R24" s="4">
        <v>2090</v>
      </c>
      <c r="S24" s="4" t="s">
        <v>123</v>
      </c>
      <c r="T24" s="4" t="s">
        <v>124</v>
      </c>
      <c r="U24" s="4">
        <v>549494642</v>
      </c>
      <c r="V24" s="4"/>
      <c r="W24" s="8" t="s">
        <v>125</v>
      </c>
      <c r="X24" s="8" t="s">
        <v>126</v>
      </c>
      <c r="Y24" s="8" t="s">
        <v>127</v>
      </c>
      <c r="Z24" s="8" t="s">
        <v>53</v>
      </c>
      <c r="AA24" s="8" t="s">
        <v>56</v>
      </c>
      <c r="AB24" s="7" t="s">
        <v>128</v>
      </c>
      <c r="AC24" s="9">
        <v>1</v>
      </c>
      <c r="AD24" s="6">
        <v>20</v>
      </c>
      <c r="AE24" s="9">
        <v>0.2</v>
      </c>
      <c r="AF24" s="10">
        <f>ROUND(J24*AC24,2)</f>
        <v>600</v>
      </c>
      <c r="AG24" s="10">
        <f>ROUND(J24*(AC24+AE24),2)</f>
        <v>720</v>
      </c>
    </row>
    <row r="25" spans="1:33" ht="102">
      <c r="A25" s="3">
        <v>15203</v>
      </c>
      <c r="B25" s="4" t="s">
        <v>115</v>
      </c>
      <c r="C25" s="3">
        <v>42071</v>
      </c>
      <c r="D25" s="4" t="s">
        <v>40</v>
      </c>
      <c r="E25" s="4" t="s">
        <v>116</v>
      </c>
      <c r="F25" s="4" t="s">
        <v>117</v>
      </c>
      <c r="G25" s="4" t="s">
        <v>129</v>
      </c>
      <c r="H25" s="4" t="s">
        <v>45</v>
      </c>
      <c r="I25" s="5">
        <v>100</v>
      </c>
      <c r="J25" s="6">
        <v>100</v>
      </c>
      <c r="K25" s="7" t="s">
        <v>62</v>
      </c>
      <c r="L25" s="4">
        <v>920000</v>
      </c>
      <c r="M25" s="4" t="s">
        <v>119</v>
      </c>
      <c r="N25" s="4" t="s">
        <v>120</v>
      </c>
      <c r="O25" s="4" t="s">
        <v>121</v>
      </c>
      <c r="P25" s="4">
        <v>2</v>
      </c>
      <c r="Q25" s="4" t="s">
        <v>122</v>
      </c>
      <c r="R25" s="4">
        <v>2090</v>
      </c>
      <c r="S25" s="4" t="s">
        <v>123</v>
      </c>
      <c r="T25" s="4" t="s">
        <v>124</v>
      </c>
      <c r="U25" s="4">
        <v>549494642</v>
      </c>
      <c r="V25" s="4"/>
      <c r="W25" s="8" t="s">
        <v>125</v>
      </c>
      <c r="X25" s="8" t="s">
        <v>126</v>
      </c>
      <c r="Y25" s="8" t="s">
        <v>127</v>
      </c>
      <c r="Z25" s="8" t="s">
        <v>53</v>
      </c>
      <c r="AA25" s="8" t="s">
        <v>56</v>
      </c>
      <c r="AB25" s="7" t="s">
        <v>128</v>
      </c>
      <c r="AC25" s="9">
        <v>2</v>
      </c>
      <c r="AD25" s="6">
        <v>20</v>
      </c>
      <c r="AE25" s="9">
        <v>0.4</v>
      </c>
      <c r="AF25" s="10">
        <f>ROUND(J25*AC25,2)</f>
        <v>200</v>
      </c>
      <c r="AG25" s="10">
        <f>ROUND(J25*(AC25+AE25),2)</f>
        <v>240</v>
      </c>
    </row>
    <row r="26" spans="1:33" ht="13.5" customHeight="1">
      <c r="A26" s="21"/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1" t="s">
        <v>58</v>
      </c>
      <c r="AE26" s="21"/>
      <c r="AF26" s="12">
        <f>SUM(AF24:AF25)</f>
        <v>800</v>
      </c>
      <c r="AG26" s="12">
        <f>SUM(AG24:AG25)</f>
        <v>960</v>
      </c>
    </row>
    <row r="27" spans="1:3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02">
      <c r="A28" s="3">
        <v>15219</v>
      </c>
      <c r="B28" s="4" t="s">
        <v>130</v>
      </c>
      <c r="C28" s="3">
        <v>38474</v>
      </c>
      <c r="D28" s="4" t="s">
        <v>40</v>
      </c>
      <c r="E28" s="4" t="s">
        <v>116</v>
      </c>
      <c r="F28" s="4" t="s">
        <v>117</v>
      </c>
      <c r="G28" s="4" t="s">
        <v>131</v>
      </c>
      <c r="H28" s="4" t="s">
        <v>45</v>
      </c>
      <c r="I28" s="5">
        <v>100</v>
      </c>
      <c r="J28" s="6">
        <v>100</v>
      </c>
      <c r="K28" s="7" t="s">
        <v>62</v>
      </c>
      <c r="L28" s="4">
        <v>920000</v>
      </c>
      <c r="M28" s="4" t="s">
        <v>119</v>
      </c>
      <c r="N28" s="4" t="s">
        <v>120</v>
      </c>
      <c r="O28" s="4" t="s">
        <v>121</v>
      </c>
      <c r="P28" s="4">
        <v>2</v>
      </c>
      <c r="Q28" s="4" t="s">
        <v>122</v>
      </c>
      <c r="R28" s="4">
        <v>2090</v>
      </c>
      <c r="S28" s="4" t="s">
        <v>123</v>
      </c>
      <c r="T28" s="4" t="s">
        <v>124</v>
      </c>
      <c r="U28" s="4">
        <v>549494642</v>
      </c>
      <c r="V28" s="4"/>
      <c r="W28" s="8" t="s">
        <v>132</v>
      </c>
      <c r="X28" s="8" t="s">
        <v>133</v>
      </c>
      <c r="Y28" s="8" t="s">
        <v>55</v>
      </c>
      <c r="Z28" s="8" t="s">
        <v>53</v>
      </c>
      <c r="AA28" s="8" t="s">
        <v>56</v>
      </c>
      <c r="AB28" s="7" t="s">
        <v>134</v>
      </c>
      <c r="AC28" s="9">
        <v>1</v>
      </c>
      <c r="AD28" s="6">
        <v>20</v>
      </c>
      <c r="AE28" s="9">
        <v>0.2</v>
      </c>
      <c r="AF28" s="10">
        <f>ROUND(J28*AC28,2)</f>
        <v>100</v>
      </c>
      <c r="AG28" s="10">
        <f>ROUND(J28*(AC28+AE28),2)</f>
        <v>120</v>
      </c>
    </row>
    <row r="29" spans="1:33" ht="13.5" customHeight="1">
      <c r="A29" s="21"/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1" t="s">
        <v>58</v>
      </c>
      <c r="AE29" s="21"/>
      <c r="AF29" s="12">
        <f>SUM(AF28:AF28)</f>
        <v>100</v>
      </c>
      <c r="AG29" s="12">
        <f>SUM(AG28:AG28)</f>
        <v>120</v>
      </c>
    </row>
    <row r="30" spans="1:3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14.75">
      <c r="A31" s="3">
        <v>15397</v>
      </c>
      <c r="B31" s="4" t="s">
        <v>135</v>
      </c>
      <c r="C31" s="3">
        <v>39126</v>
      </c>
      <c r="D31" s="4" t="s">
        <v>40</v>
      </c>
      <c r="E31" s="4" t="s">
        <v>59</v>
      </c>
      <c r="F31" s="4" t="s">
        <v>60</v>
      </c>
      <c r="G31" s="4" t="s">
        <v>136</v>
      </c>
      <c r="H31" s="4" t="s">
        <v>45</v>
      </c>
      <c r="I31" s="5">
        <v>120</v>
      </c>
      <c r="J31" s="6">
        <v>120</v>
      </c>
      <c r="K31" s="7" t="s">
        <v>46</v>
      </c>
      <c r="L31" s="4">
        <v>560000</v>
      </c>
      <c r="M31" s="4" t="s">
        <v>84</v>
      </c>
      <c r="N31" s="4" t="s">
        <v>85</v>
      </c>
      <c r="O31" s="4" t="s">
        <v>86</v>
      </c>
      <c r="P31" s="4">
        <v>3</v>
      </c>
      <c r="Q31" s="4">
        <v>331</v>
      </c>
      <c r="R31" s="4">
        <v>115744</v>
      </c>
      <c r="S31" s="4" t="s">
        <v>87</v>
      </c>
      <c r="T31" s="4" t="s">
        <v>88</v>
      </c>
      <c r="U31" s="4">
        <v>549493053</v>
      </c>
      <c r="V31" s="4" t="s">
        <v>137</v>
      </c>
      <c r="W31" s="8" t="s">
        <v>90</v>
      </c>
      <c r="X31" s="8" t="s">
        <v>91</v>
      </c>
      <c r="Y31" s="8" t="s">
        <v>55</v>
      </c>
      <c r="Z31" s="8" t="s">
        <v>92</v>
      </c>
      <c r="AA31" s="8" t="s">
        <v>93</v>
      </c>
      <c r="AB31" s="7" t="s">
        <v>138</v>
      </c>
      <c r="AC31" s="9">
        <v>75</v>
      </c>
      <c r="AD31" s="6">
        <v>20</v>
      </c>
      <c r="AE31" s="9">
        <v>15</v>
      </c>
      <c r="AF31" s="10">
        <f>ROUND(J31*AC31,2)</f>
        <v>9000</v>
      </c>
      <c r="AG31" s="10">
        <f>ROUND(J31*(AC31+AE31),2)</f>
        <v>10800</v>
      </c>
    </row>
    <row r="32" spans="1:33" ht="13.5" customHeight="1">
      <c r="A32" s="21"/>
      <c r="B32" s="2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1" t="s">
        <v>58</v>
      </c>
      <c r="AE32" s="21"/>
      <c r="AF32" s="12">
        <f>SUM(AF31:AF31)</f>
        <v>9000</v>
      </c>
      <c r="AG32" s="12">
        <f>SUM(AG31:AG31)</f>
        <v>10800</v>
      </c>
    </row>
    <row r="33" spans="1:3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89.25">
      <c r="A34" s="3">
        <v>15411</v>
      </c>
      <c r="B34" s="4"/>
      <c r="C34" s="3">
        <v>40099</v>
      </c>
      <c r="D34" s="4" t="s">
        <v>40</v>
      </c>
      <c r="E34" s="4" t="s">
        <v>139</v>
      </c>
      <c r="F34" s="4" t="s">
        <v>140</v>
      </c>
      <c r="G34" s="4" t="s">
        <v>141</v>
      </c>
      <c r="H34" s="4" t="s">
        <v>45</v>
      </c>
      <c r="I34" s="5">
        <v>1000</v>
      </c>
      <c r="J34" s="6">
        <v>1000</v>
      </c>
      <c r="K34" s="7" t="s">
        <v>46</v>
      </c>
      <c r="L34" s="4">
        <v>311010</v>
      </c>
      <c r="M34" s="4" t="s">
        <v>142</v>
      </c>
      <c r="N34" s="4" t="s">
        <v>143</v>
      </c>
      <c r="O34" s="4" t="s">
        <v>65</v>
      </c>
      <c r="P34" s="4">
        <v>3</v>
      </c>
      <c r="Q34" s="4" t="s">
        <v>144</v>
      </c>
      <c r="R34" s="4">
        <v>1064</v>
      </c>
      <c r="S34" s="4" t="s">
        <v>145</v>
      </c>
      <c r="T34" s="4" t="s">
        <v>146</v>
      </c>
      <c r="U34" s="4">
        <v>549496372</v>
      </c>
      <c r="V34" s="4"/>
      <c r="W34" s="8" t="s">
        <v>147</v>
      </c>
      <c r="X34" s="8" t="s">
        <v>148</v>
      </c>
      <c r="Y34" s="8" t="s">
        <v>55</v>
      </c>
      <c r="Z34" s="8" t="s">
        <v>149</v>
      </c>
      <c r="AA34" s="8" t="s">
        <v>93</v>
      </c>
      <c r="AB34" s="7" t="s">
        <v>150</v>
      </c>
      <c r="AC34" s="9">
        <v>4.33</v>
      </c>
      <c r="AD34" s="6">
        <v>20</v>
      </c>
      <c r="AE34" s="9">
        <v>0.866</v>
      </c>
      <c r="AF34" s="10">
        <f>ROUND(J34*AC34,2)</f>
        <v>4330</v>
      </c>
      <c r="AG34" s="10">
        <f>ROUND(J34*(AC34+AE34),2)</f>
        <v>5196</v>
      </c>
    </row>
    <row r="35" spans="1:33" ht="13.5" customHeight="1">
      <c r="A35" s="21"/>
      <c r="B35" s="21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21" t="s">
        <v>58</v>
      </c>
      <c r="AE35" s="21"/>
      <c r="AF35" s="12">
        <f>SUM(AF34:AF34)</f>
        <v>4330</v>
      </c>
      <c r="AG35" s="12">
        <f>SUM(AG34:AG34)</f>
        <v>5196</v>
      </c>
    </row>
    <row r="36" spans="1:3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78.5">
      <c r="A37" s="3">
        <v>15542</v>
      </c>
      <c r="B37" s="4"/>
      <c r="C37" s="3">
        <v>40596</v>
      </c>
      <c r="D37" s="4" t="s">
        <v>40</v>
      </c>
      <c r="E37" s="4" t="s">
        <v>116</v>
      </c>
      <c r="F37" s="4" t="s">
        <v>117</v>
      </c>
      <c r="G37" s="4" t="s">
        <v>151</v>
      </c>
      <c r="H37" s="4" t="s">
        <v>45</v>
      </c>
      <c r="I37" s="5">
        <v>29000</v>
      </c>
      <c r="J37" s="6">
        <v>29000</v>
      </c>
      <c r="K37" s="7" t="s">
        <v>46</v>
      </c>
      <c r="L37" s="4">
        <v>719000</v>
      </c>
      <c r="M37" s="4" t="s">
        <v>152</v>
      </c>
      <c r="N37" s="4" t="s">
        <v>48</v>
      </c>
      <c r="O37" s="4" t="s">
        <v>49</v>
      </c>
      <c r="P37" s="4">
        <v>2</v>
      </c>
      <c r="Q37" s="4">
        <v>258</v>
      </c>
      <c r="R37" s="4">
        <v>115937</v>
      </c>
      <c r="S37" s="4" t="s">
        <v>153</v>
      </c>
      <c r="T37" s="4" t="s">
        <v>154</v>
      </c>
      <c r="U37" s="4">
        <v>549495414</v>
      </c>
      <c r="V37" s="4"/>
      <c r="W37" s="8" t="s">
        <v>155</v>
      </c>
      <c r="X37" s="8" t="s">
        <v>156</v>
      </c>
      <c r="Y37" s="8" t="s">
        <v>55</v>
      </c>
      <c r="Z37" s="8" t="s">
        <v>157</v>
      </c>
      <c r="AA37" s="8" t="s">
        <v>55</v>
      </c>
      <c r="AB37" s="7" t="s">
        <v>158</v>
      </c>
      <c r="AC37" s="9">
        <v>0.56</v>
      </c>
      <c r="AD37" s="6">
        <v>20</v>
      </c>
      <c r="AE37" s="9">
        <v>0.112</v>
      </c>
      <c r="AF37" s="10">
        <f>ROUND(J37*AC37,2)</f>
        <v>16240</v>
      </c>
      <c r="AG37" s="10">
        <f>ROUND(J37*(AC37+AE37),2)</f>
        <v>19488</v>
      </c>
    </row>
    <row r="38" spans="1:33" ht="13.5" customHeight="1">
      <c r="A38" s="21"/>
      <c r="B38" s="21"/>
      <c r="C38" s="2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 t="s">
        <v>58</v>
      </c>
      <c r="AE38" s="21"/>
      <c r="AF38" s="12">
        <f>SUM(AF37:AF37)</f>
        <v>16240</v>
      </c>
      <c r="AG38" s="12">
        <f>SUM(AG37:AG37)</f>
        <v>19488</v>
      </c>
    </row>
    <row r="39" spans="1:3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27.5">
      <c r="A40" s="3">
        <v>15607</v>
      </c>
      <c r="B40" s="4" t="s">
        <v>159</v>
      </c>
      <c r="C40" s="3">
        <v>41447</v>
      </c>
      <c r="D40" s="4" t="s">
        <v>40</v>
      </c>
      <c r="E40" s="4" t="s">
        <v>59</v>
      </c>
      <c r="F40" s="4" t="s">
        <v>60</v>
      </c>
      <c r="G40" s="4" t="s">
        <v>160</v>
      </c>
      <c r="H40" s="4" t="s">
        <v>45</v>
      </c>
      <c r="I40" s="5">
        <v>70</v>
      </c>
      <c r="J40" s="6">
        <v>70</v>
      </c>
      <c r="K40" s="7" t="s">
        <v>46</v>
      </c>
      <c r="L40" s="4">
        <v>560000</v>
      </c>
      <c r="M40" s="4" t="s">
        <v>84</v>
      </c>
      <c r="N40" s="4" t="s">
        <v>85</v>
      </c>
      <c r="O40" s="4" t="s">
        <v>86</v>
      </c>
      <c r="P40" s="4">
        <v>3</v>
      </c>
      <c r="Q40" s="4">
        <v>331</v>
      </c>
      <c r="R40" s="4">
        <v>115744</v>
      </c>
      <c r="S40" s="4" t="s">
        <v>87</v>
      </c>
      <c r="T40" s="4" t="s">
        <v>88</v>
      </c>
      <c r="U40" s="4">
        <v>549493053</v>
      </c>
      <c r="V40" s="4" t="s">
        <v>161</v>
      </c>
      <c r="W40" s="8" t="s">
        <v>78</v>
      </c>
      <c r="X40" s="8" t="s">
        <v>91</v>
      </c>
      <c r="Y40" s="8" t="s">
        <v>55</v>
      </c>
      <c r="Z40" s="8" t="s">
        <v>53</v>
      </c>
      <c r="AA40" s="8" t="s">
        <v>93</v>
      </c>
      <c r="AB40" s="7" t="s">
        <v>162</v>
      </c>
      <c r="AC40" s="9">
        <v>49</v>
      </c>
      <c r="AD40" s="6">
        <v>20</v>
      </c>
      <c r="AE40" s="9">
        <v>9.8</v>
      </c>
      <c r="AF40" s="10">
        <f>ROUND(J40*AC40,2)</f>
        <v>3430</v>
      </c>
      <c r="AG40" s="10">
        <f>ROUND(J40*(AC40+AE40),2)</f>
        <v>4116</v>
      </c>
    </row>
    <row r="41" spans="1:33" ht="13.5" customHeight="1">
      <c r="A41" s="21"/>
      <c r="B41" s="2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 t="s">
        <v>58</v>
      </c>
      <c r="AE41" s="21"/>
      <c r="AF41" s="12">
        <f>SUM(AF40:AF40)</f>
        <v>3430</v>
      </c>
      <c r="AG41" s="12">
        <f>SUM(AG40:AG40)</f>
        <v>4116</v>
      </c>
    </row>
    <row r="42" spans="1:3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53">
      <c r="A43" s="3">
        <v>15615</v>
      </c>
      <c r="B43" s="4" t="s">
        <v>163</v>
      </c>
      <c r="C43" s="3">
        <v>41434</v>
      </c>
      <c r="D43" s="4" t="s">
        <v>40</v>
      </c>
      <c r="E43" s="4" t="s">
        <v>59</v>
      </c>
      <c r="F43" s="4" t="s">
        <v>60</v>
      </c>
      <c r="G43" s="4" t="s">
        <v>164</v>
      </c>
      <c r="H43" s="4" t="s">
        <v>45</v>
      </c>
      <c r="I43" s="5">
        <v>70</v>
      </c>
      <c r="J43" s="6">
        <v>70</v>
      </c>
      <c r="K43" s="7" t="s">
        <v>46</v>
      </c>
      <c r="L43" s="4">
        <v>560000</v>
      </c>
      <c r="M43" s="4" t="s">
        <v>84</v>
      </c>
      <c r="N43" s="4" t="s">
        <v>85</v>
      </c>
      <c r="O43" s="4" t="s">
        <v>86</v>
      </c>
      <c r="P43" s="4">
        <v>3</v>
      </c>
      <c r="Q43" s="4">
        <v>331</v>
      </c>
      <c r="R43" s="4">
        <v>115744</v>
      </c>
      <c r="S43" s="4" t="s">
        <v>87</v>
      </c>
      <c r="T43" s="4" t="s">
        <v>88</v>
      </c>
      <c r="U43" s="4">
        <v>549493053</v>
      </c>
      <c r="V43" s="4" t="s">
        <v>165</v>
      </c>
      <c r="W43" s="8" t="s">
        <v>166</v>
      </c>
      <c r="X43" s="8" t="s">
        <v>91</v>
      </c>
      <c r="Y43" s="8" t="s">
        <v>55</v>
      </c>
      <c r="Z43" s="8" t="s">
        <v>167</v>
      </c>
      <c r="AA43" s="8" t="s">
        <v>55</v>
      </c>
      <c r="AB43" s="7" t="s">
        <v>168</v>
      </c>
      <c r="AC43" s="9">
        <v>58</v>
      </c>
      <c r="AD43" s="6">
        <v>20</v>
      </c>
      <c r="AE43" s="9">
        <v>11.6</v>
      </c>
      <c r="AF43" s="10">
        <f>ROUND(J43*AC43,2)</f>
        <v>4060</v>
      </c>
      <c r="AG43" s="10">
        <f>ROUND(J43*(AC43+AE43),2)</f>
        <v>4872</v>
      </c>
    </row>
    <row r="44" spans="1:33" ht="13.5" customHeight="1">
      <c r="A44" s="21"/>
      <c r="B44" s="21"/>
      <c r="C44" s="2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1" t="s">
        <v>58</v>
      </c>
      <c r="AE44" s="21"/>
      <c r="AF44" s="12">
        <f>SUM(AF43:AF43)</f>
        <v>4060</v>
      </c>
      <c r="AG44" s="12">
        <f>SUM(AG43:AG43)</f>
        <v>4872</v>
      </c>
    </row>
    <row r="45" spans="1:3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02">
      <c r="A46" s="3">
        <v>15620</v>
      </c>
      <c r="B46" s="4" t="s">
        <v>169</v>
      </c>
      <c r="C46" s="3">
        <v>41537</v>
      </c>
      <c r="D46" s="4" t="s">
        <v>40</v>
      </c>
      <c r="E46" s="4" t="s">
        <v>59</v>
      </c>
      <c r="F46" s="4" t="s">
        <v>60</v>
      </c>
      <c r="G46" s="4" t="s">
        <v>170</v>
      </c>
      <c r="H46" s="4" t="s">
        <v>45</v>
      </c>
      <c r="I46" s="5">
        <v>60</v>
      </c>
      <c r="J46" s="6">
        <v>60</v>
      </c>
      <c r="K46" s="7" t="s">
        <v>46</v>
      </c>
      <c r="L46" s="4">
        <v>560000</v>
      </c>
      <c r="M46" s="4" t="s">
        <v>84</v>
      </c>
      <c r="N46" s="4" t="s">
        <v>85</v>
      </c>
      <c r="O46" s="4" t="s">
        <v>86</v>
      </c>
      <c r="P46" s="4">
        <v>3</v>
      </c>
      <c r="Q46" s="4">
        <v>331</v>
      </c>
      <c r="R46" s="4">
        <v>115744</v>
      </c>
      <c r="S46" s="4" t="s">
        <v>87</v>
      </c>
      <c r="T46" s="4" t="s">
        <v>88</v>
      </c>
      <c r="U46" s="4">
        <v>549493053</v>
      </c>
      <c r="V46" s="4" t="s">
        <v>161</v>
      </c>
      <c r="W46" s="8" t="s">
        <v>171</v>
      </c>
      <c r="X46" s="8" t="s">
        <v>91</v>
      </c>
      <c r="Y46" s="8" t="s">
        <v>55</v>
      </c>
      <c r="Z46" s="8" t="s">
        <v>92</v>
      </c>
      <c r="AA46" s="8" t="s">
        <v>93</v>
      </c>
      <c r="AB46" s="7" t="s">
        <v>172</v>
      </c>
      <c r="AC46" s="9">
        <v>90</v>
      </c>
      <c r="AD46" s="6">
        <v>20</v>
      </c>
      <c r="AE46" s="9">
        <v>18</v>
      </c>
      <c r="AF46" s="10">
        <f>ROUND(J46*AC46,2)</f>
        <v>5400</v>
      </c>
      <c r="AG46" s="10">
        <f>ROUND(J46*(AC46+AE46),2)</f>
        <v>6480</v>
      </c>
    </row>
    <row r="47" spans="1:33" ht="13.5" customHeight="1">
      <c r="A47" s="21"/>
      <c r="B47" s="21"/>
      <c r="C47" s="2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21" t="s">
        <v>58</v>
      </c>
      <c r="AE47" s="21"/>
      <c r="AF47" s="12">
        <f>SUM(AF46:AF46)</f>
        <v>5400</v>
      </c>
      <c r="AG47" s="12">
        <f>SUM(AG46:AG46)</f>
        <v>6480</v>
      </c>
    </row>
    <row r="48" spans="1:33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40.25">
      <c r="A49" s="3">
        <v>15623</v>
      </c>
      <c r="B49" s="4" t="s">
        <v>173</v>
      </c>
      <c r="C49" s="3">
        <v>41550</v>
      </c>
      <c r="D49" s="4" t="s">
        <v>40</v>
      </c>
      <c r="E49" s="4" t="s">
        <v>139</v>
      </c>
      <c r="F49" s="4" t="s">
        <v>140</v>
      </c>
      <c r="G49" s="4" t="s">
        <v>174</v>
      </c>
      <c r="H49" s="4" t="s">
        <v>45</v>
      </c>
      <c r="I49" s="5">
        <v>6000</v>
      </c>
      <c r="J49" s="6">
        <v>6000</v>
      </c>
      <c r="K49" s="7" t="s">
        <v>46</v>
      </c>
      <c r="L49" s="4">
        <v>560000</v>
      </c>
      <c r="M49" s="4" t="s">
        <v>84</v>
      </c>
      <c r="N49" s="4" t="s">
        <v>85</v>
      </c>
      <c r="O49" s="4" t="s">
        <v>86</v>
      </c>
      <c r="P49" s="4">
        <v>3</v>
      </c>
      <c r="Q49" s="4">
        <v>331</v>
      </c>
      <c r="R49" s="4">
        <v>115744</v>
      </c>
      <c r="S49" s="4" t="s">
        <v>87</v>
      </c>
      <c r="T49" s="4" t="s">
        <v>88</v>
      </c>
      <c r="U49" s="4">
        <v>549493053</v>
      </c>
      <c r="V49" s="4" t="s">
        <v>161</v>
      </c>
      <c r="W49" s="8" t="s">
        <v>175</v>
      </c>
      <c r="X49" s="8" t="s">
        <v>91</v>
      </c>
      <c r="Y49" s="8" t="s">
        <v>55</v>
      </c>
      <c r="Z49" s="8" t="s">
        <v>53</v>
      </c>
      <c r="AA49" s="8" t="s">
        <v>93</v>
      </c>
      <c r="AB49" s="7" t="s">
        <v>176</v>
      </c>
      <c r="AC49" s="9">
        <v>3.54</v>
      </c>
      <c r="AD49" s="6">
        <v>20</v>
      </c>
      <c r="AE49" s="9">
        <v>0.708</v>
      </c>
      <c r="AF49" s="10">
        <f>ROUND(J49*AC49,2)</f>
        <v>21240</v>
      </c>
      <c r="AG49" s="10">
        <f>ROUND(J49*(AC49+AE49),2)</f>
        <v>25488</v>
      </c>
    </row>
    <row r="50" spans="1:33" ht="13.5" customHeight="1">
      <c r="A50" s="21"/>
      <c r="B50" s="21"/>
      <c r="C50" s="2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21" t="s">
        <v>58</v>
      </c>
      <c r="AE50" s="21"/>
      <c r="AF50" s="12">
        <f>SUM(AF49:AF49)</f>
        <v>21240</v>
      </c>
      <c r="AG50" s="12">
        <f>SUM(AG49:AG49)</f>
        <v>25488</v>
      </c>
    </row>
    <row r="51" spans="1:33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9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 t="s">
        <v>177</v>
      </c>
      <c r="AE52" s="23"/>
      <c r="AF52" s="14">
        <f>(0)+SUM(AF7,AF10,AF13,AF16,AF19,AF22,AF26,AF29,AF32,AF35,AF38,AF41,AF44,AF47,AF50)</f>
        <v>113330</v>
      </c>
      <c r="AG52" s="14">
        <f>(0)+SUM(AG7,AG10,AG13,AG16,AG19,AG22,AG26,AG29,AG32,AG35,AG38,AG41,AG44,AG47,AG50)</f>
        <v>135996</v>
      </c>
    </row>
    <row r="53" spans="1:33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</sheetData>
  <mergeCells count="42">
    <mergeCell ref="A50:C50"/>
    <mergeCell ref="AD50:AE50"/>
    <mergeCell ref="A52:AC52"/>
    <mergeCell ref="AD52:AE52"/>
    <mergeCell ref="A44:C44"/>
    <mergeCell ref="AD44:AE44"/>
    <mergeCell ref="A47:C47"/>
    <mergeCell ref="AD47:AE47"/>
    <mergeCell ref="A38:C38"/>
    <mergeCell ref="AD38:AE38"/>
    <mergeCell ref="A41:C41"/>
    <mergeCell ref="AD41:AE41"/>
    <mergeCell ref="A32:C32"/>
    <mergeCell ref="AD32:AE32"/>
    <mergeCell ref="A35:C35"/>
    <mergeCell ref="AD35:AE35"/>
    <mergeCell ref="A26:C26"/>
    <mergeCell ref="AD26:AE26"/>
    <mergeCell ref="A29:C29"/>
    <mergeCell ref="AD29:AE29"/>
    <mergeCell ref="A19:C19"/>
    <mergeCell ref="AD19:AE19"/>
    <mergeCell ref="A22:C22"/>
    <mergeCell ref="AD22:AE22"/>
    <mergeCell ref="A13:C13"/>
    <mergeCell ref="AD13:AE13"/>
    <mergeCell ref="A16:C16"/>
    <mergeCell ref="AD16:AE16"/>
    <mergeCell ref="A7:C7"/>
    <mergeCell ref="AD7:AE7"/>
    <mergeCell ref="A10:C10"/>
    <mergeCell ref="AD10:AE10"/>
    <mergeCell ref="A1:AG1"/>
    <mergeCell ref="A3:F3"/>
    <mergeCell ref="G3:AG3"/>
    <mergeCell ref="A4:I4"/>
    <mergeCell ref="J4:K4"/>
    <mergeCell ref="L4:Q4"/>
    <mergeCell ref="R4:V4"/>
    <mergeCell ref="W4:AA4"/>
    <mergeCell ref="AB4:AE4"/>
    <mergeCell ref="AF4:AG4"/>
  </mergeCells>
  <printOptions/>
  <pageMargins left="0.23" right="0.24" top="0.23" bottom="0.22" header="0.23" footer="0.23"/>
  <pageSetup fitToHeight="5" horizontalDpi="300" verticalDpi="3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pane ySplit="5" topLeftCell="BM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76.5">
      <c r="A6" s="3">
        <v>14984</v>
      </c>
      <c r="B6" s="4" t="s">
        <v>178</v>
      </c>
      <c r="C6" s="3">
        <v>39146</v>
      </c>
      <c r="D6" s="4" t="s">
        <v>40</v>
      </c>
      <c r="E6" s="4" t="s">
        <v>59</v>
      </c>
      <c r="F6" s="4" t="s">
        <v>60</v>
      </c>
      <c r="G6" s="4" t="s">
        <v>43</v>
      </c>
      <c r="H6" s="4" t="s">
        <v>179</v>
      </c>
      <c r="I6" s="4" t="s">
        <v>45</v>
      </c>
      <c r="J6" s="5">
        <v>200</v>
      </c>
      <c r="K6" s="6">
        <v>200</v>
      </c>
      <c r="L6" s="7" t="s">
        <v>180</v>
      </c>
      <c r="M6" s="4">
        <v>315030</v>
      </c>
      <c r="N6" s="4" t="s">
        <v>181</v>
      </c>
      <c r="O6" s="4" t="s">
        <v>182</v>
      </c>
      <c r="P6" s="4" t="s">
        <v>65</v>
      </c>
      <c r="Q6" s="4"/>
      <c r="R6" s="4" t="s">
        <v>55</v>
      </c>
      <c r="S6" s="4">
        <v>184504</v>
      </c>
      <c r="T6" s="4" t="s">
        <v>183</v>
      </c>
      <c r="U6" s="4" t="s">
        <v>184</v>
      </c>
      <c r="V6" s="4">
        <v>549497602</v>
      </c>
      <c r="W6" s="4" t="s">
        <v>185</v>
      </c>
      <c r="X6" s="8" t="s">
        <v>186</v>
      </c>
      <c r="Y6" s="8" t="s">
        <v>187</v>
      </c>
      <c r="Z6" s="8" t="s">
        <v>55</v>
      </c>
      <c r="AA6" s="8" t="s">
        <v>149</v>
      </c>
      <c r="AB6" s="8" t="s">
        <v>55</v>
      </c>
      <c r="AC6" s="7" t="s">
        <v>188</v>
      </c>
      <c r="AD6" s="9">
        <v>251.9</v>
      </c>
      <c r="AE6" s="6">
        <v>20</v>
      </c>
      <c r="AF6" s="9">
        <v>50.38</v>
      </c>
      <c r="AG6" s="10">
        <f>ROUND(K6*AD6,2)</f>
        <v>50380</v>
      </c>
      <c r="AH6" s="10">
        <f>ROUND(K6*(AD6+AF6),2)</f>
        <v>60456</v>
      </c>
    </row>
    <row r="7" spans="1:34" ht="13.5" customHeight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1" t="s">
        <v>58</v>
      </c>
      <c r="AF7" s="21"/>
      <c r="AG7" s="12">
        <f>SUM(AG6:AG6)</f>
        <v>50380</v>
      </c>
      <c r="AH7" s="12">
        <f>SUM(AH6:AH6)</f>
        <v>60456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 t="s">
        <v>177</v>
      </c>
      <c r="AF9" s="23"/>
      <c r="AG9" s="14">
        <f>(0)+SUM(AG7)</f>
        <v>50380</v>
      </c>
      <c r="AH9" s="14">
        <f>(0)+SUM(AH7)</f>
        <v>60456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/>
  <mergeCells count="14"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2011-10-31T10:13:53Z</cp:lastPrinted>
  <dcterms:created xsi:type="dcterms:W3CDTF">2011-10-31T09:47:02Z</dcterms:created>
  <dcterms:modified xsi:type="dcterms:W3CDTF">2011-10-31T10:19:58Z</dcterms:modified>
  <cp:category/>
  <cp:version/>
  <cp:contentType/>
  <cp:contentStatus/>
</cp:coreProperties>
</file>