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<sst xmlns="http://schemas.openxmlformats.org/spreadsheetml/2006/main" count="437" uniqueCount="192">
  <si>
    <t>Kategorie: TS 007-2011 - Tiskařské služby, sběr do: 31.08.2011, dodání od: 10.10.2011, vygenerováno: 05.10.2011 17:21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</si>
  <si>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</si>
  <si>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</si>
  <si>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</si>
  <si>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</si>
  <si>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</si>
  <si>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</si>
  <si>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</si>
  <si>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</si>
  <si>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</si>
  <si>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</si>
  <si>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</si>
  <si>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</si>
  <si>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</si>
  <si>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</si>
  <si>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</si>
  <si>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</si>
  <si>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</si>
  <si>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</si>
  <si>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</si>
  <si>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</si>
  <si>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</si>
  <si>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</si>
  <si>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</si>
  <si>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</si>
  <si>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</si>
  <si>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</si>
  <si>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</si>
  <si>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</si>
  <si>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</si>
  <si>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</si>
  <si>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</si>
  <si>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</si>
  <si>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</si>
  <si>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</si>
  <si>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</si>
  <si>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</si>
  <si>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</si>
  <si>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</si>
  <si>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</si>
  <si>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Plakát</t>
  </si>
  <si>
    <t>Dodání podkladů: v tiskové kvalitě elektronicky
 Zajištění sazby (dodavatel/zadavatel): zadavatel
 Formát (rozměr): A2
 Materiál: křída 120 g
 Barevnost: CMYK
 Tisková technologie:
 Úprava materiálu:
 Spadávka (ano/ne): ne</t>
  </si>
  <si>
    <t>S</t>
  </si>
  <si>
    <t>Centrum občanského vzdělávání</t>
  </si>
  <si>
    <t>RMU, Komenského nám. 2</t>
  </si>
  <si>
    <t>Komenského nám. 220/2, 66243 Brno</t>
  </si>
  <si>
    <t>Petřík Jaroslav Mgr.</t>
  </si>
  <si>
    <t>52839@mail.muni.cz</t>
  </si>
  <si>
    <t>7999</t>
  </si>
  <si>
    <t>997300</t>
  </si>
  <si>
    <t>01</t>
  </si>
  <si>
    <t>1590</t>
  </si>
  <si>
    <t/>
  </si>
  <si>
    <t>OBJ/9901/0600/11</t>
  </si>
  <si>
    <t>Dodání podkladů: v tiskové kvalitě elektronicky
 Zajištění sazby (dodavatel/zadavatel): zadavatel
 Formát (rozměr): A3
 Materiál: křída 120 g
 Barevnost: CMYK
 Tisková technologie:
 Úprava materiálu:
 Spadávka (ano/ne): ne</t>
  </si>
  <si>
    <t>Dodání podkladů: v tiskové kvalitě elektronicky
 Zajištění sazby (dodavatel/zadavatel): zadavatel
 Formát (rozměr): A4
 Materiál: křída 120 g
 Barevnost: CMYK
 Tisková technologie:
 Úprava materiálu:
 Spadávka (ano/ne): ne</t>
  </si>
  <si>
    <t>Celkem za objednávku</t>
  </si>
  <si>
    <t>Jednoduchá brožura</t>
  </si>
  <si>
    <t>Odbor vnějších vztahů a marketingu</t>
  </si>
  <si>
    <t>RMU, Žerotínovo nám. 9</t>
  </si>
  <si>
    <t>Žerotínovo nám. 617/9, 60177 Brno</t>
  </si>
  <si>
    <t>Bódiová Adéla Mgr.</t>
  </si>
  <si>
    <t>10286@mail.muni.cz</t>
  </si>
  <si>
    <t>1113</t>
  </si>
  <si>
    <t>994200</t>
  </si>
  <si>
    <t>1111</t>
  </si>
  <si>
    <t>OBJ/9901/0601/11</t>
  </si>
  <si>
    <t>viz příloha</t>
  </si>
  <si>
    <t>Hudcová Pavla Mgr.</t>
  </si>
  <si>
    <t>168771@mail.muni.cz</t>
  </si>
  <si>
    <t>5901</t>
  </si>
  <si>
    <t>02</t>
  </si>
  <si>
    <t>Leták</t>
  </si>
  <si>
    <t>Dodání podkladů: .indd
 Zajištění sazby (dodavatel/zadavatel): zadavatel
 Formát (rozměr):skládačka 3 překlady, rozměr 355x185
 Materiál: papír cca 150 g
 Barevnost: cmyk
 Tisková technologie:ofset
 Počet stran:2 oboustranně
 Úprava materiálu:poskládání
 Spadávka (ano/ne):ano</t>
  </si>
  <si>
    <t>Ústřední knihovna</t>
  </si>
  <si>
    <t>PedF, Poříčí 9, budova A</t>
  </si>
  <si>
    <t>Poříčí 945/9, 60300 Brno</t>
  </si>
  <si>
    <t>Hromádková Petra Mgr.</t>
  </si>
  <si>
    <t>104874@mail.muni.cz</t>
  </si>
  <si>
    <t>Prosím o dodání jednoho vzorku, abychom případně doladili požadavek.</t>
  </si>
  <si>
    <t>419840</t>
  </si>
  <si>
    <t>OBJ/4101/1378/11</t>
  </si>
  <si>
    <t>letáky podzim 2011</t>
  </si>
  <si>
    <t>Rozsah: 1 list
 Formát (rozměr): A4 (297 mm x 210 mm) složený na 3 díly (99 mm x 210 mm)
 Materiál: křída lesk 150q
 Barevnost: 4 - barevný tisk oboustranný 4/4
 Cena včetně řezání a ohýbání.
 Podklady budou dodány.
 Požadované dodání: 25.10.2011</t>
  </si>
  <si>
    <t>Centrum ekonomických a právních studií</t>
  </si>
  <si>
    <t>ESF, Lipová 41a</t>
  </si>
  <si>
    <t>Lipová 507/41a, 60200 Brno</t>
  </si>
  <si>
    <t>Koplíková Tereza Bc.</t>
  </si>
  <si>
    <t>136103@mail.muni.cz</t>
  </si>
  <si>
    <t>1197</t>
  </si>
  <si>
    <t>569855</t>
  </si>
  <si>
    <t>1195</t>
  </si>
  <si>
    <t>0000</t>
  </si>
  <si>
    <t>OBJ/5601/0214/11</t>
  </si>
  <si>
    <t>studijní odd., zak. 6010</t>
  </si>
  <si>
    <t>Dodání podkladů:ano
 Zajištění sazby (dodavatel/zadavatel):dodavatel
 Formát (rozměr):A5
 Materiál obálka:1x A4 papír 220g/m2 (přeloženmý na A5)
 Materiál text: 2x A4 papír 80g/m2 (přeložený na A5)
 Barevnost obálka:barevný tisk (bílá + pantone 320C)
 Barevnost text:černobílý tisk
 Tisková technologie:
 Počet stran:6 (přední strana-4listy-zadní strana)
 Úprava :brožuru sešít(spojit)</t>
  </si>
  <si>
    <t>Fakulta sportovních studií</t>
  </si>
  <si>
    <t>UKB, Kamenice 5, budova A33</t>
  </si>
  <si>
    <t>Kamenice 753/5, 62500 Brno</t>
  </si>
  <si>
    <t>bud. A33/204</t>
  </si>
  <si>
    <t>Málková Andrea Ing.</t>
  </si>
  <si>
    <t>3667@mail.muni.cz</t>
  </si>
  <si>
    <t>6010</t>
  </si>
  <si>
    <t>519913</t>
  </si>
  <si>
    <t>1521</t>
  </si>
  <si>
    <t>OBJ/5102/0106/11</t>
  </si>
  <si>
    <t>vizitka</t>
  </si>
  <si>
    <t>Vizitka</t>
  </si>
  <si>
    <t>Dodání podkladů:
 Zajištění sazby (dodavatel/zadavatel):
 Formát (rozměr):
 Materiál:
 Barevnost:
 Tisková technologie:
 Počet druhů:
 Úprava materiálu:
 Spadávka (ano/ne):</t>
  </si>
  <si>
    <t>Kat.mezinárodních vztahů</t>
  </si>
  <si>
    <t>FSS, Joštova 10</t>
  </si>
  <si>
    <t>Joštova 218/10, 60200 Brno</t>
  </si>
  <si>
    <t>Cídlová Olga</t>
  </si>
  <si>
    <t>56659@mail.muni.cz</t>
  </si>
  <si>
    <t>231700</t>
  </si>
  <si>
    <t>OBJ/2301/0320/11</t>
  </si>
  <si>
    <t>Tisk brožury informace o přijímacím řízení</t>
  </si>
  <si>
    <t>Dodání podkladů: Ihned po vysoutěžení
 Zajištění sazby (dodavatel/zadavatel):zadavatel
 Formát (rozměr):A5
 Materiál (obálka, text):obálka křídový papír, náplň xerografický papír bílý
 Barevnost (obálka, text): obálka dvoubarevně zeleno-bíle, text černobílý
 Tisková technologie: dle dodavatele
 Počet stran: 17
 Úprava materiálu:</t>
  </si>
  <si>
    <t>Děkanát</t>
  </si>
  <si>
    <t>PřF, Kotlářská 2, pavilon 01</t>
  </si>
  <si>
    <t>Kotlářská 267/2, 61137 Brno</t>
  </si>
  <si>
    <t>pav. 01/01010</t>
  </si>
  <si>
    <t>Korčeková Marcela Ing.</t>
  </si>
  <si>
    <t>46448@mail.muni.cz</t>
  </si>
  <si>
    <t>1135</t>
  </si>
  <si>
    <t>319900</t>
  </si>
  <si>
    <t>OBJ/3101/0114/11</t>
  </si>
  <si>
    <t>1865</t>
  </si>
  <si>
    <t>OBJ/9901/0602/11</t>
  </si>
  <si>
    <t>anglická brožura "Masarykova univerzita - Fakta, čísla", specifikace v příloze</t>
  </si>
  <si>
    <t>11</t>
  </si>
  <si>
    <t>Brožura "Study Medicine in Brno"</t>
  </si>
  <si>
    <t>Dodání podkladů:po podpisu smlouvy
 Zajištění sazby (dodavatel/zadavatel): zadavatel
 Formát (rozměr): 200x200 mm čistý formát po ořezu (celkový formát při rozevření 400x200 mm)
 Materiál (obálka, text): obálka 300g/m2 matné lamino, text 150g/m2 křída mat
 Barevnost (obálka, text):4/4
 Tisková technologie:
 Počet stran:12 stran textu + 4 strany obálka
 Úprava materiálu: vazba V1
 Další požadavky - zaslat archovou montáž před tiskem kontaktní osobě ke kontrole</t>
  </si>
  <si>
    <t>A</t>
  </si>
  <si>
    <t>Studijní oddělení</t>
  </si>
  <si>
    <t>UKB, Kamenice 5, budova A17</t>
  </si>
  <si>
    <t>bud. A17/227</t>
  </si>
  <si>
    <t>Smutná Jitka Ing.</t>
  </si>
  <si>
    <t>135370@mail.muni.cz</t>
  </si>
  <si>
    <t>Kontaktní osoba pro převzetí po tel.domluvě:
 Bc. Helena Melicharová, tel.: +420549498188, hmelichar@med.muni.cz</t>
  </si>
  <si>
    <t>1032</t>
  </si>
  <si>
    <t>119910</t>
  </si>
  <si>
    <t>1531</t>
  </si>
  <si>
    <t>0002</t>
  </si>
  <si>
    <t>OBJ/1101/0458/11</t>
  </si>
  <si>
    <t>Dodání podkladů:
 Zajištění sazby (dodavatel/zadavatel):
 Formát (rozměr):
 Materiál:
 Barevnost:
 Tisková technologie:
 Počet stran:
 Úprava materiálu:
 Spadávka (ano/ne):</t>
  </si>
  <si>
    <t>Centrum pro výzkum toxických látek</t>
  </si>
  <si>
    <t>UKB, Kamenice 3, budova 1</t>
  </si>
  <si>
    <t>Kamenice 126/3, 62500 Brno</t>
  </si>
  <si>
    <t>bud. 1/410</t>
  </si>
  <si>
    <t>Novotná Monika Mgr.</t>
  </si>
  <si>
    <t>7467@mail.muni.cz</t>
  </si>
  <si>
    <t>7213</t>
  </si>
  <si>
    <t>313060</t>
  </si>
  <si>
    <t>OBJ/3113/0556/11</t>
  </si>
  <si>
    <t>Dodání podkladů:elektronicky
 Zajištění sazby (dodavatel/zadavatel):zadavatel
 Formát (rozměr):A5 oboustranný
 Materiál:křídový papír, nízká gramáž 100g/m?
 Barevnost:celobarevný, tisk až do kraje
 Tisková technologie:
 Počet stran:2
 Úprava materiálu:
 Spadávka (ano/ne):ano</t>
  </si>
  <si>
    <t>Letáky - ESF</t>
  </si>
  <si>
    <t>Dodání podkladů:
 Zajištění sazby (dodavatel/zadavatel): zadavatel
 Formát (rozměr): formát 396x210mm, 3x ryl (tj. 4x DL formát po složení)
 Materiál:křída mat 150 g/m2
 Barevnost: barevný tisk 4/4
 Tisková technologie:
 Počet stran: 1 oboustranný tisk
 Úprava materiálu:
 Spadávka (ano/ne): ano
 cena zahrnuje dodávku poskládaných letáků</t>
  </si>
  <si>
    <t>Ekonomicko-správní fakulta</t>
  </si>
  <si>
    <t>Kvizda Martin Ing. Ph.D.</t>
  </si>
  <si>
    <t>171@mail.muni.cz</t>
  </si>
  <si>
    <t>Kontaktní osoba: Ing. Michaela Horňáková
 Přiložený vzor jedné stránky v pdf je pouze orientační, bude potřeba jej po vysoutěžení konkretizovat.</t>
  </si>
  <si>
    <t>560000</t>
  </si>
  <si>
    <t>OBJ/5601/0215/11</t>
  </si>
  <si>
    <t>CFAS-tisk</t>
  </si>
  <si>
    <t>Dodání podkladů: elektronicky (přes ftp nebo e-mailem), sazbu zajišťuje zadavatel
 Formát: 148 x 210 mm, A5 
 Materiál: obálka - papír min. 250 g; text - 80 g bezdřevý ofset 
 Barevnost: obálka  4/0 - CMYK/0 (povrchová úprava lamino lesk), text 1/1 - černá/černá
 Počet stran: 290 stran + obálka
 Úprava materiálu: V2</t>
  </si>
  <si>
    <t>Centrum filologicko-areálových studií</t>
  </si>
  <si>
    <t>FF, Joštova 13, budova M</t>
  </si>
  <si>
    <t>Joštova 220/13, 66243 Brno</t>
  </si>
  <si>
    <t>bud. M/031</t>
  </si>
  <si>
    <t>Šaur Josef Mgr.</t>
  </si>
  <si>
    <t>65080@mail.muni.cz</t>
  </si>
  <si>
    <t>0003</t>
  </si>
  <si>
    <t>212710</t>
  </si>
  <si>
    <t>OBJ/2127/0058/11</t>
  </si>
  <si>
    <t>Dodání podkladů: elektronicky (přes ftp nebo e-mailem), sazbu zajišťuje zadavatel
 Formát: 148 x 210 mm, A5 
 Materiál: obálka - papír min. 250 g; text - 80 g bezdřevý ofset 
 Barevnost: obálka  4/0 - CMYK/0 (povrchová úprava lamino lesk), text 1/1 - černá/černá
 Počet stran: 310 stran + obálka
 Úprava materiálu: V2</t>
  </si>
  <si>
    <t>časopis Interface</t>
  </si>
  <si>
    <t>Dodání podkladů:25.10.2011
 Zajištění sazby (dodavatel/zadavatel):tiskové podklady budou dodány
 Formát (rozměr):A4
 Materiál (obálka, text):obálka - křídový papír, mat, 170 gramů,tisk 4/4, lak mat 1/1, sešít, text uvnitř-křídový papír, mat, 90 gramů,tisk 4/4, lak mat 1/1, sešít
 Barevnost (text):barevná obálka i text
 Tisková technologie:dle potřeby
 Počet stran:12
 Úprava materiálu:bude upřesněno s dodavatelem</t>
  </si>
  <si>
    <t>Centrum pro transfer technologií</t>
  </si>
  <si>
    <t>PřF, Kotlářská 2, pavilon 08</t>
  </si>
  <si>
    <t>pav. 08/04012</t>
  </si>
  <si>
    <t>Suchyňová Monika</t>
  </si>
  <si>
    <t>110703@mail.muni.cz</t>
  </si>
  <si>
    <t>budeme přestěhovani na Komenskeho 2, budova č. 2, 1.patro, info na 
 tel: 602 447 318</t>
  </si>
  <si>
    <t>1303</t>
  </si>
  <si>
    <t>870000</t>
  </si>
  <si>
    <t>6000</t>
  </si>
  <si>
    <t>OBJ/8701/0035/11</t>
  </si>
  <si>
    <t>Celkem</t>
  </si>
  <si>
    <t xml:space="preserve">Jednotková cena bez DPH v Kč </t>
  </si>
  <si>
    <t xml:space="preserve">Celková cena za položku (bez DPH) v Kč </t>
  </si>
  <si>
    <t>Celková cena za položku (včetně DPH)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</si>
</sst>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workbookViewId="0" topLeftCell="A1">
      <pane ySplit="5" topLeftCell="BM6" activePane="bottomLeft" state="frozen"/>
      <selection pane="topLeft" activeCell="A1" sqref="A1"/>
      <selection pane="bottomLeft" activeCell="AF85" sqref="AF85"/>
    </sheetView>
  </sheetViews>
  <sheetFormatPr defaultColWidth="9.140625" defaultRowHeight="12.75"/>
  <cols>
    <col min="1" max="1" width="9.421875" style="0" customWidth="1"/>
    <col min="2" max="2" width="17.28125" style="0" customWidth="1"/>
    <col min="3" max="3" width="10.57421875" style="0" customWidth="1"/>
    <col min="4" max="4" width="20.7109375" style="0" customWidth="1"/>
    <col min="5" max="5" width="38.7109375" style="0" customWidth="1"/>
    <col min="6" max="6" width="10.57421875" style="0" customWidth="1"/>
    <col min="7" max="7" width="4.7109375" style="0" customWidth="1"/>
    <col min="8" max="8" width="19.421875" style="0" customWidth="1"/>
    <col min="9" max="9" width="16.140625" style="0" customWidth="1"/>
    <col min="10" max="10" width="17.57421875" style="0" customWidth="1"/>
    <col min="11" max="11" width="8.140625" style="0" hidden="1" customWidth="1"/>
    <col min="12" max="12" width="17.57421875" style="0" hidden="1" customWidth="1"/>
    <col min="13" max="13" width="10.57421875" style="0" hidden="1" customWidth="1"/>
    <col min="14" max="14" width="18.00390625" style="0" customWidth="1"/>
    <col min="15" max="15" width="19.421875" style="0" customWidth="1"/>
    <col min="16" max="16" width="10.421875" style="0" customWidth="1"/>
    <col min="17" max="17" width="37.8515625" style="0" customWidth="1"/>
    <col min="18" max="18" width="8.140625" style="0" customWidth="1"/>
    <col min="19" max="19" width="10.57421875" style="0" hidden="1" customWidth="1"/>
    <col min="20" max="20" width="12.8515625" style="0" hidden="1" customWidth="1"/>
    <col min="21" max="21" width="8.140625" style="0" customWidth="1"/>
    <col min="22" max="22" width="14.00390625" style="0" hidden="1" customWidth="1"/>
    <col min="23" max="23" width="16.421875" style="0" customWidth="1"/>
    <col min="24" max="24" width="10.57421875" style="0" customWidth="1"/>
    <col min="25" max="25" width="7.140625" style="0" customWidth="1"/>
    <col min="26" max="26" width="7.7109375" style="0" customWidth="1"/>
    <col min="27" max="27" width="11.8515625" style="0" customWidth="1"/>
    <col min="28" max="28" width="14.421875" style="0" customWidth="1"/>
  </cols>
  <sheetData>
    <row r="1" spans="1:28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>
      <c r="A3" s="15" t="s">
        <v>1</v>
      </c>
      <c r="B3" s="15"/>
      <c r="C3" s="15"/>
      <c r="D3" s="15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7"/>
      <c r="B4" s="17"/>
      <c r="C4" s="17"/>
      <c r="D4" s="17"/>
      <c r="E4" s="17"/>
      <c r="F4" s="18" t="s">
        <v>3</v>
      </c>
      <c r="G4" s="18"/>
      <c r="H4" s="19"/>
      <c r="I4" s="19"/>
      <c r="J4" s="19"/>
      <c r="K4" s="19"/>
      <c r="L4" s="19"/>
      <c r="M4" s="17"/>
      <c r="N4" s="17"/>
      <c r="O4" s="17"/>
      <c r="P4" s="17"/>
      <c r="Q4" s="17"/>
      <c r="R4" s="18" t="s">
        <v>5</v>
      </c>
      <c r="S4" s="18"/>
      <c r="T4" s="18"/>
      <c r="U4" s="18"/>
      <c r="V4" s="18"/>
      <c r="W4" s="18" t="s">
        <v>3</v>
      </c>
      <c r="X4" s="18"/>
      <c r="Y4" s="18"/>
      <c r="Z4" s="18"/>
      <c r="AA4" s="17"/>
      <c r="AB4" s="17"/>
    </row>
    <row r="5" spans="1:28" ht="51" customHeight="1">
      <c r="A5" s="2" t="s">
        <v>6</v>
      </c>
      <c r="B5" s="2" t="s">
        <v>7</v>
      </c>
      <c r="C5" s="2" t="s">
        <v>8</v>
      </c>
      <c r="D5" s="2" t="s">
        <v>11</v>
      </c>
      <c r="E5" s="2" t="s">
        <v>13</v>
      </c>
      <c r="F5" s="2" t="s">
        <v>16</v>
      </c>
      <c r="G5" s="2" t="s">
        <v>17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189</v>
      </c>
      <c r="Y5" s="2" t="s">
        <v>36</v>
      </c>
      <c r="Z5" s="2" t="s">
        <v>37</v>
      </c>
      <c r="AA5" s="2" t="s">
        <v>190</v>
      </c>
      <c r="AB5" s="2" t="s">
        <v>191</v>
      </c>
    </row>
    <row r="6" spans="1:28" ht="76.5">
      <c r="A6" s="3">
        <v>12134</v>
      </c>
      <c r="B6" s="4"/>
      <c r="C6" s="3">
        <v>28846</v>
      </c>
      <c r="D6" s="4" t="s">
        <v>40</v>
      </c>
      <c r="E6" s="4" t="s">
        <v>41</v>
      </c>
      <c r="F6" s="5">
        <v>50</v>
      </c>
      <c r="G6" s="6" t="s">
        <v>42</v>
      </c>
      <c r="H6" s="4" t="s">
        <v>43</v>
      </c>
      <c r="I6" s="4" t="s">
        <v>44</v>
      </c>
      <c r="J6" s="4" t="s">
        <v>45</v>
      </c>
      <c r="K6" s="4">
        <v>3</v>
      </c>
      <c r="L6" s="4">
        <v>262</v>
      </c>
      <c r="M6" s="4">
        <v>52839</v>
      </c>
      <c r="N6" s="4" t="s">
        <v>46</v>
      </c>
      <c r="O6" s="4" t="s">
        <v>47</v>
      </c>
      <c r="P6" s="4">
        <v>605551815</v>
      </c>
      <c r="Q6" s="4"/>
      <c r="R6" s="7" t="s">
        <v>48</v>
      </c>
      <c r="S6" s="7" t="s">
        <v>49</v>
      </c>
      <c r="T6" s="7" t="s">
        <v>50</v>
      </c>
      <c r="U6" s="7" t="s">
        <v>51</v>
      </c>
      <c r="V6" s="7" t="s">
        <v>52</v>
      </c>
      <c r="W6" s="6" t="s">
        <v>53</v>
      </c>
      <c r="X6" s="8">
        <v>41.5</v>
      </c>
      <c r="Y6" s="5">
        <v>20</v>
      </c>
      <c r="Z6" s="8">
        <v>8.3</v>
      </c>
      <c r="AA6" s="9">
        <f>ROUND(F6*X6,2)</f>
        <v>2075</v>
      </c>
      <c r="AB6" s="9">
        <f>ROUND(F6*(X6+Z6),2)</f>
        <v>2490</v>
      </c>
    </row>
    <row r="7" spans="1:28" ht="76.5">
      <c r="A7" s="3">
        <v>12134</v>
      </c>
      <c r="B7" s="4"/>
      <c r="C7" s="3">
        <v>36042</v>
      </c>
      <c r="D7" s="4" t="s">
        <v>40</v>
      </c>
      <c r="E7" s="4" t="s">
        <v>54</v>
      </c>
      <c r="F7" s="5">
        <v>50</v>
      </c>
      <c r="G7" s="6" t="s">
        <v>42</v>
      </c>
      <c r="H7" s="4" t="s">
        <v>43</v>
      </c>
      <c r="I7" s="4" t="s">
        <v>44</v>
      </c>
      <c r="J7" s="4" t="s">
        <v>45</v>
      </c>
      <c r="K7" s="4">
        <v>3</v>
      </c>
      <c r="L7" s="4">
        <v>262</v>
      </c>
      <c r="M7" s="4">
        <v>52839</v>
      </c>
      <c r="N7" s="4" t="s">
        <v>46</v>
      </c>
      <c r="O7" s="4" t="s">
        <v>47</v>
      </c>
      <c r="P7" s="4">
        <v>605551815</v>
      </c>
      <c r="Q7" s="4"/>
      <c r="R7" s="7" t="s">
        <v>48</v>
      </c>
      <c r="S7" s="7" t="s">
        <v>49</v>
      </c>
      <c r="T7" s="7" t="s">
        <v>50</v>
      </c>
      <c r="U7" s="7" t="s">
        <v>51</v>
      </c>
      <c r="V7" s="7" t="s">
        <v>52</v>
      </c>
      <c r="W7" s="6" t="s">
        <v>53</v>
      </c>
      <c r="X7" s="8">
        <v>41.5</v>
      </c>
      <c r="Y7" s="5">
        <v>20</v>
      </c>
      <c r="Z7" s="8">
        <v>8.3</v>
      </c>
      <c r="AA7" s="9">
        <f>ROUND(F7*X7,2)</f>
        <v>2075</v>
      </c>
      <c r="AB7" s="9">
        <f>ROUND(F7*(X7+Z7),2)</f>
        <v>2490</v>
      </c>
    </row>
    <row r="8" spans="1:28" ht="76.5">
      <c r="A8" s="3">
        <v>12134</v>
      </c>
      <c r="B8" s="4"/>
      <c r="C8" s="3">
        <v>36088</v>
      </c>
      <c r="D8" s="4" t="s">
        <v>40</v>
      </c>
      <c r="E8" s="4" t="s">
        <v>55</v>
      </c>
      <c r="F8" s="5">
        <v>80</v>
      </c>
      <c r="G8" s="6" t="s">
        <v>42</v>
      </c>
      <c r="H8" s="4" t="s">
        <v>43</v>
      </c>
      <c r="I8" s="4" t="s">
        <v>44</v>
      </c>
      <c r="J8" s="4" t="s">
        <v>45</v>
      </c>
      <c r="K8" s="4">
        <v>3</v>
      </c>
      <c r="L8" s="4">
        <v>262</v>
      </c>
      <c r="M8" s="4">
        <v>52839</v>
      </c>
      <c r="N8" s="4" t="s">
        <v>46</v>
      </c>
      <c r="O8" s="4" t="s">
        <v>47</v>
      </c>
      <c r="P8" s="4">
        <v>605551815</v>
      </c>
      <c r="Q8" s="4"/>
      <c r="R8" s="7" t="s">
        <v>48</v>
      </c>
      <c r="S8" s="7" t="s">
        <v>49</v>
      </c>
      <c r="T8" s="7" t="s">
        <v>50</v>
      </c>
      <c r="U8" s="7" t="s">
        <v>51</v>
      </c>
      <c r="V8" s="7" t="s">
        <v>52</v>
      </c>
      <c r="W8" s="6" t="s">
        <v>53</v>
      </c>
      <c r="X8" s="8">
        <v>26.8</v>
      </c>
      <c r="Y8" s="5">
        <v>20</v>
      </c>
      <c r="Z8" s="8">
        <v>5.36</v>
      </c>
      <c r="AA8" s="9">
        <f>ROUND(F8*X8,2)</f>
        <v>2144</v>
      </c>
      <c r="AB8" s="9">
        <f>ROUND(F8*(X8+Z8),2)</f>
        <v>2572.8</v>
      </c>
    </row>
    <row r="9" spans="1:28" ht="13.5" customHeight="1">
      <c r="A9" s="20"/>
      <c r="B9" s="20"/>
      <c r="C9" s="2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0" t="s">
        <v>56</v>
      </c>
      <c r="Z9" s="20"/>
      <c r="AA9" s="11">
        <f>SUM(AA6:AA8)</f>
        <v>6294</v>
      </c>
      <c r="AB9" s="11">
        <f>SUM(AB6:AB8)</f>
        <v>7552.8</v>
      </c>
    </row>
    <row r="10" spans="1:28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5.5">
      <c r="A11" s="3">
        <v>13388</v>
      </c>
      <c r="B11" s="4"/>
      <c r="C11" s="3">
        <v>35779</v>
      </c>
      <c r="D11" s="4" t="s">
        <v>57</v>
      </c>
      <c r="E11" s="4"/>
      <c r="F11" s="5">
        <v>150</v>
      </c>
      <c r="G11" s="6" t="s">
        <v>42</v>
      </c>
      <c r="H11" s="4" t="s">
        <v>58</v>
      </c>
      <c r="I11" s="4" t="s">
        <v>59</v>
      </c>
      <c r="J11" s="4" t="s">
        <v>60</v>
      </c>
      <c r="K11" s="4">
        <v>3</v>
      </c>
      <c r="L11" s="4">
        <v>339</v>
      </c>
      <c r="M11" s="4">
        <v>10286</v>
      </c>
      <c r="N11" s="4" t="s">
        <v>61</v>
      </c>
      <c r="O11" s="4" t="s">
        <v>62</v>
      </c>
      <c r="P11" s="4">
        <v>549495054</v>
      </c>
      <c r="Q11" s="4"/>
      <c r="R11" s="7" t="s">
        <v>63</v>
      </c>
      <c r="S11" s="7" t="s">
        <v>64</v>
      </c>
      <c r="T11" s="7" t="s">
        <v>52</v>
      </c>
      <c r="U11" s="7" t="s">
        <v>65</v>
      </c>
      <c r="V11" s="7" t="s">
        <v>52</v>
      </c>
      <c r="W11" s="6" t="s">
        <v>66</v>
      </c>
      <c r="X11" s="8">
        <v>57</v>
      </c>
      <c r="Y11" s="5">
        <v>10</v>
      </c>
      <c r="Z11" s="8">
        <v>5.7</v>
      </c>
      <c r="AA11" s="9">
        <f>ROUND(F11*X11,2)</f>
        <v>8550</v>
      </c>
      <c r="AB11" s="9">
        <f>ROUND(F11*(X11+Z11),2)</f>
        <v>9405</v>
      </c>
    </row>
    <row r="12" spans="1:28" ht="25.5">
      <c r="A12" s="3">
        <v>13388</v>
      </c>
      <c r="B12" s="4"/>
      <c r="C12" s="3">
        <v>35831</v>
      </c>
      <c r="D12" s="4" t="s">
        <v>57</v>
      </c>
      <c r="E12" s="4" t="s">
        <v>67</v>
      </c>
      <c r="F12" s="5">
        <v>2000</v>
      </c>
      <c r="G12" s="6" t="s">
        <v>42</v>
      </c>
      <c r="H12" s="4" t="s">
        <v>58</v>
      </c>
      <c r="I12" s="4" t="s">
        <v>59</v>
      </c>
      <c r="J12" s="4" t="s">
        <v>60</v>
      </c>
      <c r="K12" s="4">
        <v>2</v>
      </c>
      <c r="L12" s="4">
        <v>218</v>
      </c>
      <c r="M12" s="4">
        <v>168771</v>
      </c>
      <c r="N12" s="4" t="s">
        <v>68</v>
      </c>
      <c r="O12" s="4" t="s">
        <v>69</v>
      </c>
      <c r="P12" s="4">
        <v>549498036</v>
      </c>
      <c r="Q12" s="4"/>
      <c r="R12" s="7" t="s">
        <v>70</v>
      </c>
      <c r="S12" s="7" t="s">
        <v>64</v>
      </c>
      <c r="T12" s="7" t="s">
        <v>71</v>
      </c>
      <c r="U12" s="7" t="s">
        <v>51</v>
      </c>
      <c r="V12" s="7" t="s">
        <v>52</v>
      </c>
      <c r="W12" s="6" t="s">
        <v>66</v>
      </c>
      <c r="X12" s="8">
        <v>7.3</v>
      </c>
      <c r="Y12" s="5">
        <v>10</v>
      </c>
      <c r="Z12" s="8">
        <v>0.73</v>
      </c>
      <c r="AA12" s="9">
        <f>ROUND(F12*X12,2)</f>
        <v>14600</v>
      </c>
      <c r="AB12" s="9">
        <f>ROUND(F12*(X12+Z12),2)</f>
        <v>16060</v>
      </c>
    </row>
    <row r="13" spans="1:28" ht="13.5" customHeight="1">
      <c r="A13" s="20"/>
      <c r="B13" s="20"/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0" t="s">
        <v>56</v>
      </c>
      <c r="Z13" s="20"/>
      <c r="AA13" s="11">
        <f>SUM(AA11:AA12)</f>
        <v>23150</v>
      </c>
      <c r="AB13" s="11">
        <f>SUM(AB11:AB12)</f>
        <v>25465</v>
      </c>
    </row>
    <row r="14" spans="1:28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02">
      <c r="A15" s="3">
        <v>13441</v>
      </c>
      <c r="B15" s="4"/>
      <c r="C15" s="3">
        <v>36176</v>
      </c>
      <c r="D15" s="4" t="s">
        <v>72</v>
      </c>
      <c r="E15" s="4" t="s">
        <v>73</v>
      </c>
      <c r="F15" s="5">
        <v>400</v>
      </c>
      <c r="G15" s="6" t="s">
        <v>42</v>
      </c>
      <c r="H15" s="4" t="s">
        <v>74</v>
      </c>
      <c r="I15" s="4" t="s">
        <v>75</v>
      </c>
      <c r="J15" s="4" t="s">
        <v>76</v>
      </c>
      <c r="K15" s="4">
        <v>0</v>
      </c>
      <c r="L15" s="4" t="s">
        <v>52</v>
      </c>
      <c r="M15" s="4">
        <v>104874</v>
      </c>
      <c r="N15" s="4" t="s">
        <v>77</v>
      </c>
      <c r="O15" s="4" t="s">
        <v>78</v>
      </c>
      <c r="P15" s="4">
        <v>549491608</v>
      </c>
      <c r="Q15" s="4" t="s">
        <v>79</v>
      </c>
      <c r="R15" s="7" t="s">
        <v>65</v>
      </c>
      <c r="S15" s="7" t="s">
        <v>80</v>
      </c>
      <c r="T15" s="7" t="s">
        <v>52</v>
      </c>
      <c r="U15" s="7" t="s">
        <v>65</v>
      </c>
      <c r="V15" s="7" t="s">
        <v>52</v>
      </c>
      <c r="W15" s="6" t="s">
        <v>81</v>
      </c>
      <c r="X15" s="8">
        <v>7.25</v>
      </c>
      <c r="Y15" s="5">
        <v>20</v>
      </c>
      <c r="Z15" s="8">
        <v>1.45</v>
      </c>
      <c r="AA15" s="9">
        <f>ROUND(F15*X15,2)</f>
        <v>2900</v>
      </c>
      <c r="AB15" s="9">
        <f>ROUND(F15*(X15+Z15),2)</f>
        <v>3480</v>
      </c>
    </row>
    <row r="16" spans="1:28" ht="13.5" customHeight="1">
      <c r="A16" s="20"/>
      <c r="B16" s="20"/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0" t="s">
        <v>56</v>
      </c>
      <c r="Z16" s="20"/>
      <c r="AA16" s="11">
        <f>SUM(AA15:AA15)</f>
        <v>2900</v>
      </c>
      <c r="AB16" s="11">
        <f>SUM(AB15:AB15)</f>
        <v>3480</v>
      </c>
    </row>
    <row r="17" spans="1:28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89.25">
      <c r="A18" s="3">
        <v>13461</v>
      </c>
      <c r="B18" s="4" t="s">
        <v>82</v>
      </c>
      <c r="C18" s="3">
        <v>33329</v>
      </c>
      <c r="D18" s="4" t="s">
        <v>72</v>
      </c>
      <c r="E18" s="4" t="s">
        <v>83</v>
      </c>
      <c r="F18" s="5">
        <v>200</v>
      </c>
      <c r="G18" s="6" t="s">
        <v>42</v>
      </c>
      <c r="H18" s="4" t="s">
        <v>84</v>
      </c>
      <c r="I18" s="4" t="s">
        <v>85</v>
      </c>
      <c r="J18" s="4" t="s">
        <v>86</v>
      </c>
      <c r="K18" s="4">
        <v>4</v>
      </c>
      <c r="L18" s="4">
        <v>432</v>
      </c>
      <c r="M18" s="4">
        <v>136103</v>
      </c>
      <c r="N18" s="4" t="s">
        <v>87</v>
      </c>
      <c r="O18" s="4" t="s">
        <v>88</v>
      </c>
      <c r="P18" s="4">
        <v>549495950</v>
      </c>
      <c r="Q18" s="4"/>
      <c r="R18" s="7" t="s">
        <v>89</v>
      </c>
      <c r="S18" s="7" t="s">
        <v>90</v>
      </c>
      <c r="T18" s="7" t="s">
        <v>52</v>
      </c>
      <c r="U18" s="7" t="s">
        <v>91</v>
      </c>
      <c r="V18" s="7" t="s">
        <v>92</v>
      </c>
      <c r="W18" s="6" t="s">
        <v>93</v>
      </c>
      <c r="X18" s="8">
        <v>7</v>
      </c>
      <c r="Y18" s="5">
        <v>20</v>
      </c>
      <c r="Z18" s="8">
        <v>1.4</v>
      </c>
      <c r="AA18" s="9">
        <f>ROUND(F18*X18,2)</f>
        <v>1400</v>
      </c>
      <c r="AB18" s="9">
        <f>ROUND(F18*(X18+Z18),2)</f>
        <v>1680</v>
      </c>
    </row>
    <row r="19" spans="1:28" ht="13.5" customHeight="1">
      <c r="A19" s="20"/>
      <c r="B19" s="20"/>
      <c r="C19" s="2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0" t="s">
        <v>56</v>
      </c>
      <c r="Z19" s="20"/>
      <c r="AA19" s="11">
        <f>SUM(AA18:AA18)</f>
        <v>1400</v>
      </c>
      <c r="AB19" s="11">
        <f>SUM(AB18:AB18)</f>
        <v>1680</v>
      </c>
    </row>
    <row r="20" spans="1:28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7.5">
      <c r="A21" s="3">
        <v>13526</v>
      </c>
      <c r="B21" s="4" t="s">
        <v>94</v>
      </c>
      <c r="C21" s="3">
        <v>33511</v>
      </c>
      <c r="D21" s="4" t="s">
        <v>57</v>
      </c>
      <c r="E21" s="4" t="s">
        <v>95</v>
      </c>
      <c r="F21" s="5">
        <v>4000</v>
      </c>
      <c r="G21" s="6" t="s">
        <v>42</v>
      </c>
      <c r="H21" s="4" t="s">
        <v>96</v>
      </c>
      <c r="I21" s="4" t="s">
        <v>97</v>
      </c>
      <c r="J21" s="4" t="s">
        <v>98</v>
      </c>
      <c r="K21" s="4">
        <v>2</v>
      </c>
      <c r="L21" s="4" t="s">
        <v>99</v>
      </c>
      <c r="M21" s="4">
        <v>3667</v>
      </c>
      <c r="N21" s="4" t="s">
        <v>100</v>
      </c>
      <c r="O21" s="4" t="s">
        <v>101</v>
      </c>
      <c r="P21" s="4">
        <v>549498618</v>
      </c>
      <c r="Q21" s="4"/>
      <c r="R21" s="7" t="s">
        <v>102</v>
      </c>
      <c r="S21" s="7" t="s">
        <v>103</v>
      </c>
      <c r="T21" s="7" t="s">
        <v>52</v>
      </c>
      <c r="U21" s="7" t="s">
        <v>104</v>
      </c>
      <c r="V21" s="7" t="s">
        <v>52</v>
      </c>
      <c r="W21" s="6" t="s">
        <v>105</v>
      </c>
      <c r="X21" s="8">
        <v>2.63</v>
      </c>
      <c r="Y21" s="5">
        <v>10</v>
      </c>
      <c r="Z21" s="8">
        <v>0.263</v>
      </c>
      <c r="AA21" s="9">
        <f>ROUND(F21*X21,2)</f>
        <v>10520</v>
      </c>
      <c r="AB21" s="9">
        <f>ROUND(F21*(X21+Z21),2)</f>
        <v>11572</v>
      </c>
    </row>
    <row r="22" spans="1:28" ht="13.5" customHeight="1">
      <c r="A22" s="20"/>
      <c r="B22" s="20"/>
      <c r="C22" s="2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0" t="s">
        <v>56</v>
      </c>
      <c r="Z22" s="20"/>
      <c r="AA22" s="11">
        <f>SUM(AA21:AA21)</f>
        <v>10520</v>
      </c>
      <c r="AB22" s="11">
        <f>SUM(AB21:AB21)</f>
        <v>11572</v>
      </c>
    </row>
    <row r="23" spans="1:28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63.75">
      <c r="A24" s="3">
        <v>13562</v>
      </c>
      <c r="B24" s="4" t="s">
        <v>106</v>
      </c>
      <c r="C24" s="3">
        <v>33562</v>
      </c>
      <c r="D24" s="4" t="s">
        <v>107</v>
      </c>
      <c r="E24" s="4" t="s">
        <v>108</v>
      </c>
      <c r="F24" s="5">
        <v>100</v>
      </c>
      <c r="G24" s="6" t="s">
        <v>42</v>
      </c>
      <c r="H24" s="4" t="s">
        <v>109</v>
      </c>
      <c r="I24" s="4" t="s">
        <v>110</v>
      </c>
      <c r="J24" s="4" t="s">
        <v>111</v>
      </c>
      <c r="K24" s="4">
        <v>4</v>
      </c>
      <c r="L24" s="4">
        <v>4.4</v>
      </c>
      <c r="M24" s="4">
        <v>56659</v>
      </c>
      <c r="N24" s="4" t="s">
        <v>112</v>
      </c>
      <c r="O24" s="4" t="s">
        <v>113</v>
      </c>
      <c r="P24" s="4">
        <v>549495224</v>
      </c>
      <c r="Q24" s="4"/>
      <c r="R24" s="7" t="s">
        <v>65</v>
      </c>
      <c r="S24" s="7" t="s">
        <v>114</v>
      </c>
      <c r="T24" s="7" t="s">
        <v>52</v>
      </c>
      <c r="U24" s="7" t="s">
        <v>65</v>
      </c>
      <c r="V24" s="7" t="s">
        <v>92</v>
      </c>
      <c r="W24" s="6" t="s">
        <v>115</v>
      </c>
      <c r="X24" s="8">
        <v>4.5</v>
      </c>
      <c r="Y24" s="5">
        <v>20</v>
      </c>
      <c r="Z24" s="8">
        <v>0.9</v>
      </c>
      <c r="AA24" s="9">
        <f>ROUND(F24*X24,2)</f>
        <v>450</v>
      </c>
      <c r="AB24" s="9">
        <f>ROUND(F24*(X24+Z24),2)</f>
        <v>540</v>
      </c>
    </row>
    <row r="25" spans="1:28" ht="13.5" customHeight="1">
      <c r="A25" s="20"/>
      <c r="B25" s="20"/>
      <c r="C25" s="2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0" t="s">
        <v>56</v>
      </c>
      <c r="Z25" s="20"/>
      <c r="AA25" s="11">
        <f>SUM(AA24:AA24)</f>
        <v>450</v>
      </c>
      <c r="AB25" s="11">
        <f>SUM(AB24:AB24)</f>
        <v>540</v>
      </c>
    </row>
    <row r="26" spans="1:28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14.75">
      <c r="A27" s="3">
        <v>13623</v>
      </c>
      <c r="B27" s="4" t="s">
        <v>116</v>
      </c>
      <c r="C27" s="3">
        <v>33547</v>
      </c>
      <c r="D27" s="4" t="s">
        <v>57</v>
      </c>
      <c r="E27" s="4" t="s">
        <v>117</v>
      </c>
      <c r="F27" s="5">
        <v>3000</v>
      </c>
      <c r="G27" s="6" t="s">
        <v>42</v>
      </c>
      <c r="H27" s="4" t="s">
        <v>118</v>
      </c>
      <c r="I27" s="4" t="s">
        <v>119</v>
      </c>
      <c r="J27" s="4" t="s">
        <v>120</v>
      </c>
      <c r="K27" s="4">
        <v>1</v>
      </c>
      <c r="L27" s="4" t="s">
        <v>121</v>
      </c>
      <c r="M27" s="4">
        <v>46448</v>
      </c>
      <c r="N27" s="4" t="s">
        <v>122</v>
      </c>
      <c r="O27" s="4" t="s">
        <v>123</v>
      </c>
      <c r="P27" s="4">
        <v>549494862</v>
      </c>
      <c r="Q27" s="4"/>
      <c r="R27" s="7" t="s">
        <v>124</v>
      </c>
      <c r="S27" s="7" t="s">
        <v>125</v>
      </c>
      <c r="T27" s="7" t="s">
        <v>52</v>
      </c>
      <c r="U27" s="7" t="s">
        <v>104</v>
      </c>
      <c r="V27" s="7" t="s">
        <v>52</v>
      </c>
      <c r="W27" s="6" t="s">
        <v>126</v>
      </c>
      <c r="X27" s="8">
        <v>4.3</v>
      </c>
      <c r="Y27" s="5">
        <v>10</v>
      </c>
      <c r="Z27" s="8">
        <v>0.43</v>
      </c>
      <c r="AA27" s="9">
        <f>ROUND(F27*X27,2)</f>
        <v>12900</v>
      </c>
      <c r="AB27" s="9">
        <f>ROUND(F27*(X27+Z27),2)</f>
        <v>14190</v>
      </c>
    </row>
    <row r="28" spans="1:28" ht="13.5" customHeight="1">
      <c r="A28" s="20"/>
      <c r="B28" s="20"/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0" t="s">
        <v>56</v>
      </c>
      <c r="Z28" s="20"/>
      <c r="AA28" s="11">
        <f>SUM(AA27:AA27)</f>
        <v>12900</v>
      </c>
      <c r="AB28" s="11">
        <f>SUM(AB27:AB27)</f>
        <v>14190</v>
      </c>
    </row>
    <row r="29" spans="1:28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25.5">
      <c r="A30" s="3">
        <v>13855</v>
      </c>
      <c r="B30" s="4"/>
      <c r="C30" s="3">
        <v>34101</v>
      </c>
      <c r="D30" s="4" t="s">
        <v>57</v>
      </c>
      <c r="E30" s="4" t="s">
        <v>67</v>
      </c>
      <c r="F30" s="5">
        <v>6000</v>
      </c>
      <c r="G30" s="6" t="s">
        <v>42</v>
      </c>
      <c r="H30" s="4" t="s">
        <v>58</v>
      </c>
      <c r="I30" s="4" t="s">
        <v>59</v>
      </c>
      <c r="J30" s="4" t="s">
        <v>60</v>
      </c>
      <c r="K30" s="4">
        <v>3</v>
      </c>
      <c r="L30" s="4">
        <v>339</v>
      </c>
      <c r="M30" s="4">
        <v>10286</v>
      </c>
      <c r="N30" s="4" t="s">
        <v>61</v>
      </c>
      <c r="O30" s="4" t="s">
        <v>62</v>
      </c>
      <c r="P30" s="4">
        <v>549495054</v>
      </c>
      <c r="Q30" s="4"/>
      <c r="R30" s="7" t="s">
        <v>127</v>
      </c>
      <c r="S30" s="7" t="s">
        <v>64</v>
      </c>
      <c r="T30" s="7" t="s">
        <v>71</v>
      </c>
      <c r="U30" s="7" t="s">
        <v>51</v>
      </c>
      <c r="V30" s="7" t="s">
        <v>52</v>
      </c>
      <c r="W30" s="6" t="s">
        <v>128</v>
      </c>
      <c r="X30" s="8">
        <v>22.8</v>
      </c>
      <c r="Y30" s="5">
        <v>20</v>
      </c>
      <c r="Z30" s="8">
        <v>4.56</v>
      </c>
      <c r="AA30" s="9">
        <f>ROUND(F30*X30,2)</f>
        <v>136800</v>
      </c>
      <c r="AB30" s="9">
        <f>ROUND(F30*(X30+Z30),2)</f>
        <v>164160</v>
      </c>
    </row>
    <row r="31" spans="1:28" ht="25.5">
      <c r="A31" s="3">
        <v>13855</v>
      </c>
      <c r="B31" s="4"/>
      <c r="C31" s="3">
        <v>34221</v>
      </c>
      <c r="D31" s="4" t="s">
        <v>57</v>
      </c>
      <c r="E31" s="4" t="s">
        <v>129</v>
      </c>
      <c r="F31" s="5">
        <v>1000</v>
      </c>
      <c r="G31" s="6" t="s">
        <v>42</v>
      </c>
      <c r="H31" s="4" t="s">
        <v>58</v>
      </c>
      <c r="I31" s="4" t="s">
        <v>59</v>
      </c>
      <c r="J31" s="4" t="s">
        <v>60</v>
      </c>
      <c r="K31" s="4">
        <v>2</v>
      </c>
      <c r="L31" s="4" t="s">
        <v>52</v>
      </c>
      <c r="M31" s="4">
        <v>168771</v>
      </c>
      <c r="N31" s="4" t="s">
        <v>68</v>
      </c>
      <c r="O31" s="4" t="s">
        <v>69</v>
      </c>
      <c r="P31" s="4">
        <v>549498036</v>
      </c>
      <c r="Q31" s="4"/>
      <c r="R31" s="7" t="s">
        <v>70</v>
      </c>
      <c r="S31" s="7" t="s">
        <v>64</v>
      </c>
      <c r="T31" s="7" t="s">
        <v>130</v>
      </c>
      <c r="U31" s="7" t="s">
        <v>51</v>
      </c>
      <c r="V31" s="7" t="s">
        <v>52</v>
      </c>
      <c r="W31" s="6" t="s">
        <v>128</v>
      </c>
      <c r="X31" s="8">
        <v>15.2</v>
      </c>
      <c r="Y31" s="5">
        <v>10</v>
      </c>
      <c r="Z31" s="8">
        <v>1.52</v>
      </c>
      <c r="AA31" s="9">
        <f>ROUND(F31*X31,2)</f>
        <v>15200</v>
      </c>
      <c r="AB31" s="9">
        <f>ROUND(F31*(X31+Z31),2)</f>
        <v>16720</v>
      </c>
    </row>
    <row r="32" spans="1:28" ht="13.5" customHeight="1">
      <c r="A32" s="20"/>
      <c r="B32" s="20"/>
      <c r="C32" s="2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0" t="s">
        <v>56</v>
      </c>
      <c r="Z32" s="20"/>
      <c r="AA32" s="11">
        <f>SUM(AA30:AA31)</f>
        <v>152000</v>
      </c>
      <c r="AB32" s="11">
        <f>SUM(AB30:AB31)</f>
        <v>180880</v>
      </c>
    </row>
    <row r="33" spans="1:2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53">
      <c r="A34" s="3">
        <v>13954</v>
      </c>
      <c r="B34" s="4" t="s">
        <v>131</v>
      </c>
      <c r="C34" s="3">
        <v>34475</v>
      </c>
      <c r="D34" s="4" t="s">
        <v>57</v>
      </c>
      <c r="E34" s="4" t="s">
        <v>132</v>
      </c>
      <c r="F34" s="5">
        <v>2000</v>
      </c>
      <c r="G34" s="6" t="s">
        <v>133</v>
      </c>
      <c r="H34" s="4" t="s">
        <v>134</v>
      </c>
      <c r="I34" s="4" t="s">
        <v>135</v>
      </c>
      <c r="J34" s="4" t="s">
        <v>98</v>
      </c>
      <c r="K34" s="4">
        <v>2</v>
      </c>
      <c r="L34" s="4" t="s">
        <v>136</v>
      </c>
      <c r="M34" s="4">
        <v>135370</v>
      </c>
      <c r="N34" s="4" t="s">
        <v>137</v>
      </c>
      <c r="O34" s="4" t="s">
        <v>138</v>
      </c>
      <c r="P34" s="4">
        <v>549494808</v>
      </c>
      <c r="Q34" s="4" t="s">
        <v>139</v>
      </c>
      <c r="R34" s="7" t="s">
        <v>140</v>
      </c>
      <c r="S34" s="7" t="s">
        <v>141</v>
      </c>
      <c r="T34" s="7" t="s">
        <v>52</v>
      </c>
      <c r="U34" s="7" t="s">
        <v>142</v>
      </c>
      <c r="V34" s="7" t="s">
        <v>143</v>
      </c>
      <c r="W34" s="6" t="s">
        <v>144</v>
      </c>
      <c r="X34" s="8">
        <v>7.9</v>
      </c>
      <c r="Y34" s="5">
        <v>10</v>
      </c>
      <c r="Z34" s="8">
        <v>0.79</v>
      </c>
      <c r="AA34" s="9">
        <f>ROUND(F34*X34,2)</f>
        <v>15800</v>
      </c>
      <c r="AB34" s="9">
        <f>ROUND(F34*(X34+Z34),2)</f>
        <v>17380</v>
      </c>
    </row>
    <row r="35" spans="1:28" ht="13.5" customHeight="1">
      <c r="A35" s="20"/>
      <c r="B35" s="20"/>
      <c r="C35" s="2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0" t="s">
        <v>56</v>
      </c>
      <c r="Z35" s="20"/>
      <c r="AA35" s="11">
        <f>SUM(AA34:AA34)</f>
        <v>15800</v>
      </c>
      <c r="AB35" s="11">
        <f>SUM(AB34:AB34)</f>
        <v>17380</v>
      </c>
    </row>
    <row r="36" spans="1:28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63.75">
      <c r="A37" s="3">
        <v>14083</v>
      </c>
      <c r="B37" s="4"/>
      <c r="C37" s="3">
        <v>34912</v>
      </c>
      <c r="D37" s="4" t="s">
        <v>72</v>
      </c>
      <c r="E37" s="4" t="s">
        <v>145</v>
      </c>
      <c r="F37" s="5">
        <v>150</v>
      </c>
      <c r="G37" s="6" t="s">
        <v>42</v>
      </c>
      <c r="H37" s="4" t="s">
        <v>146</v>
      </c>
      <c r="I37" s="4" t="s">
        <v>147</v>
      </c>
      <c r="J37" s="4" t="s">
        <v>148</v>
      </c>
      <c r="K37" s="4">
        <v>5</v>
      </c>
      <c r="L37" s="4" t="s">
        <v>149</v>
      </c>
      <c r="M37" s="4">
        <v>7467</v>
      </c>
      <c r="N37" s="4" t="s">
        <v>150</v>
      </c>
      <c r="O37" s="4" t="s">
        <v>151</v>
      </c>
      <c r="P37" s="4">
        <v>549493107</v>
      </c>
      <c r="Q37" s="4"/>
      <c r="R37" s="7" t="s">
        <v>152</v>
      </c>
      <c r="S37" s="7" t="s">
        <v>153</v>
      </c>
      <c r="T37" s="7" t="s">
        <v>52</v>
      </c>
      <c r="U37" s="7" t="s">
        <v>91</v>
      </c>
      <c r="V37" s="7" t="s">
        <v>52</v>
      </c>
      <c r="W37" s="6" t="s">
        <v>154</v>
      </c>
      <c r="X37" s="8">
        <v>11</v>
      </c>
      <c r="Y37" s="5">
        <v>20</v>
      </c>
      <c r="Z37" s="8">
        <v>2.2</v>
      </c>
      <c r="AA37" s="9">
        <f>ROUND(F37*X37,2)</f>
        <v>1650</v>
      </c>
      <c r="AB37" s="9">
        <f>ROUND(F37*(X37+Z37),2)</f>
        <v>1980</v>
      </c>
    </row>
    <row r="38" spans="1:28" ht="63.75">
      <c r="A38" s="3">
        <v>14083</v>
      </c>
      <c r="B38" s="4"/>
      <c r="C38" s="3">
        <v>34916</v>
      </c>
      <c r="D38" s="4" t="s">
        <v>72</v>
      </c>
      <c r="E38" s="4" t="s">
        <v>145</v>
      </c>
      <c r="F38" s="5">
        <v>150</v>
      </c>
      <c r="G38" s="6" t="s">
        <v>42</v>
      </c>
      <c r="H38" s="4" t="s">
        <v>146</v>
      </c>
      <c r="I38" s="4" t="s">
        <v>147</v>
      </c>
      <c r="J38" s="4" t="s">
        <v>148</v>
      </c>
      <c r="K38" s="4">
        <v>5</v>
      </c>
      <c r="L38" s="4" t="s">
        <v>149</v>
      </c>
      <c r="M38" s="4">
        <v>7467</v>
      </c>
      <c r="N38" s="4" t="s">
        <v>150</v>
      </c>
      <c r="O38" s="4" t="s">
        <v>151</v>
      </c>
      <c r="P38" s="4">
        <v>549493107</v>
      </c>
      <c r="Q38" s="4"/>
      <c r="R38" s="7" t="s">
        <v>152</v>
      </c>
      <c r="S38" s="7" t="s">
        <v>153</v>
      </c>
      <c r="T38" s="7" t="s">
        <v>52</v>
      </c>
      <c r="U38" s="7" t="s">
        <v>91</v>
      </c>
      <c r="V38" s="7" t="s">
        <v>52</v>
      </c>
      <c r="W38" s="6" t="s">
        <v>154</v>
      </c>
      <c r="X38" s="8">
        <v>11</v>
      </c>
      <c r="Y38" s="5">
        <v>20</v>
      </c>
      <c r="Z38" s="8">
        <v>2.2</v>
      </c>
      <c r="AA38" s="9">
        <f>ROUND(F38*X38,2)</f>
        <v>1650</v>
      </c>
      <c r="AB38" s="9">
        <f>ROUND(F38*(X38+Z38),2)</f>
        <v>1980</v>
      </c>
    </row>
    <row r="39" spans="1:28" ht="63.75">
      <c r="A39" s="3">
        <v>14083</v>
      </c>
      <c r="B39" s="4"/>
      <c r="C39" s="3">
        <v>34918</v>
      </c>
      <c r="D39" s="4" t="s">
        <v>72</v>
      </c>
      <c r="E39" s="4" t="s">
        <v>145</v>
      </c>
      <c r="F39" s="5">
        <v>100</v>
      </c>
      <c r="G39" s="6" t="s">
        <v>42</v>
      </c>
      <c r="H39" s="4" t="s">
        <v>146</v>
      </c>
      <c r="I39" s="4" t="s">
        <v>147</v>
      </c>
      <c r="J39" s="4" t="s">
        <v>148</v>
      </c>
      <c r="K39" s="4">
        <v>5</v>
      </c>
      <c r="L39" s="4" t="s">
        <v>149</v>
      </c>
      <c r="M39" s="4">
        <v>7467</v>
      </c>
      <c r="N39" s="4" t="s">
        <v>150</v>
      </c>
      <c r="O39" s="4" t="s">
        <v>151</v>
      </c>
      <c r="P39" s="4">
        <v>549493107</v>
      </c>
      <c r="Q39" s="4"/>
      <c r="R39" s="7" t="s">
        <v>152</v>
      </c>
      <c r="S39" s="7" t="s">
        <v>153</v>
      </c>
      <c r="T39" s="7" t="s">
        <v>52</v>
      </c>
      <c r="U39" s="7" t="s">
        <v>91</v>
      </c>
      <c r="V39" s="7" t="s">
        <v>52</v>
      </c>
      <c r="W39" s="6" t="s">
        <v>154</v>
      </c>
      <c r="X39" s="8">
        <v>7</v>
      </c>
      <c r="Y39" s="5">
        <v>20</v>
      </c>
      <c r="Z39" s="8">
        <v>1.4</v>
      </c>
      <c r="AA39" s="9">
        <f>ROUND(F39*X39,2)</f>
        <v>700</v>
      </c>
      <c r="AB39" s="9">
        <f>ROUND(F39*(X39+Z39),2)</f>
        <v>840</v>
      </c>
    </row>
    <row r="40" spans="1:28" ht="63.75">
      <c r="A40" s="3">
        <v>14083</v>
      </c>
      <c r="B40" s="4"/>
      <c r="C40" s="3">
        <v>34919</v>
      </c>
      <c r="D40" s="4" t="s">
        <v>72</v>
      </c>
      <c r="E40" s="4" t="s">
        <v>145</v>
      </c>
      <c r="F40" s="5">
        <v>100</v>
      </c>
      <c r="G40" s="6" t="s">
        <v>42</v>
      </c>
      <c r="H40" s="4" t="s">
        <v>146</v>
      </c>
      <c r="I40" s="4" t="s">
        <v>147</v>
      </c>
      <c r="J40" s="4" t="s">
        <v>148</v>
      </c>
      <c r="K40" s="4">
        <v>5</v>
      </c>
      <c r="L40" s="4" t="s">
        <v>149</v>
      </c>
      <c r="M40" s="4">
        <v>7467</v>
      </c>
      <c r="N40" s="4" t="s">
        <v>150</v>
      </c>
      <c r="O40" s="4" t="s">
        <v>151</v>
      </c>
      <c r="P40" s="4">
        <v>549493107</v>
      </c>
      <c r="Q40" s="4"/>
      <c r="R40" s="7" t="s">
        <v>152</v>
      </c>
      <c r="S40" s="7" t="s">
        <v>153</v>
      </c>
      <c r="T40" s="7" t="s">
        <v>52</v>
      </c>
      <c r="U40" s="7" t="s">
        <v>91</v>
      </c>
      <c r="V40" s="7" t="s">
        <v>52</v>
      </c>
      <c r="W40" s="6" t="s">
        <v>154</v>
      </c>
      <c r="X40" s="8">
        <v>7</v>
      </c>
      <c r="Y40" s="5">
        <v>20</v>
      </c>
      <c r="Z40" s="8">
        <v>1.4</v>
      </c>
      <c r="AA40" s="9">
        <f>ROUND(F40*X40,2)</f>
        <v>700</v>
      </c>
      <c r="AB40" s="9">
        <f>ROUND(F40*(X40+Z40),2)</f>
        <v>840</v>
      </c>
    </row>
    <row r="41" spans="1:28" ht="102">
      <c r="A41" s="3">
        <v>14083</v>
      </c>
      <c r="B41" s="4"/>
      <c r="C41" s="3">
        <v>34921</v>
      </c>
      <c r="D41" s="4" t="s">
        <v>72</v>
      </c>
      <c r="E41" s="4" t="s">
        <v>155</v>
      </c>
      <c r="F41" s="5">
        <v>100</v>
      </c>
      <c r="G41" s="6" t="s">
        <v>42</v>
      </c>
      <c r="H41" s="4" t="s">
        <v>146</v>
      </c>
      <c r="I41" s="4" t="s">
        <v>147</v>
      </c>
      <c r="J41" s="4" t="s">
        <v>148</v>
      </c>
      <c r="K41" s="4">
        <v>5</v>
      </c>
      <c r="L41" s="4" t="s">
        <v>149</v>
      </c>
      <c r="M41" s="4">
        <v>7467</v>
      </c>
      <c r="N41" s="4" t="s">
        <v>150</v>
      </c>
      <c r="O41" s="4" t="s">
        <v>151</v>
      </c>
      <c r="P41" s="4">
        <v>549493107</v>
      </c>
      <c r="Q41" s="4"/>
      <c r="R41" s="7" t="s">
        <v>152</v>
      </c>
      <c r="S41" s="7" t="s">
        <v>153</v>
      </c>
      <c r="T41" s="7" t="s">
        <v>52</v>
      </c>
      <c r="U41" s="7" t="s">
        <v>91</v>
      </c>
      <c r="V41" s="7" t="s">
        <v>52</v>
      </c>
      <c r="W41" s="6" t="s">
        <v>154</v>
      </c>
      <c r="X41" s="8">
        <v>7</v>
      </c>
      <c r="Y41" s="5">
        <v>20</v>
      </c>
      <c r="Z41" s="8">
        <v>1.4</v>
      </c>
      <c r="AA41" s="9">
        <f>ROUND(F41*X41,2)</f>
        <v>700</v>
      </c>
      <c r="AB41" s="9">
        <f>ROUND(F41*(X41+Z41),2)</f>
        <v>840</v>
      </c>
    </row>
    <row r="42" spans="1:28" ht="102">
      <c r="A42" s="3">
        <v>14083</v>
      </c>
      <c r="B42" s="4"/>
      <c r="C42" s="3">
        <v>34922</v>
      </c>
      <c r="D42" s="4" t="s">
        <v>72</v>
      </c>
      <c r="E42" s="4" t="s">
        <v>155</v>
      </c>
      <c r="F42" s="5">
        <v>100</v>
      </c>
      <c r="G42" s="6" t="s">
        <v>42</v>
      </c>
      <c r="H42" s="4" t="s">
        <v>146</v>
      </c>
      <c r="I42" s="4" t="s">
        <v>147</v>
      </c>
      <c r="J42" s="4" t="s">
        <v>148</v>
      </c>
      <c r="K42" s="4">
        <v>5</v>
      </c>
      <c r="L42" s="4" t="s">
        <v>149</v>
      </c>
      <c r="M42" s="4">
        <v>7467</v>
      </c>
      <c r="N42" s="4" t="s">
        <v>150</v>
      </c>
      <c r="O42" s="4" t="s">
        <v>151</v>
      </c>
      <c r="P42" s="4">
        <v>549493107</v>
      </c>
      <c r="Q42" s="4"/>
      <c r="R42" s="7" t="s">
        <v>152</v>
      </c>
      <c r="S42" s="7" t="s">
        <v>153</v>
      </c>
      <c r="T42" s="7" t="s">
        <v>52</v>
      </c>
      <c r="U42" s="7" t="s">
        <v>91</v>
      </c>
      <c r="V42" s="7" t="s">
        <v>52</v>
      </c>
      <c r="W42" s="6" t="s">
        <v>154</v>
      </c>
      <c r="X42" s="8">
        <v>7</v>
      </c>
      <c r="Y42" s="5">
        <v>20</v>
      </c>
      <c r="Z42" s="8">
        <v>1.4</v>
      </c>
      <c r="AA42" s="9">
        <f>ROUND(F42*X42,2)</f>
        <v>700</v>
      </c>
      <c r="AB42" s="9">
        <f>ROUND(F42*(X42+Z42),2)</f>
        <v>840</v>
      </c>
    </row>
    <row r="43" spans="1:28" ht="13.5" customHeight="1">
      <c r="A43" s="20"/>
      <c r="B43" s="20"/>
      <c r="C43" s="2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0" t="s">
        <v>56</v>
      </c>
      <c r="Z43" s="20"/>
      <c r="AA43" s="11">
        <f>SUM(AA37:AA42)</f>
        <v>6100</v>
      </c>
      <c r="AB43" s="11">
        <f>SUM(AB37:AB42)</f>
        <v>7320</v>
      </c>
    </row>
    <row r="44" spans="1:2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14.75">
      <c r="A45" s="3">
        <v>14115</v>
      </c>
      <c r="B45" s="4" t="s">
        <v>156</v>
      </c>
      <c r="C45" s="3">
        <v>35318</v>
      </c>
      <c r="D45" s="4" t="s">
        <v>72</v>
      </c>
      <c r="E45" s="4" t="s">
        <v>157</v>
      </c>
      <c r="F45" s="5">
        <v>4000</v>
      </c>
      <c r="G45" s="6" t="s">
        <v>42</v>
      </c>
      <c r="H45" s="4" t="s">
        <v>158</v>
      </c>
      <c r="I45" s="4" t="s">
        <v>85</v>
      </c>
      <c r="J45" s="4" t="s">
        <v>86</v>
      </c>
      <c r="K45" s="4">
        <v>4</v>
      </c>
      <c r="L45" s="4">
        <v>432</v>
      </c>
      <c r="M45" s="4">
        <v>171</v>
      </c>
      <c r="N45" s="4" t="s">
        <v>159</v>
      </c>
      <c r="O45" s="4" t="s">
        <v>160</v>
      </c>
      <c r="P45" s="4">
        <v>549495731</v>
      </c>
      <c r="Q45" s="4" t="s">
        <v>161</v>
      </c>
      <c r="R45" s="7" t="s">
        <v>91</v>
      </c>
      <c r="S45" s="7" t="s">
        <v>162</v>
      </c>
      <c r="T45" s="7" t="s">
        <v>52</v>
      </c>
      <c r="U45" s="7" t="s">
        <v>91</v>
      </c>
      <c r="V45" s="7" t="s">
        <v>92</v>
      </c>
      <c r="W45" s="6" t="s">
        <v>163</v>
      </c>
      <c r="X45" s="8">
        <v>1.61</v>
      </c>
      <c r="Y45" s="5">
        <v>20</v>
      </c>
      <c r="Z45" s="8">
        <v>0.322</v>
      </c>
      <c r="AA45" s="9">
        <f>ROUND(F45*X45,2)</f>
        <v>6440</v>
      </c>
      <c r="AB45" s="9">
        <f>ROUND(F45*(X45+Z45),2)</f>
        <v>7728</v>
      </c>
    </row>
    <row r="46" spans="1:28" ht="13.5" customHeight="1">
      <c r="A46" s="20"/>
      <c r="B46" s="20"/>
      <c r="C46" s="2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0" t="s">
        <v>56</v>
      </c>
      <c r="Z46" s="20"/>
      <c r="AA46" s="11">
        <f>SUM(AA45:AA45)</f>
        <v>6440</v>
      </c>
      <c r="AB46" s="11">
        <f>SUM(AB45:AB45)</f>
        <v>7728</v>
      </c>
    </row>
    <row r="47" spans="1:2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02">
      <c r="A48" s="3">
        <v>14144</v>
      </c>
      <c r="B48" s="4" t="s">
        <v>164</v>
      </c>
      <c r="C48" s="3">
        <v>35496</v>
      </c>
      <c r="D48" s="4" t="s">
        <v>57</v>
      </c>
      <c r="E48" s="4" t="s">
        <v>165</v>
      </c>
      <c r="F48" s="5">
        <v>50</v>
      </c>
      <c r="G48" s="6" t="s">
        <v>42</v>
      </c>
      <c r="H48" s="4" t="s">
        <v>166</v>
      </c>
      <c r="I48" s="4" t="s">
        <v>167</v>
      </c>
      <c r="J48" s="4" t="s">
        <v>168</v>
      </c>
      <c r="K48" s="4">
        <v>1</v>
      </c>
      <c r="L48" s="4" t="s">
        <v>169</v>
      </c>
      <c r="M48" s="4">
        <v>65080</v>
      </c>
      <c r="N48" s="4" t="s">
        <v>170</v>
      </c>
      <c r="O48" s="4" t="s">
        <v>171</v>
      </c>
      <c r="P48" s="4">
        <v>549495170</v>
      </c>
      <c r="Q48" s="4"/>
      <c r="R48" s="7" t="s">
        <v>172</v>
      </c>
      <c r="S48" s="7" t="s">
        <v>173</v>
      </c>
      <c r="T48" s="7" t="s">
        <v>52</v>
      </c>
      <c r="U48" s="7" t="s">
        <v>91</v>
      </c>
      <c r="V48" s="7" t="s">
        <v>52</v>
      </c>
      <c r="W48" s="6" t="s">
        <v>174</v>
      </c>
      <c r="X48" s="8">
        <v>81.1</v>
      </c>
      <c r="Y48" s="5">
        <v>10</v>
      </c>
      <c r="Z48" s="8">
        <v>8.11</v>
      </c>
      <c r="AA48" s="9">
        <f>ROUND(F48*X48,2)</f>
        <v>4055</v>
      </c>
      <c r="AB48" s="9">
        <f>ROUND(F48*(X48+Z48),2)</f>
        <v>4460.5</v>
      </c>
    </row>
    <row r="49" spans="1:28" ht="102">
      <c r="A49" s="3">
        <v>14144</v>
      </c>
      <c r="B49" s="4" t="s">
        <v>164</v>
      </c>
      <c r="C49" s="3">
        <v>35498</v>
      </c>
      <c r="D49" s="4" t="s">
        <v>57</v>
      </c>
      <c r="E49" s="4" t="s">
        <v>175</v>
      </c>
      <c r="F49" s="5">
        <v>50</v>
      </c>
      <c r="G49" s="6" t="s">
        <v>42</v>
      </c>
      <c r="H49" s="4" t="s">
        <v>166</v>
      </c>
      <c r="I49" s="4" t="s">
        <v>167</v>
      </c>
      <c r="J49" s="4" t="s">
        <v>168</v>
      </c>
      <c r="K49" s="4">
        <v>1</v>
      </c>
      <c r="L49" s="4" t="s">
        <v>169</v>
      </c>
      <c r="M49" s="4">
        <v>65080</v>
      </c>
      <c r="N49" s="4" t="s">
        <v>170</v>
      </c>
      <c r="O49" s="4" t="s">
        <v>171</v>
      </c>
      <c r="P49" s="4">
        <v>549495170</v>
      </c>
      <c r="Q49" s="4"/>
      <c r="R49" s="7" t="s">
        <v>172</v>
      </c>
      <c r="S49" s="7" t="s">
        <v>173</v>
      </c>
      <c r="T49" s="7" t="s">
        <v>52</v>
      </c>
      <c r="U49" s="7" t="s">
        <v>91</v>
      </c>
      <c r="V49" s="7" t="s">
        <v>52</v>
      </c>
      <c r="W49" s="6" t="s">
        <v>174</v>
      </c>
      <c r="X49" s="8">
        <v>82.5</v>
      </c>
      <c r="Y49" s="5">
        <v>10</v>
      </c>
      <c r="Z49" s="8">
        <v>8.25</v>
      </c>
      <c r="AA49" s="9">
        <f>ROUND(F49*X49,2)</f>
        <v>4125</v>
      </c>
      <c r="AB49" s="9">
        <f>ROUND(F49*(X49+Z49),2)</f>
        <v>4537.5</v>
      </c>
    </row>
    <row r="50" spans="1:28" ht="13.5" customHeight="1">
      <c r="A50" s="20"/>
      <c r="B50" s="20"/>
      <c r="C50" s="2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20" t="s">
        <v>56</v>
      </c>
      <c r="Z50" s="20"/>
      <c r="AA50" s="11">
        <f>SUM(AA48:AA49)</f>
        <v>8180</v>
      </c>
      <c r="AB50" s="11">
        <f>SUM(AB48:AB49)</f>
        <v>8998</v>
      </c>
    </row>
    <row r="51" spans="1:2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40.25">
      <c r="A52" s="3">
        <v>14246</v>
      </c>
      <c r="B52" s="4" t="s">
        <v>176</v>
      </c>
      <c r="C52" s="3">
        <v>36268</v>
      </c>
      <c r="D52" s="4" t="s">
        <v>57</v>
      </c>
      <c r="E52" s="4" t="s">
        <v>177</v>
      </c>
      <c r="F52" s="5">
        <v>2000</v>
      </c>
      <c r="G52" s="6" t="s">
        <v>42</v>
      </c>
      <c r="H52" s="4" t="s">
        <v>178</v>
      </c>
      <c r="I52" s="4" t="s">
        <v>179</v>
      </c>
      <c r="J52" s="4" t="s">
        <v>120</v>
      </c>
      <c r="K52" s="4">
        <v>4</v>
      </c>
      <c r="L52" s="4" t="s">
        <v>180</v>
      </c>
      <c r="M52" s="4">
        <v>110703</v>
      </c>
      <c r="N52" s="4" t="s">
        <v>181</v>
      </c>
      <c r="O52" s="4" t="s">
        <v>182</v>
      </c>
      <c r="P52" s="4">
        <v>549492887</v>
      </c>
      <c r="Q52" s="4" t="s">
        <v>183</v>
      </c>
      <c r="R52" s="7" t="s">
        <v>184</v>
      </c>
      <c r="S52" s="7" t="s">
        <v>185</v>
      </c>
      <c r="T52" s="7" t="s">
        <v>52</v>
      </c>
      <c r="U52" s="7" t="s">
        <v>65</v>
      </c>
      <c r="V52" s="7" t="s">
        <v>186</v>
      </c>
      <c r="W52" s="6" t="s">
        <v>187</v>
      </c>
      <c r="X52" s="8">
        <v>7.34</v>
      </c>
      <c r="Y52" s="5">
        <v>10</v>
      </c>
      <c r="Z52" s="8">
        <v>0.734</v>
      </c>
      <c r="AA52" s="9">
        <f>ROUND(F52*X52,2)</f>
        <v>14680</v>
      </c>
      <c r="AB52" s="9">
        <f>ROUND(F52*(X52+Z52),2)</f>
        <v>16148</v>
      </c>
    </row>
    <row r="53" spans="1:28" ht="13.5" customHeight="1">
      <c r="A53" s="20"/>
      <c r="B53" s="20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20" t="s">
        <v>56</v>
      </c>
      <c r="Z53" s="20"/>
      <c r="AA53" s="11">
        <f>SUM(AA52:AA52)</f>
        <v>14680</v>
      </c>
      <c r="AB53" s="11">
        <f>SUM(AB52:AB52)</f>
        <v>16148</v>
      </c>
    </row>
    <row r="54" spans="1:2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9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 t="s">
        <v>188</v>
      </c>
      <c r="Z55" s="22"/>
      <c r="AA55" s="13">
        <f>(0)+SUM(AA9,AA13,AA16,AA19,AA22,AA25,AA28,AA32,AA35,AA43,AA46,AA50,AA53)</f>
        <v>260814</v>
      </c>
      <c r="AB55" s="13">
        <f>(0)+SUM(AB9,AB13,AB16,AB19,AB22,AB25,AB28,AB32,AB35,AB43,AB46,AB50,AB53)</f>
        <v>302933.8</v>
      </c>
    </row>
    <row r="56" spans="1:2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</sheetData>
  <mergeCells count="38">
    <mergeCell ref="A53:C53"/>
    <mergeCell ref="Y53:Z53"/>
    <mergeCell ref="A55:X55"/>
    <mergeCell ref="Y55:Z55"/>
    <mergeCell ref="A46:C46"/>
    <mergeCell ref="Y46:Z46"/>
    <mergeCell ref="A50:C50"/>
    <mergeCell ref="Y50:Z50"/>
    <mergeCell ref="A35:C35"/>
    <mergeCell ref="Y35:Z35"/>
    <mergeCell ref="A43:C43"/>
    <mergeCell ref="Y43:Z43"/>
    <mergeCell ref="A28:C28"/>
    <mergeCell ref="Y28:Z28"/>
    <mergeCell ref="A32:C32"/>
    <mergeCell ref="Y32:Z32"/>
    <mergeCell ref="A22:C22"/>
    <mergeCell ref="Y22:Z22"/>
    <mergeCell ref="A25:C25"/>
    <mergeCell ref="Y25:Z25"/>
    <mergeCell ref="A16:C16"/>
    <mergeCell ref="Y16:Z16"/>
    <mergeCell ref="A19:C19"/>
    <mergeCell ref="Y19:Z19"/>
    <mergeCell ref="A9:C9"/>
    <mergeCell ref="Y9:Z9"/>
    <mergeCell ref="A13:C13"/>
    <mergeCell ref="Y13:Z13"/>
    <mergeCell ref="A1:AB1"/>
    <mergeCell ref="A3:D3"/>
    <mergeCell ref="E3:AB3"/>
    <mergeCell ref="A4:E4"/>
    <mergeCell ref="F4:G4"/>
    <mergeCell ref="H4:L4"/>
    <mergeCell ref="M4:Q4"/>
    <mergeCell ref="R4:V4"/>
    <mergeCell ref="W4:Z4"/>
    <mergeCell ref="AA4:AB4"/>
  </mergeCells>
  <printOptions/>
  <pageMargins left="0.23" right="0.2" top="0.24" bottom="0.19" header="0.24" footer="0.19"/>
  <pageSetup fitToHeight="5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5" t="s">
        <v>1</v>
      </c>
      <c r="B3" s="15"/>
      <c r="C3" s="15"/>
      <c r="D3" s="15"/>
      <c r="E3" s="15"/>
      <c r="F3" s="15"/>
      <c r="G3" s="15"/>
      <c r="H3" s="16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8" t="s">
        <v>3</v>
      </c>
      <c r="L4" s="18"/>
      <c r="M4" s="19" t="s">
        <v>4</v>
      </c>
      <c r="N4" s="19"/>
      <c r="O4" s="19"/>
      <c r="P4" s="19"/>
      <c r="Q4" s="19"/>
      <c r="R4" s="19"/>
      <c r="S4" s="17"/>
      <c r="T4" s="17"/>
      <c r="U4" s="17"/>
      <c r="V4" s="17"/>
      <c r="W4" s="17"/>
      <c r="X4" s="18" t="s">
        <v>5</v>
      </c>
      <c r="Y4" s="18"/>
      <c r="Z4" s="18"/>
      <c r="AA4" s="18"/>
      <c r="AB4" s="18"/>
      <c r="AC4" s="18" t="s">
        <v>3</v>
      </c>
      <c r="AD4" s="18"/>
      <c r="AE4" s="18"/>
      <c r="AF4" s="18"/>
      <c r="AG4" s="17"/>
      <c r="AH4" s="1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2011-10-05T15:31:02Z</cp:lastPrinted>
  <dcterms:created xsi:type="dcterms:W3CDTF">2011-10-05T15:42:47Z</dcterms:created>
  <dcterms:modified xsi:type="dcterms:W3CDTF">2011-10-05T15:42:47Z</dcterms:modified>
  <cp:category/>
  <cp:version/>
  <cp:contentType/>
  <cp:contentStatus/>
</cp:coreProperties>
</file>