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440" windowHeight="125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'Položky'!$A$1:$G$92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<sst xmlns="http://schemas.openxmlformats.org/spreadsheetml/2006/main" count="313" uniqueCount="194">
  <si>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</si>
  <si>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</si>
  <si>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</si>
  <si>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</si>
  <si>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</si>
  <si>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</si>
  <si>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</si>
  <si>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</si>
  <si>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</si>
  <si>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</si>
  <si>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</si>
  <si>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</si>
  <si>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</si>
  <si>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</si>
  <si>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</si>
  <si>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</si>
  <si>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</si>
  <si>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</si>
  <si>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</si>
  <si>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</si>
  <si>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</si>
  <si>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</si>
  <si>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</si>
  <si>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</si>
  <si>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</si>
  <si>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</si>
  <si>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</si>
  <si>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</si>
  <si>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</si>
  <si>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</si>
  <si>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</si>
  <si>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</si>
  <si>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</si>
  <si>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</si>
  <si>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</si>
  <si>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</si>
  <si>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</si>
  <si>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</si>
  <si>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</si>
  <si>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</si>
  <si>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</si>
  <si>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</si>
  <si>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</si>
  <si>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</si>
  <si>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</si>
  <si>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</si>
  <si>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</si>
  <si>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</si>
  <si>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</si>
  <si>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</si>
  <si>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</si>
  <si>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</si>
  <si>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</si>
  <si>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</si>
  <si>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</si>
  <si>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</si>
  <si>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</si>
  <si>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</si>
  <si>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</si>
  <si>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</si>
  <si>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</si>
  <si>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</si>
  <si>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</si>
  <si>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</si>
  <si>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</si>
  <si>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</si>
  <si>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</si>
  <si>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</si>
  <si>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</si>
  <si>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</si>
  <si>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</si>
  <si>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</si>
  <si>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</si>
  <si>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</si>
  <si>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</si>
  <si>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</si>
  <si>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Z 13-184</t>
  </si>
  <si>
    <t>Opravy objektů MU 2014</t>
  </si>
  <si>
    <t>2_4</t>
  </si>
  <si>
    <t>RMU - OPRAVA VNĚJŠÍ FASÁDY OBJEKTU</t>
  </si>
  <si>
    <t>v</t>
  </si>
  <si>
    <t>PD</t>
  </si>
  <si>
    <t>2</t>
  </si>
  <si>
    <t>Základy a zvláštní zakládání</t>
  </si>
  <si>
    <t>216904112R00</t>
  </si>
  <si>
    <t xml:space="preserve">Očištění tlakovou vodou zdiva stěn a rubu kleneb </t>
  </si>
  <si>
    <t>m2</t>
  </si>
  <si>
    <t>A:0,7*73,5</t>
  </si>
  <si>
    <t>B:13,5</t>
  </si>
  <si>
    <t>D:1,1*4+73,5*0,8</t>
  </si>
  <si>
    <t>F:390</t>
  </si>
  <si>
    <t>216904212R00</t>
  </si>
  <si>
    <t xml:space="preserve">Očištění stlačeným vzduchem zdiva a rubu kleneb </t>
  </si>
  <si>
    <t>C:0,05*34,4</t>
  </si>
  <si>
    <t>D:63,2</t>
  </si>
  <si>
    <t>622904121R0X</t>
  </si>
  <si>
    <t xml:space="preserve">Ruční čištění ocelovým kartáčem, škrabkou </t>
  </si>
  <si>
    <t>A:451,45</t>
  </si>
  <si>
    <t>3</t>
  </si>
  <si>
    <t>Svislé a kompletní konstrukce</t>
  </si>
  <si>
    <t>612421321R00</t>
  </si>
  <si>
    <t xml:space="preserve">Oprava vápen.omítek stěn do 30 % pl. - hladkých </t>
  </si>
  <si>
    <t>A:51,45</t>
  </si>
  <si>
    <t>612421431RT2</t>
  </si>
  <si>
    <t>Oprava vápen.omítek stěn do 50 % pl. - štukových s použitím suché maltové směsi</t>
  </si>
  <si>
    <t>602021113RTX</t>
  </si>
  <si>
    <t>Omítka stěn  jádrová, ručně oprava ploch do 30%</t>
  </si>
  <si>
    <t>443,5</t>
  </si>
  <si>
    <t>5</t>
  </si>
  <si>
    <t>Komunikace</t>
  </si>
  <si>
    <t>185804319R0X</t>
  </si>
  <si>
    <t xml:space="preserve">Zálivka asf. -spára do 40mm </t>
  </si>
  <si>
    <t>m</t>
  </si>
  <si>
    <t>C:34,4+43</t>
  </si>
  <si>
    <t>62</t>
  </si>
  <si>
    <t>Úpravy povrchů vnější</t>
  </si>
  <si>
    <t>602032101R0X</t>
  </si>
  <si>
    <t xml:space="preserve">Konsolidace povrchu </t>
  </si>
  <si>
    <t>622471321RUX</t>
  </si>
  <si>
    <t>Nátěr nebo nástřik stěn vnějších paropropustný - silikátový</t>
  </si>
  <si>
    <t>A:40,05</t>
  </si>
  <si>
    <t>622471321RUY</t>
  </si>
  <si>
    <t>Nátěr nebo nástřik stěn vnnějších vápenný</t>
  </si>
  <si>
    <t>622471321RUZ</t>
  </si>
  <si>
    <t>Nátěr nebo nástřik stěn vniějších hydrofobizace kamene</t>
  </si>
  <si>
    <t>9</t>
  </si>
  <si>
    <t>Ostatní konstrukce, bourání</t>
  </si>
  <si>
    <t>619991011U0X</t>
  </si>
  <si>
    <t xml:space="preserve">Zakrytí konstrukcí fólie+páska </t>
  </si>
  <si>
    <t>A:73,5*1,5*2</t>
  </si>
  <si>
    <t>F:30,5*2*1*6</t>
  </si>
  <si>
    <t>94</t>
  </si>
  <si>
    <t>Lešení a stavební výtahy</t>
  </si>
  <si>
    <t>941955001R00</t>
  </si>
  <si>
    <t xml:space="preserve">Lešení lehké pomocné, výška podlahy do 1,2 m </t>
  </si>
  <si>
    <t>1,2*165</t>
  </si>
  <si>
    <t>900100001RAX</t>
  </si>
  <si>
    <t>Provizorní ohraničení záboru a pracovních ploch ochranné oplocení po dobu výstavby (ZS)</t>
  </si>
  <si>
    <t>100 m</t>
  </si>
  <si>
    <t>2,1</t>
  </si>
  <si>
    <t>95</t>
  </si>
  <si>
    <t>Dokončovací konstrukce na pozemních stavbách</t>
  </si>
  <si>
    <t>952901411R0X</t>
  </si>
  <si>
    <t>Vyčištění ostatních objektů, ploch a ZS po ukončení prací</t>
  </si>
  <si>
    <t>210*2,5</t>
  </si>
  <si>
    <t>96</t>
  </si>
  <si>
    <t>Bourání konstrukcí</t>
  </si>
  <si>
    <t>978015341R00</t>
  </si>
  <si>
    <t xml:space="preserve">Otlučení omítek vnějších v složit.5-7 do 30 % </t>
  </si>
  <si>
    <t>970231100R0X</t>
  </si>
  <si>
    <t>Řezání cihelného zdiva a omítek hl. řezu do 100 mm pročištění drážky</t>
  </si>
  <si>
    <t>C:19,2*2+43</t>
  </si>
  <si>
    <t>979082111R00</t>
  </si>
  <si>
    <t xml:space="preserve">Vnitrostaveništní doprava suti do 10 m </t>
  </si>
  <si>
    <t>t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</si>
  <si>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</si>
  <si>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</si>
  <si>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</si>
  <si>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</si>
  <si>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</si>
  <si>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</si>
  <si>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979087113R00</t>
  </si>
  <si>
    <t xml:space="preserve">Nakládání vybouraných hmot na dopravní prostředky </t>
  </si>
  <si>
    <t>979093111R00</t>
  </si>
  <si>
    <t xml:space="preserve">Uložení suti na skládku bez zhutnění </t>
  </si>
  <si>
    <t>99</t>
  </si>
  <si>
    <t>Staveništní přesun hmot</t>
  </si>
  <si>
    <t>999281111R00</t>
  </si>
  <si>
    <t xml:space="preserve">Přesun hmot pro opravy a údržbu do výšky 25 m </t>
  </si>
  <si>
    <t>783</t>
  </si>
  <si>
    <t>Nátěry</t>
  </si>
  <si>
    <t>783201821R00</t>
  </si>
  <si>
    <t xml:space="preserve">Odstranění nátěrů z kovových konstrukcí opálením </t>
  </si>
  <si>
    <t>30,5</t>
  </si>
  <si>
    <t>216904212R0X</t>
  </si>
  <si>
    <t xml:space="preserve">Očištění stlačeným vzduchem </t>
  </si>
  <si>
    <t>783 90-2813R00</t>
  </si>
  <si>
    <t xml:space="preserve">Omytí ploch  před nátěrem saponáty </t>
  </si>
  <si>
    <t>783225100R0X</t>
  </si>
  <si>
    <t>Nátěr syntetický kovových konstrukcí 2x + 1x krycí FeZn</t>
  </si>
  <si>
    <t>799</t>
  </si>
  <si>
    <t>Ostatní</t>
  </si>
  <si>
    <t>79900002010X</t>
  </si>
  <si>
    <t>Zábor veřejného prostranství fasáda dl. 210m, vč. projednání, ohrazení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</si>
  <si>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</si>
  <si>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</si>
  <si>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</si>
  <si>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</si>
  <si>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</si>
  <si>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</si>
  <si>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</si>
  <si>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</si>
  <si>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</si>
  <si>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Poznámka: Nedílnou součástí výkazu výměr a rozpočtu je PD (textové a obrazové části)
Textová, výkresová i tabulková část projekt. dokumentace tvoří jeden vzájemně se doplňující a provázaný celek. Jednotliví účastníci výběrového řízení se musí seznámit s projekt.dokumentací v návaznosti na soupis prací a na základě těchto informací části díla nacenit. 
Dále je potřeba při stanovení ceny dle vykázané výměry započítat všechny předpokládané doplňkové prvky a činnosti s touto položkou související tak, aby cena byla kompletní a prvek funkční a to včetně prořezového, zbytkového a odpadového materiálu.
Výkaz výměr: výpočet pomocí PC (SW/CAD). Cenová soustava RTS
Položky soupisu prací částečně označené na konci v čísle položky písmeny X, Y a Z nejsou zařazeny v cenové soustavě RTS.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</si>
</sst>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v</v>
      </c>
      <c r="D2" s="5" t="str">
        <f>Rekapitulace!G2</f>
        <v>PD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/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>
        <f>Projektant</f>
        <v>0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/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 t="s">
        <v>76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Rekapitulace!A23</f>
        <v>Ztížené výrobní podmínky</v>
      </c>
      <c r="E15" s="58"/>
      <c r="F15" s="59"/>
      <c r="G15" s="56">
        <f>Rekapitulace!I23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Rekapitulace!A24</f>
        <v>Oborová přirážka</v>
      </c>
      <c r="E16" s="60"/>
      <c r="F16" s="61"/>
      <c r="G16" s="56">
        <f>Rekapitulace!I24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Rekapitulace!A25</f>
        <v>Přesun stavebních kapacit</v>
      </c>
      <c r="E17" s="60"/>
      <c r="F17" s="61"/>
      <c r="G17" s="56">
        <f>Rekapitulace!I25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Rekapitulace!A26</f>
        <v>Mimostaveništní doprava</v>
      </c>
      <c r="E18" s="60"/>
      <c r="F18" s="61"/>
      <c r="G18" s="56">
        <f>Rekapitulace!I26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Rekapitulace!A27</f>
        <v>Zařízení staveniště</v>
      </c>
      <c r="E19" s="60"/>
      <c r="F19" s="61"/>
      <c r="G19" s="56">
        <f>Rekapitulace!I27</f>
        <v>0</v>
      </c>
    </row>
    <row r="20" spans="1:7" ht="15.75" customHeight="1">
      <c r="A20" s="64"/>
      <c r="B20" s="55"/>
      <c r="C20" s="56"/>
      <c r="D20" s="9" t="str">
        <f>Rekapitulace!A28</f>
        <v>Provoz investora</v>
      </c>
      <c r="E20" s="60"/>
      <c r="F20" s="61"/>
      <c r="G20" s="56">
        <f>Rekapitulace!I28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Rekapitulace!A29</f>
        <v>Kompletační činnost (IČD)</v>
      </c>
      <c r="E21" s="60"/>
      <c r="F21" s="61"/>
      <c r="G21" s="56">
        <f>Rekapitulace!I29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 t="s">
        <v>193</v>
      </c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Z 13-184 Opravy objektů MU 2014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2_4 RMU - OPRAVA VNĚJŠÍ FASÁDY OBJEKTU</v>
      </c>
      <c r="D2" s="104"/>
      <c r="E2" s="105"/>
      <c r="F2" s="104"/>
      <c r="G2" s="219" t="s">
        <v>81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2</v>
      </c>
      <c r="B7" s="115" t="str">
        <f>Položky!C7</f>
        <v>Základy a zvláštní zakládání</v>
      </c>
      <c r="C7" s="66"/>
      <c r="D7" s="116"/>
      <c r="E7" s="201">
        <f>Položky!BA21</f>
        <v>0</v>
      </c>
      <c r="F7" s="202">
        <f>Položky!BB21</f>
        <v>0</v>
      </c>
      <c r="G7" s="202">
        <f>Položky!BC21</f>
        <v>0</v>
      </c>
      <c r="H7" s="202">
        <f>Položky!BD21</f>
        <v>0</v>
      </c>
      <c r="I7" s="203">
        <f>Položky!BE21</f>
        <v>0</v>
      </c>
    </row>
    <row r="8" spans="1:9" s="35" customFormat="1" ht="12.75">
      <c r="A8" s="200" t="str">
        <f>Položky!B22</f>
        <v>3</v>
      </c>
      <c r="B8" s="115" t="str">
        <f>Položky!C22</f>
        <v>Svislé a kompletní konstrukce</v>
      </c>
      <c r="C8" s="66"/>
      <c r="D8" s="116"/>
      <c r="E8" s="201">
        <f>Položky!BA30</f>
        <v>0</v>
      </c>
      <c r="F8" s="202">
        <f>Položky!BB30</f>
        <v>0</v>
      </c>
      <c r="G8" s="202">
        <f>Položky!BC30</f>
        <v>0</v>
      </c>
      <c r="H8" s="202">
        <f>Položky!BD30</f>
        <v>0</v>
      </c>
      <c r="I8" s="203">
        <f>Položky!BE30</f>
        <v>0</v>
      </c>
    </row>
    <row r="9" spans="1:9" s="35" customFormat="1" ht="12.75">
      <c r="A9" s="200" t="str">
        <f>Položky!B31</f>
        <v>5</v>
      </c>
      <c r="B9" s="115" t="str">
        <f>Položky!C31</f>
        <v>Komunikace</v>
      </c>
      <c r="C9" s="66"/>
      <c r="D9" s="116"/>
      <c r="E9" s="201">
        <f>Položky!BA34</f>
        <v>0</v>
      </c>
      <c r="F9" s="202">
        <f>Položky!BB34</f>
        <v>0</v>
      </c>
      <c r="G9" s="202">
        <f>Položky!BC34</f>
        <v>0</v>
      </c>
      <c r="H9" s="202">
        <f>Položky!BD34</f>
        <v>0</v>
      </c>
      <c r="I9" s="203">
        <f>Položky!BE34</f>
        <v>0</v>
      </c>
    </row>
    <row r="10" spans="1:9" s="35" customFormat="1" ht="12.75">
      <c r="A10" s="200" t="str">
        <f>Položky!B35</f>
        <v>62</v>
      </c>
      <c r="B10" s="115" t="str">
        <f>Položky!C35</f>
        <v>Úpravy povrchů vnější</v>
      </c>
      <c r="C10" s="66"/>
      <c r="D10" s="116"/>
      <c r="E10" s="201">
        <f>Položky!BA47</f>
        <v>0</v>
      </c>
      <c r="F10" s="202">
        <f>Položky!BB47</f>
        <v>0</v>
      </c>
      <c r="G10" s="202">
        <f>Položky!BC47</f>
        <v>0</v>
      </c>
      <c r="H10" s="202">
        <f>Položky!BD47</f>
        <v>0</v>
      </c>
      <c r="I10" s="203">
        <f>Položky!BE47</f>
        <v>0</v>
      </c>
    </row>
    <row r="11" spans="1:9" s="35" customFormat="1" ht="12.75">
      <c r="A11" s="200" t="str">
        <f>Položky!B48</f>
        <v>9</v>
      </c>
      <c r="B11" s="115" t="str">
        <f>Položky!C48</f>
        <v>Ostatní konstrukce, bourání</v>
      </c>
      <c r="C11" s="66"/>
      <c r="D11" s="116"/>
      <c r="E11" s="201">
        <f>Položky!BA52</f>
        <v>0</v>
      </c>
      <c r="F11" s="202">
        <f>Položky!BB52</f>
        <v>0</v>
      </c>
      <c r="G11" s="202">
        <f>Položky!BC52</f>
        <v>0</v>
      </c>
      <c r="H11" s="202">
        <f>Položky!BD52</f>
        <v>0</v>
      </c>
      <c r="I11" s="203">
        <f>Položky!BE52</f>
        <v>0</v>
      </c>
    </row>
    <row r="12" spans="1:9" s="35" customFormat="1" ht="12.75">
      <c r="A12" s="200" t="str">
        <f>Položky!B53</f>
        <v>94</v>
      </c>
      <c r="B12" s="115" t="str">
        <f>Položky!C53</f>
        <v>Lešení a stavební výtahy</v>
      </c>
      <c r="C12" s="66"/>
      <c r="D12" s="116"/>
      <c r="E12" s="201">
        <f>Položky!BA58</f>
        <v>0</v>
      </c>
      <c r="F12" s="202">
        <f>Položky!BB58</f>
        <v>0</v>
      </c>
      <c r="G12" s="202">
        <f>Položky!BC58</f>
        <v>0</v>
      </c>
      <c r="H12" s="202">
        <f>Položky!BD58</f>
        <v>0</v>
      </c>
      <c r="I12" s="203">
        <f>Položky!BE58</f>
        <v>0</v>
      </c>
    </row>
    <row r="13" spans="1:9" s="35" customFormat="1" ht="12.75">
      <c r="A13" s="200" t="str">
        <f>Položky!B59</f>
        <v>95</v>
      </c>
      <c r="B13" s="115" t="str">
        <f>Položky!C59</f>
        <v>Dokončovací konstrukce na pozemních stavbách</v>
      </c>
      <c r="C13" s="66"/>
      <c r="D13" s="116"/>
      <c r="E13" s="201">
        <f>Položky!BA62</f>
        <v>0</v>
      </c>
      <c r="F13" s="202">
        <f>Položky!BB62</f>
        <v>0</v>
      </c>
      <c r="G13" s="202">
        <f>Položky!BC62</f>
        <v>0</v>
      </c>
      <c r="H13" s="202">
        <f>Položky!BD62</f>
        <v>0</v>
      </c>
      <c r="I13" s="203">
        <f>Položky!BE62</f>
        <v>0</v>
      </c>
    </row>
    <row r="14" spans="1:9" s="35" customFormat="1" ht="12.75">
      <c r="A14" s="200" t="str">
        <f>Položky!B63</f>
        <v>96</v>
      </c>
      <c r="B14" s="115" t="str">
        <f>Položky!C63</f>
        <v>Bourání konstrukcí</v>
      </c>
      <c r="C14" s="66"/>
      <c r="D14" s="116"/>
      <c r="E14" s="201">
        <f>Položky!BA76</f>
        <v>0</v>
      </c>
      <c r="F14" s="202">
        <f>Položky!BB76</f>
        <v>0</v>
      </c>
      <c r="G14" s="202">
        <f>Položky!BC76</f>
        <v>0</v>
      </c>
      <c r="H14" s="202">
        <f>Položky!BD76</f>
        <v>0</v>
      </c>
      <c r="I14" s="203">
        <f>Položky!BE76</f>
        <v>0</v>
      </c>
    </row>
    <row r="15" spans="1:9" s="35" customFormat="1" ht="12.75">
      <c r="A15" s="200" t="str">
        <f>Položky!B77</f>
        <v>99</v>
      </c>
      <c r="B15" s="115" t="str">
        <f>Položky!C77</f>
        <v>Staveništní přesun hmot</v>
      </c>
      <c r="C15" s="66"/>
      <c r="D15" s="116"/>
      <c r="E15" s="201">
        <f>Položky!BA79</f>
        <v>0</v>
      </c>
      <c r="F15" s="202">
        <f>Položky!BB79</f>
        <v>0</v>
      </c>
      <c r="G15" s="202">
        <f>Položky!BC79</f>
        <v>0</v>
      </c>
      <c r="H15" s="202">
        <f>Položky!BD79</f>
        <v>0</v>
      </c>
      <c r="I15" s="203">
        <f>Položky!BE79</f>
        <v>0</v>
      </c>
    </row>
    <row r="16" spans="1:9" s="35" customFormat="1" ht="12.75">
      <c r="A16" s="200" t="str">
        <f>Položky!B80</f>
        <v>783</v>
      </c>
      <c r="B16" s="115" t="str">
        <f>Položky!C80</f>
        <v>Nátěry</v>
      </c>
      <c r="C16" s="66"/>
      <c r="D16" s="116"/>
      <c r="E16" s="201">
        <f>Položky!BA89</f>
        <v>0</v>
      </c>
      <c r="F16" s="202">
        <f>Položky!BB89</f>
        <v>0</v>
      </c>
      <c r="G16" s="202">
        <f>Položky!BC89</f>
        <v>0</v>
      </c>
      <c r="H16" s="202">
        <f>Položky!BD89</f>
        <v>0</v>
      </c>
      <c r="I16" s="203">
        <f>Položky!BE89</f>
        <v>0</v>
      </c>
    </row>
    <row r="17" spans="1:9" s="35" customFormat="1" ht="13.5" thickBot="1">
      <c r="A17" s="200" t="str">
        <f>Položky!B90</f>
        <v>799</v>
      </c>
      <c r="B17" s="115" t="str">
        <f>Položky!C90</f>
        <v>Ostatní</v>
      </c>
      <c r="C17" s="66"/>
      <c r="D17" s="116"/>
      <c r="E17" s="201">
        <f>Položky!BA92</f>
        <v>0</v>
      </c>
      <c r="F17" s="202">
        <f>Položky!BB92</f>
        <v>0</v>
      </c>
      <c r="G17" s="202">
        <f>Položky!BC92</f>
        <v>0</v>
      </c>
      <c r="H17" s="202">
        <f>Položky!BD92</f>
        <v>0</v>
      </c>
      <c r="I17" s="203">
        <f>Položky!BE92</f>
        <v>0</v>
      </c>
    </row>
    <row r="18" spans="1:9" s="123" customFormat="1" ht="13.5" thickBot="1">
      <c r="A18" s="117"/>
      <c r="B18" s="118" t="s">
        <v>57</v>
      </c>
      <c r="C18" s="118"/>
      <c r="D18" s="119"/>
      <c r="E18" s="120">
        <f>SUM(E7:E17)</f>
        <v>0</v>
      </c>
      <c r="F18" s="121">
        <f>SUM(F7:F17)</f>
        <v>0</v>
      </c>
      <c r="G18" s="121">
        <f>SUM(G7:G17)</f>
        <v>0</v>
      </c>
      <c r="H18" s="121">
        <f>SUM(H7:H17)</f>
        <v>0</v>
      </c>
      <c r="I18" s="122">
        <f>SUM(I7:I17)</f>
        <v>0</v>
      </c>
    </row>
    <row r="19" spans="1:9" ht="12.75">
      <c r="A19" s="66"/>
      <c r="B19" s="66"/>
      <c r="C19" s="66"/>
      <c r="D19" s="66"/>
      <c r="E19" s="66"/>
      <c r="F19" s="66"/>
      <c r="G19" s="66"/>
      <c r="H19" s="66"/>
      <c r="I19" s="66"/>
    </row>
    <row r="20" spans="1:57" ht="19.5" customHeight="1">
      <c r="A20" s="107" t="s">
        <v>58</v>
      </c>
      <c r="B20" s="107"/>
      <c r="C20" s="107"/>
      <c r="D20" s="107"/>
      <c r="E20" s="107"/>
      <c r="F20" s="107"/>
      <c r="G20" s="124"/>
      <c r="H20" s="107"/>
      <c r="I20" s="107"/>
      <c r="BA20" s="41"/>
      <c r="BB20" s="41"/>
      <c r="BC20" s="41"/>
      <c r="BD20" s="41"/>
      <c r="BE20" s="41"/>
    </row>
    <row r="21" spans="1:9" ht="13.5" thickBot="1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1" t="s">
        <v>59</v>
      </c>
      <c r="B22" s="72"/>
      <c r="C22" s="72"/>
      <c r="D22" s="125"/>
      <c r="E22" s="126" t="s">
        <v>60</v>
      </c>
      <c r="F22" s="127" t="s">
        <v>61</v>
      </c>
      <c r="G22" s="128" t="s">
        <v>62</v>
      </c>
      <c r="H22" s="129"/>
      <c r="I22" s="130" t="s">
        <v>60</v>
      </c>
    </row>
    <row r="23" spans="1:53" ht="12.75">
      <c r="A23" s="64" t="s">
        <v>185</v>
      </c>
      <c r="B23" s="55"/>
      <c r="C23" s="55"/>
      <c r="D23" s="131"/>
      <c r="E23" s="132"/>
      <c r="F23" s="133"/>
      <c r="G23" s="134">
        <f aca="true" t="shared" si="0" ref="G23:G30">CHOOSE(BA23+1,HSV+PSV,HSV+PSV+Mont,HSV+PSV+Dodavka+Mont,HSV,PSV,Mont,Dodavka,Mont+Dodavka,0)</f>
        <v>0</v>
      </c>
      <c r="H23" s="135"/>
      <c r="I23" s="136">
        <f aca="true" t="shared" si="1" ref="I23:I30">E23+F23*G23/100</f>
        <v>0</v>
      </c>
      <c r="BA23">
        <v>0</v>
      </c>
    </row>
    <row r="24" spans="1:53" ht="12.75">
      <c r="A24" s="64" t="s">
        <v>186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187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188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189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1</v>
      </c>
    </row>
    <row r="28" spans="1:53" ht="12.75">
      <c r="A28" s="64" t="s">
        <v>190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3" ht="12.75">
      <c r="A29" s="64" t="s">
        <v>191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53" ht="12.75">
      <c r="A30" s="64" t="s">
        <v>192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9" ht="13.5" thickBot="1">
      <c r="A31" s="137"/>
      <c r="B31" s="138" t="s">
        <v>63</v>
      </c>
      <c r="C31" s="139"/>
      <c r="D31" s="140"/>
      <c r="E31" s="141"/>
      <c r="F31" s="142"/>
      <c r="G31" s="142"/>
      <c r="H31" s="222">
        <f>SUM(I23:I30)</f>
        <v>0</v>
      </c>
      <c r="I31" s="223"/>
    </row>
    <row r="33" spans="2:9" ht="12.75">
      <c r="B33" s="123"/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5"/>
  <sheetViews>
    <sheetView showGridLines="0" showZeros="0" zoomScalePageLayoutView="0" workbookViewId="0" topLeftCell="A1">
      <selection activeCell="A92" sqref="A92:IV9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Z 13-184 Opravy objektů MU 2014</v>
      </c>
      <c r="D3" s="151"/>
      <c r="E3" s="152" t="s">
        <v>64</v>
      </c>
      <c r="F3" s="153" t="str">
        <f>Rekapitulace!H1</f>
        <v>v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2_4 RMU - OPRAVA VNĚJŠÍ FASÁDY OBJEKTU</v>
      </c>
      <c r="D4" s="155"/>
      <c r="E4" s="228" t="str">
        <f>Rekapitulace!G2</f>
        <v>PD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518.15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2E-05</v>
      </c>
    </row>
    <row r="9" spans="1:15" ht="12.75">
      <c r="A9" s="178"/>
      <c r="B9" s="180"/>
      <c r="C9" s="224" t="s">
        <v>87</v>
      </c>
      <c r="D9" s="225"/>
      <c r="E9" s="181">
        <v>51.45</v>
      </c>
      <c r="F9" s="182"/>
      <c r="G9" s="183"/>
      <c r="M9" s="179" t="s">
        <v>87</v>
      </c>
      <c r="O9" s="170"/>
    </row>
    <row r="10" spans="1:15" ht="12.75">
      <c r="A10" s="178"/>
      <c r="B10" s="180"/>
      <c r="C10" s="224" t="s">
        <v>88</v>
      </c>
      <c r="D10" s="225"/>
      <c r="E10" s="181">
        <v>13.5</v>
      </c>
      <c r="F10" s="182"/>
      <c r="G10" s="183"/>
      <c r="M10" s="179" t="s">
        <v>88</v>
      </c>
      <c r="O10" s="170"/>
    </row>
    <row r="11" spans="1:15" ht="12.75">
      <c r="A11" s="178"/>
      <c r="B11" s="180"/>
      <c r="C11" s="224" t="s">
        <v>89</v>
      </c>
      <c r="D11" s="225"/>
      <c r="E11" s="181">
        <v>63.2</v>
      </c>
      <c r="F11" s="182"/>
      <c r="G11" s="183"/>
      <c r="M11" s="179" t="s">
        <v>89</v>
      </c>
      <c r="O11" s="170"/>
    </row>
    <row r="12" spans="1:15" ht="12.75">
      <c r="A12" s="178"/>
      <c r="B12" s="180"/>
      <c r="C12" s="224" t="s">
        <v>90</v>
      </c>
      <c r="D12" s="225"/>
      <c r="E12" s="181">
        <v>390</v>
      </c>
      <c r="F12" s="182"/>
      <c r="G12" s="183"/>
      <c r="M12" s="179" t="s">
        <v>90</v>
      </c>
      <c r="O12" s="170"/>
    </row>
    <row r="13" spans="1:104" ht="12.75">
      <c r="A13" s="171">
        <v>2</v>
      </c>
      <c r="B13" s="172" t="s">
        <v>91</v>
      </c>
      <c r="C13" s="173" t="s">
        <v>92</v>
      </c>
      <c r="D13" s="174" t="s">
        <v>86</v>
      </c>
      <c r="E13" s="175">
        <v>64.92</v>
      </c>
      <c r="F13" s="175">
        <v>0</v>
      </c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5" ht="12.75">
      <c r="A14" s="178"/>
      <c r="B14" s="180"/>
      <c r="C14" s="224" t="s">
        <v>93</v>
      </c>
      <c r="D14" s="225"/>
      <c r="E14" s="181">
        <v>1.72</v>
      </c>
      <c r="F14" s="182"/>
      <c r="G14" s="183"/>
      <c r="M14" s="179" t="s">
        <v>93</v>
      </c>
      <c r="O14" s="170"/>
    </row>
    <row r="15" spans="1:15" ht="12.75">
      <c r="A15" s="178"/>
      <c r="B15" s="180"/>
      <c r="C15" s="224" t="s">
        <v>94</v>
      </c>
      <c r="D15" s="225"/>
      <c r="E15" s="181">
        <v>63.2</v>
      </c>
      <c r="F15" s="182"/>
      <c r="G15" s="183"/>
      <c r="M15" s="179" t="s">
        <v>94</v>
      </c>
      <c r="O15" s="170"/>
    </row>
    <row r="16" spans="1:104" ht="12.75">
      <c r="A16" s="171">
        <v>3</v>
      </c>
      <c r="B16" s="172" t="s">
        <v>95</v>
      </c>
      <c r="C16" s="173" t="s">
        <v>96</v>
      </c>
      <c r="D16" s="174" t="s">
        <v>86</v>
      </c>
      <c r="E16" s="175">
        <v>918.15</v>
      </c>
      <c r="F16" s="175">
        <v>0</v>
      </c>
      <c r="G16" s="176">
        <f>E16*F16</f>
        <v>0</v>
      </c>
      <c r="O16" s="170">
        <v>2</v>
      </c>
      <c r="AA16" s="146">
        <v>12</v>
      </c>
      <c r="AB16" s="146">
        <v>0</v>
      </c>
      <c r="AC16" s="146">
        <v>19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12</v>
      </c>
      <c r="CB16" s="177">
        <v>0</v>
      </c>
      <c r="CZ16" s="146">
        <v>0</v>
      </c>
    </row>
    <row r="17" spans="1:15" ht="12.75">
      <c r="A17" s="178"/>
      <c r="B17" s="180"/>
      <c r="C17" s="224" t="s">
        <v>97</v>
      </c>
      <c r="D17" s="225"/>
      <c r="E17" s="181">
        <v>451.45</v>
      </c>
      <c r="F17" s="182"/>
      <c r="G17" s="183"/>
      <c r="M17" s="179" t="s">
        <v>97</v>
      </c>
      <c r="O17" s="170"/>
    </row>
    <row r="18" spans="1:15" ht="12.75">
      <c r="A18" s="178"/>
      <c r="B18" s="180"/>
      <c r="C18" s="224" t="s">
        <v>88</v>
      </c>
      <c r="D18" s="225"/>
      <c r="E18" s="181">
        <v>13.5</v>
      </c>
      <c r="F18" s="182"/>
      <c r="G18" s="183"/>
      <c r="M18" s="179" t="s">
        <v>88</v>
      </c>
      <c r="O18" s="170"/>
    </row>
    <row r="19" spans="1:15" ht="12.75">
      <c r="A19" s="178"/>
      <c r="B19" s="180"/>
      <c r="C19" s="224" t="s">
        <v>94</v>
      </c>
      <c r="D19" s="225"/>
      <c r="E19" s="181">
        <v>63.2</v>
      </c>
      <c r="F19" s="182"/>
      <c r="G19" s="183"/>
      <c r="M19" s="179" t="s">
        <v>94</v>
      </c>
      <c r="O19" s="170"/>
    </row>
    <row r="20" spans="1:15" ht="12.75">
      <c r="A20" s="178"/>
      <c r="B20" s="180"/>
      <c r="C20" s="224" t="s">
        <v>90</v>
      </c>
      <c r="D20" s="225"/>
      <c r="E20" s="181">
        <v>390</v>
      </c>
      <c r="F20" s="182"/>
      <c r="G20" s="183"/>
      <c r="M20" s="179" t="s">
        <v>90</v>
      </c>
      <c r="O20" s="170"/>
    </row>
    <row r="21" spans="1:57" ht="12.75">
      <c r="A21" s="184"/>
      <c r="B21" s="185" t="s">
        <v>73</v>
      </c>
      <c r="C21" s="186" t="str">
        <f>CONCATENATE(B7," ",C7)</f>
        <v>2 Základy a zvláštní zakládání</v>
      </c>
      <c r="D21" s="187"/>
      <c r="E21" s="188"/>
      <c r="F21" s="189"/>
      <c r="G21" s="190">
        <f>SUM(G7:G20)</f>
        <v>0</v>
      </c>
      <c r="O21" s="170">
        <v>4</v>
      </c>
      <c r="BA21" s="191">
        <f>SUM(BA7:BA20)</f>
        <v>0</v>
      </c>
      <c r="BB21" s="191">
        <f>SUM(BB7:BB20)</f>
        <v>0</v>
      </c>
      <c r="BC21" s="191">
        <f>SUM(BC7:BC20)</f>
        <v>0</v>
      </c>
      <c r="BD21" s="191">
        <f>SUM(BD7:BD20)</f>
        <v>0</v>
      </c>
      <c r="BE21" s="191">
        <f>SUM(BE7:BE20)</f>
        <v>0</v>
      </c>
    </row>
    <row r="22" spans="1:15" ht="12.75">
      <c r="A22" s="163" t="s">
        <v>72</v>
      </c>
      <c r="B22" s="164" t="s">
        <v>98</v>
      </c>
      <c r="C22" s="165" t="s">
        <v>99</v>
      </c>
      <c r="D22" s="166"/>
      <c r="E22" s="167"/>
      <c r="F22" s="167"/>
      <c r="G22" s="168"/>
      <c r="H22" s="169"/>
      <c r="I22" s="169"/>
      <c r="O22" s="170">
        <v>1</v>
      </c>
    </row>
    <row r="23" spans="1:104" ht="12.75">
      <c r="A23" s="171">
        <v>4</v>
      </c>
      <c r="B23" s="172" t="s">
        <v>100</v>
      </c>
      <c r="C23" s="173" t="s">
        <v>101</v>
      </c>
      <c r="D23" s="174" t="s">
        <v>86</v>
      </c>
      <c r="E23" s="175">
        <v>51.45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0.01581</v>
      </c>
    </row>
    <row r="24" spans="1:15" ht="12.75">
      <c r="A24" s="178"/>
      <c r="B24" s="180"/>
      <c r="C24" s="224" t="s">
        <v>102</v>
      </c>
      <c r="D24" s="225"/>
      <c r="E24" s="181">
        <v>51.45</v>
      </c>
      <c r="F24" s="182"/>
      <c r="G24" s="183"/>
      <c r="M24" s="179" t="s">
        <v>102</v>
      </c>
      <c r="O24" s="170"/>
    </row>
    <row r="25" spans="1:104" ht="22.5">
      <c r="A25" s="171">
        <v>5</v>
      </c>
      <c r="B25" s="172" t="s">
        <v>103</v>
      </c>
      <c r="C25" s="173" t="s">
        <v>104</v>
      </c>
      <c r="D25" s="174" t="s">
        <v>86</v>
      </c>
      <c r="E25" s="175">
        <v>403.5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0.0173</v>
      </c>
    </row>
    <row r="26" spans="1:15" ht="12.75">
      <c r="A26" s="178"/>
      <c r="B26" s="180"/>
      <c r="C26" s="224" t="s">
        <v>88</v>
      </c>
      <c r="D26" s="225"/>
      <c r="E26" s="181">
        <v>13.5</v>
      </c>
      <c r="F26" s="182"/>
      <c r="G26" s="183"/>
      <c r="M26" s="179" t="s">
        <v>88</v>
      </c>
      <c r="O26" s="170"/>
    </row>
    <row r="27" spans="1:15" ht="12.75">
      <c r="A27" s="178"/>
      <c r="B27" s="180"/>
      <c r="C27" s="224" t="s">
        <v>90</v>
      </c>
      <c r="D27" s="225"/>
      <c r="E27" s="181">
        <v>390</v>
      </c>
      <c r="F27" s="182"/>
      <c r="G27" s="183"/>
      <c r="M27" s="179" t="s">
        <v>90</v>
      </c>
      <c r="O27" s="170"/>
    </row>
    <row r="28" spans="1:104" ht="12.75">
      <c r="A28" s="171">
        <v>6</v>
      </c>
      <c r="B28" s="172" t="s">
        <v>105</v>
      </c>
      <c r="C28" s="173" t="s">
        <v>106</v>
      </c>
      <c r="D28" s="174" t="s">
        <v>86</v>
      </c>
      <c r="E28" s="175">
        <v>443.5</v>
      </c>
      <c r="F28" s="175">
        <v>0</v>
      </c>
      <c r="G28" s="176">
        <f>E28*F28</f>
        <v>0</v>
      </c>
      <c r="O28" s="170">
        <v>2</v>
      </c>
      <c r="AA28" s="146">
        <v>12</v>
      </c>
      <c r="AB28" s="146">
        <v>0</v>
      </c>
      <c r="AC28" s="146">
        <v>27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12</v>
      </c>
      <c r="CB28" s="177">
        <v>0</v>
      </c>
      <c r="CZ28" s="146">
        <v>0.01785</v>
      </c>
    </row>
    <row r="29" spans="1:15" ht="12.75">
      <c r="A29" s="178"/>
      <c r="B29" s="180"/>
      <c r="C29" s="224" t="s">
        <v>107</v>
      </c>
      <c r="D29" s="225"/>
      <c r="E29" s="181">
        <v>443.5</v>
      </c>
      <c r="F29" s="182"/>
      <c r="G29" s="183"/>
      <c r="M29" s="179" t="s">
        <v>107</v>
      </c>
      <c r="O29" s="170"/>
    </row>
    <row r="30" spans="1:57" ht="12.75">
      <c r="A30" s="184"/>
      <c r="B30" s="185" t="s">
        <v>73</v>
      </c>
      <c r="C30" s="186" t="str">
        <f>CONCATENATE(B22," ",C22)</f>
        <v>3 Svislé a kompletní konstrukce</v>
      </c>
      <c r="D30" s="187"/>
      <c r="E30" s="188"/>
      <c r="F30" s="189"/>
      <c r="G30" s="190">
        <f>SUM(G22:G29)</f>
        <v>0</v>
      </c>
      <c r="O30" s="170">
        <v>4</v>
      </c>
      <c r="BA30" s="191">
        <f>SUM(BA22:BA29)</f>
        <v>0</v>
      </c>
      <c r="BB30" s="191">
        <f>SUM(BB22:BB29)</f>
        <v>0</v>
      </c>
      <c r="BC30" s="191">
        <f>SUM(BC22:BC29)</f>
        <v>0</v>
      </c>
      <c r="BD30" s="191">
        <f>SUM(BD22:BD29)</f>
        <v>0</v>
      </c>
      <c r="BE30" s="191">
        <f>SUM(BE22:BE29)</f>
        <v>0</v>
      </c>
    </row>
    <row r="31" spans="1:15" ht="12.75">
      <c r="A31" s="163" t="s">
        <v>72</v>
      </c>
      <c r="B31" s="164" t="s">
        <v>108</v>
      </c>
      <c r="C31" s="165" t="s">
        <v>109</v>
      </c>
      <c r="D31" s="166"/>
      <c r="E31" s="167"/>
      <c r="F31" s="167"/>
      <c r="G31" s="168"/>
      <c r="H31" s="169"/>
      <c r="I31" s="169"/>
      <c r="O31" s="170">
        <v>1</v>
      </c>
    </row>
    <row r="32" spans="1:104" ht="12.75">
      <c r="A32" s="171">
        <v>7</v>
      </c>
      <c r="B32" s="172" t="s">
        <v>110</v>
      </c>
      <c r="C32" s="173" t="s">
        <v>111</v>
      </c>
      <c r="D32" s="174" t="s">
        <v>112</v>
      </c>
      <c r="E32" s="175">
        <v>77.4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5" ht="12.75">
      <c r="A33" s="178"/>
      <c r="B33" s="180"/>
      <c r="C33" s="224" t="s">
        <v>113</v>
      </c>
      <c r="D33" s="225"/>
      <c r="E33" s="181">
        <v>77.4</v>
      </c>
      <c r="F33" s="182"/>
      <c r="G33" s="183"/>
      <c r="M33" s="179" t="s">
        <v>113</v>
      </c>
      <c r="O33" s="170"/>
    </row>
    <row r="34" spans="1:57" ht="12.75">
      <c r="A34" s="184"/>
      <c r="B34" s="185" t="s">
        <v>73</v>
      </c>
      <c r="C34" s="186" t="str">
        <f>CONCATENATE(B31," ",C31)</f>
        <v>5 Komunikace</v>
      </c>
      <c r="D34" s="187"/>
      <c r="E34" s="188"/>
      <c r="F34" s="189"/>
      <c r="G34" s="190">
        <f>SUM(G31:G33)</f>
        <v>0</v>
      </c>
      <c r="O34" s="170">
        <v>4</v>
      </c>
      <c r="BA34" s="191">
        <f>SUM(BA31:BA33)</f>
        <v>0</v>
      </c>
      <c r="BB34" s="191">
        <f>SUM(BB31:BB33)</f>
        <v>0</v>
      </c>
      <c r="BC34" s="191">
        <f>SUM(BC31:BC33)</f>
        <v>0</v>
      </c>
      <c r="BD34" s="191">
        <f>SUM(BD31:BD33)</f>
        <v>0</v>
      </c>
      <c r="BE34" s="191">
        <f>SUM(BE31:BE33)</f>
        <v>0</v>
      </c>
    </row>
    <row r="35" spans="1:15" ht="12.75">
      <c r="A35" s="163" t="s">
        <v>72</v>
      </c>
      <c r="B35" s="164" t="s">
        <v>114</v>
      </c>
      <c r="C35" s="165" t="s">
        <v>115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8</v>
      </c>
      <c r="B36" s="172" t="s">
        <v>116</v>
      </c>
      <c r="C36" s="173" t="s">
        <v>117</v>
      </c>
      <c r="D36" s="174" t="s">
        <v>86</v>
      </c>
      <c r="E36" s="175">
        <v>454.95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0.00032</v>
      </c>
    </row>
    <row r="37" spans="1:15" ht="12.75">
      <c r="A37" s="178"/>
      <c r="B37" s="180"/>
      <c r="C37" s="224" t="s">
        <v>88</v>
      </c>
      <c r="D37" s="225"/>
      <c r="E37" s="181">
        <v>13.5</v>
      </c>
      <c r="F37" s="182"/>
      <c r="G37" s="183"/>
      <c r="M37" s="179" t="s">
        <v>88</v>
      </c>
      <c r="O37" s="170"/>
    </row>
    <row r="38" spans="1:15" ht="12.75">
      <c r="A38" s="178"/>
      <c r="B38" s="180"/>
      <c r="C38" s="224" t="s">
        <v>90</v>
      </c>
      <c r="D38" s="225"/>
      <c r="E38" s="181">
        <v>390</v>
      </c>
      <c r="F38" s="182"/>
      <c r="G38" s="183"/>
      <c r="M38" s="179" t="s">
        <v>90</v>
      </c>
      <c r="O38" s="170"/>
    </row>
    <row r="39" spans="1:15" ht="12.75">
      <c r="A39" s="178"/>
      <c r="B39" s="180"/>
      <c r="C39" s="224" t="s">
        <v>102</v>
      </c>
      <c r="D39" s="225"/>
      <c r="E39" s="181">
        <v>51.45</v>
      </c>
      <c r="F39" s="182"/>
      <c r="G39" s="183"/>
      <c r="M39" s="179" t="s">
        <v>102</v>
      </c>
      <c r="O39" s="170"/>
    </row>
    <row r="40" spans="1:104" ht="22.5">
      <c r="A40" s="171">
        <v>9</v>
      </c>
      <c r="B40" s="172" t="s">
        <v>118</v>
      </c>
      <c r="C40" s="173" t="s">
        <v>119</v>
      </c>
      <c r="D40" s="174" t="s">
        <v>86</v>
      </c>
      <c r="E40" s="175">
        <v>430.05</v>
      </c>
      <c r="F40" s="175">
        <v>0</v>
      </c>
      <c r="G40" s="176">
        <f>E40*F40</f>
        <v>0</v>
      </c>
      <c r="O40" s="170">
        <v>2</v>
      </c>
      <c r="AA40" s="146">
        <v>12</v>
      </c>
      <c r="AB40" s="146">
        <v>0</v>
      </c>
      <c r="AC40" s="146">
        <v>5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12</v>
      </c>
      <c r="CB40" s="177">
        <v>0</v>
      </c>
      <c r="CZ40" s="146">
        <v>0.00126</v>
      </c>
    </row>
    <row r="41" spans="1:15" ht="12.75">
      <c r="A41" s="178"/>
      <c r="B41" s="180"/>
      <c r="C41" s="224" t="s">
        <v>120</v>
      </c>
      <c r="D41" s="225"/>
      <c r="E41" s="181">
        <v>40.05</v>
      </c>
      <c r="F41" s="182"/>
      <c r="G41" s="183"/>
      <c r="M41" s="179" t="s">
        <v>120</v>
      </c>
      <c r="O41" s="170"/>
    </row>
    <row r="42" spans="1:15" ht="12.75">
      <c r="A42" s="178"/>
      <c r="B42" s="180"/>
      <c r="C42" s="224" t="s">
        <v>90</v>
      </c>
      <c r="D42" s="225"/>
      <c r="E42" s="181">
        <v>390</v>
      </c>
      <c r="F42" s="182"/>
      <c r="G42" s="183"/>
      <c r="M42" s="179" t="s">
        <v>90</v>
      </c>
      <c r="O42" s="170"/>
    </row>
    <row r="43" spans="1:104" ht="12.75">
      <c r="A43" s="171">
        <v>10</v>
      </c>
      <c r="B43" s="172" t="s">
        <v>121</v>
      </c>
      <c r="C43" s="173" t="s">
        <v>122</v>
      </c>
      <c r="D43" s="174" t="s">
        <v>86</v>
      </c>
      <c r="E43" s="175">
        <v>13.5</v>
      </c>
      <c r="F43" s="175">
        <v>0</v>
      </c>
      <c r="G43" s="176">
        <f>E43*F43</f>
        <v>0</v>
      </c>
      <c r="O43" s="170">
        <v>2</v>
      </c>
      <c r="AA43" s="146">
        <v>12</v>
      </c>
      <c r="AB43" s="146">
        <v>0</v>
      </c>
      <c r="AC43" s="146">
        <v>20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12</v>
      </c>
      <c r="CB43" s="177">
        <v>0</v>
      </c>
      <c r="CZ43" s="146">
        <v>0.00126</v>
      </c>
    </row>
    <row r="44" spans="1:15" ht="12.75">
      <c r="A44" s="178"/>
      <c r="B44" s="180"/>
      <c r="C44" s="224" t="s">
        <v>88</v>
      </c>
      <c r="D44" s="225"/>
      <c r="E44" s="181">
        <v>13.5</v>
      </c>
      <c r="F44" s="182"/>
      <c r="G44" s="183"/>
      <c r="M44" s="179" t="s">
        <v>88</v>
      </c>
      <c r="O44" s="170"/>
    </row>
    <row r="45" spans="1:104" ht="22.5">
      <c r="A45" s="171">
        <v>11</v>
      </c>
      <c r="B45" s="172" t="s">
        <v>123</v>
      </c>
      <c r="C45" s="173" t="s">
        <v>124</v>
      </c>
      <c r="D45" s="174" t="s">
        <v>86</v>
      </c>
      <c r="E45" s="175">
        <v>63.2</v>
      </c>
      <c r="F45" s="175">
        <v>0</v>
      </c>
      <c r="G45" s="176">
        <f>E45*F45</f>
        <v>0</v>
      </c>
      <c r="O45" s="170">
        <v>2</v>
      </c>
      <c r="AA45" s="146">
        <v>12</v>
      </c>
      <c r="AB45" s="146">
        <v>0</v>
      </c>
      <c r="AC45" s="146">
        <v>24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12</v>
      </c>
      <c r="CB45" s="177">
        <v>0</v>
      </c>
      <c r="CZ45" s="146">
        <v>0.00126</v>
      </c>
    </row>
    <row r="46" spans="1:15" ht="12.75">
      <c r="A46" s="178"/>
      <c r="B46" s="180"/>
      <c r="C46" s="224" t="s">
        <v>94</v>
      </c>
      <c r="D46" s="225"/>
      <c r="E46" s="181">
        <v>63.2</v>
      </c>
      <c r="F46" s="182"/>
      <c r="G46" s="183"/>
      <c r="M46" s="179" t="s">
        <v>94</v>
      </c>
      <c r="O46" s="170"/>
    </row>
    <row r="47" spans="1:57" ht="12.75">
      <c r="A47" s="184"/>
      <c r="B47" s="185" t="s">
        <v>73</v>
      </c>
      <c r="C47" s="186" t="str">
        <f>CONCATENATE(B35," ",C35)</f>
        <v>62 Úpravy povrchů vnější</v>
      </c>
      <c r="D47" s="187"/>
      <c r="E47" s="188"/>
      <c r="F47" s="189"/>
      <c r="G47" s="190">
        <f>SUM(G35:G46)</f>
        <v>0</v>
      </c>
      <c r="O47" s="170">
        <v>4</v>
      </c>
      <c r="BA47" s="191">
        <f>SUM(BA35:BA46)</f>
        <v>0</v>
      </c>
      <c r="BB47" s="191">
        <f>SUM(BB35:BB46)</f>
        <v>0</v>
      </c>
      <c r="BC47" s="191">
        <f>SUM(BC35:BC46)</f>
        <v>0</v>
      </c>
      <c r="BD47" s="191">
        <f>SUM(BD35:BD46)</f>
        <v>0</v>
      </c>
      <c r="BE47" s="191">
        <f>SUM(BE35:BE46)</f>
        <v>0</v>
      </c>
    </row>
    <row r="48" spans="1:15" ht="12.75">
      <c r="A48" s="163" t="s">
        <v>72</v>
      </c>
      <c r="B48" s="164" t="s">
        <v>125</v>
      </c>
      <c r="C48" s="165" t="s">
        <v>126</v>
      </c>
      <c r="D48" s="166"/>
      <c r="E48" s="167"/>
      <c r="F48" s="167"/>
      <c r="G48" s="168"/>
      <c r="H48" s="169"/>
      <c r="I48" s="169"/>
      <c r="O48" s="170">
        <v>1</v>
      </c>
    </row>
    <row r="49" spans="1:104" ht="12.75">
      <c r="A49" s="171">
        <v>12</v>
      </c>
      <c r="B49" s="172" t="s">
        <v>127</v>
      </c>
      <c r="C49" s="173" t="s">
        <v>128</v>
      </c>
      <c r="D49" s="174" t="s">
        <v>86</v>
      </c>
      <c r="E49" s="175">
        <v>586.5</v>
      </c>
      <c r="F49" s="175">
        <v>0</v>
      </c>
      <c r="G49" s="176">
        <f>E49*F49</f>
        <v>0</v>
      </c>
      <c r="O49" s="170">
        <v>2</v>
      </c>
      <c r="AA49" s="146">
        <v>12</v>
      </c>
      <c r="AB49" s="146">
        <v>0</v>
      </c>
      <c r="AC49" s="146">
        <v>6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12</v>
      </c>
      <c r="CB49" s="177">
        <v>0</v>
      </c>
      <c r="CZ49" s="146">
        <v>0.00024</v>
      </c>
    </row>
    <row r="50" spans="1:15" ht="12.75">
      <c r="A50" s="178"/>
      <c r="B50" s="180"/>
      <c r="C50" s="224" t="s">
        <v>129</v>
      </c>
      <c r="D50" s="225"/>
      <c r="E50" s="181">
        <v>220.5</v>
      </c>
      <c r="F50" s="182"/>
      <c r="G50" s="183"/>
      <c r="M50" s="179" t="s">
        <v>129</v>
      </c>
      <c r="O50" s="170"/>
    </row>
    <row r="51" spans="1:15" ht="12.75">
      <c r="A51" s="178"/>
      <c r="B51" s="180"/>
      <c r="C51" s="224" t="s">
        <v>130</v>
      </c>
      <c r="D51" s="225"/>
      <c r="E51" s="181">
        <v>366</v>
      </c>
      <c r="F51" s="182"/>
      <c r="G51" s="183"/>
      <c r="M51" s="179" t="s">
        <v>130</v>
      </c>
      <c r="O51" s="170"/>
    </row>
    <row r="52" spans="1:57" ht="12.75">
      <c r="A52" s="184"/>
      <c r="B52" s="185" t="s">
        <v>73</v>
      </c>
      <c r="C52" s="186" t="str">
        <f>CONCATENATE(B48," ",C48)</f>
        <v>9 Ostatní konstrukce, bourání</v>
      </c>
      <c r="D52" s="187"/>
      <c r="E52" s="188"/>
      <c r="F52" s="189"/>
      <c r="G52" s="190">
        <f>SUM(G48:G51)</f>
        <v>0</v>
      </c>
      <c r="O52" s="170">
        <v>4</v>
      </c>
      <c r="BA52" s="191">
        <f>SUM(BA48:BA51)</f>
        <v>0</v>
      </c>
      <c r="BB52" s="191">
        <f>SUM(BB48:BB51)</f>
        <v>0</v>
      </c>
      <c r="BC52" s="191">
        <f>SUM(BC48:BC51)</f>
        <v>0</v>
      </c>
      <c r="BD52" s="191">
        <f>SUM(BD48:BD51)</f>
        <v>0</v>
      </c>
      <c r="BE52" s="191">
        <f>SUM(BE48:BE51)</f>
        <v>0</v>
      </c>
    </row>
    <row r="53" spans="1:15" ht="12.75">
      <c r="A53" s="163" t="s">
        <v>72</v>
      </c>
      <c r="B53" s="164" t="s">
        <v>131</v>
      </c>
      <c r="C53" s="165" t="s">
        <v>132</v>
      </c>
      <c r="D53" s="166"/>
      <c r="E53" s="167"/>
      <c r="F53" s="167"/>
      <c r="G53" s="168"/>
      <c r="H53" s="169"/>
      <c r="I53" s="169"/>
      <c r="O53" s="170">
        <v>1</v>
      </c>
    </row>
    <row r="54" spans="1:104" ht="12.75">
      <c r="A54" s="171">
        <v>13</v>
      </c>
      <c r="B54" s="172" t="s">
        <v>133</v>
      </c>
      <c r="C54" s="173" t="s">
        <v>134</v>
      </c>
      <c r="D54" s="174" t="s">
        <v>86</v>
      </c>
      <c r="E54" s="175">
        <v>198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0.00121</v>
      </c>
    </row>
    <row r="55" spans="1:15" ht="12.75">
      <c r="A55" s="178"/>
      <c r="B55" s="180"/>
      <c r="C55" s="224" t="s">
        <v>135</v>
      </c>
      <c r="D55" s="225"/>
      <c r="E55" s="181">
        <v>198</v>
      </c>
      <c r="F55" s="182"/>
      <c r="G55" s="183"/>
      <c r="M55" s="179" t="s">
        <v>135</v>
      </c>
      <c r="O55" s="170"/>
    </row>
    <row r="56" spans="1:104" ht="22.5">
      <c r="A56" s="171">
        <v>14</v>
      </c>
      <c r="B56" s="172" t="s">
        <v>136</v>
      </c>
      <c r="C56" s="173" t="s">
        <v>137</v>
      </c>
      <c r="D56" s="174" t="s">
        <v>138</v>
      </c>
      <c r="E56" s="175">
        <v>2.1</v>
      </c>
      <c r="F56" s="175">
        <v>0</v>
      </c>
      <c r="G56" s="176">
        <f>E56*F56</f>
        <v>0</v>
      </c>
      <c r="O56" s="170">
        <v>2</v>
      </c>
      <c r="AA56" s="146">
        <v>12</v>
      </c>
      <c r="AB56" s="146">
        <v>0</v>
      </c>
      <c r="AC56" s="146">
        <v>28</v>
      </c>
      <c r="AZ56" s="146">
        <v>1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12</v>
      </c>
      <c r="CB56" s="177">
        <v>0</v>
      </c>
      <c r="CZ56" s="146">
        <v>5.25912</v>
      </c>
    </row>
    <row r="57" spans="1:15" ht="12.75">
      <c r="A57" s="178"/>
      <c r="B57" s="180"/>
      <c r="C57" s="224" t="s">
        <v>139</v>
      </c>
      <c r="D57" s="225"/>
      <c r="E57" s="181">
        <v>2.1</v>
      </c>
      <c r="F57" s="182"/>
      <c r="G57" s="183"/>
      <c r="M57" s="179" t="s">
        <v>139</v>
      </c>
      <c r="O57" s="170"/>
    </row>
    <row r="58" spans="1:57" ht="12.75">
      <c r="A58" s="184"/>
      <c r="B58" s="185" t="s">
        <v>73</v>
      </c>
      <c r="C58" s="186" t="str">
        <f>CONCATENATE(B53," ",C53)</f>
        <v>94 Lešení a stavební výtahy</v>
      </c>
      <c r="D58" s="187"/>
      <c r="E58" s="188"/>
      <c r="F58" s="189"/>
      <c r="G58" s="190">
        <f>SUM(G53:G57)</f>
        <v>0</v>
      </c>
      <c r="O58" s="170">
        <v>4</v>
      </c>
      <c r="BA58" s="191">
        <f>SUM(BA53:BA57)</f>
        <v>0</v>
      </c>
      <c r="BB58" s="191">
        <f>SUM(BB53:BB57)</f>
        <v>0</v>
      </c>
      <c r="BC58" s="191">
        <f>SUM(BC53:BC57)</f>
        <v>0</v>
      </c>
      <c r="BD58" s="191">
        <f>SUM(BD53:BD57)</f>
        <v>0</v>
      </c>
      <c r="BE58" s="191">
        <f>SUM(BE53:BE57)</f>
        <v>0</v>
      </c>
    </row>
    <row r="59" spans="1:15" ht="12.75">
      <c r="A59" s="163" t="s">
        <v>72</v>
      </c>
      <c r="B59" s="164" t="s">
        <v>140</v>
      </c>
      <c r="C59" s="165" t="s">
        <v>141</v>
      </c>
      <c r="D59" s="166"/>
      <c r="E59" s="167"/>
      <c r="F59" s="167"/>
      <c r="G59" s="168"/>
      <c r="H59" s="169"/>
      <c r="I59" s="169"/>
      <c r="O59" s="170">
        <v>1</v>
      </c>
    </row>
    <row r="60" spans="1:104" ht="22.5">
      <c r="A60" s="171">
        <v>15</v>
      </c>
      <c r="B60" s="172" t="s">
        <v>142</v>
      </c>
      <c r="C60" s="173" t="s">
        <v>143</v>
      </c>
      <c r="D60" s="174" t="s">
        <v>86</v>
      </c>
      <c r="E60" s="175">
        <v>525</v>
      </c>
      <c r="F60" s="175">
        <v>0</v>
      </c>
      <c r="G60" s="176">
        <f>E60*F60</f>
        <v>0</v>
      </c>
      <c r="O60" s="170">
        <v>2</v>
      </c>
      <c r="AA60" s="146">
        <v>12</v>
      </c>
      <c r="AB60" s="146">
        <v>0</v>
      </c>
      <c r="AC60" s="146">
        <v>29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12</v>
      </c>
      <c r="CB60" s="177">
        <v>0</v>
      </c>
      <c r="CZ60" s="146">
        <v>0</v>
      </c>
    </row>
    <row r="61" spans="1:15" ht="12.75">
      <c r="A61" s="178"/>
      <c r="B61" s="180"/>
      <c r="C61" s="224" t="s">
        <v>144</v>
      </c>
      <c r="D61" s="225"/>
      <c r="E61" s="181">
        <v>525</v>
      </c>
      <c r="F61" s="182"/>
      <c r="G61" s="183"/>
      <c r="M61" s="179" t="s">
        <v>144</v>
      </c>
      <c r="O61" s="170"/>
    </row>
    <row r="62" spans="1:57" ht="12.75">
      <c r="A62" s="184"/>
      <c r="B62" s="185" t="s">
        <v>73</v>
      </c>
      <c r="C62" s="186" t="str">
        <f>CONCATENATE(B59," ",C59)</f>
        <v>95 Dokončovací konstrukce na pozemních stavbách</v>
      </c>
      <c r="D62" s="187"/>
      <c r="E62" s="188"/>
      <c r="F62" s="189"/>
      <c r="G62" s="190">
        <f>SUM(G59:G61)</f>
        <v>0</v>
      </c>
      <c r="O62" s="170">
        <v>4</v>
      </c>
      <c r="BA62" s="191">
        <f>SUM(BA59:BA61)</f>
        <v>0</v>
      </c>
      <c r="BB62" s="191">
        <f>SUM(BB59:BB61)</f>
        <v>0</v>
      </c>
      <c r="BC62" s="191">
        <f>SUM(BC59:BC61)</f>
        <v>0</v>
      </c>
      <c r="BD62" s="191">
        <f>SUM(BD59:BD61)</f>
        <v>0</v>
      </c>
      <c r="BE62" s="191">
        <f>SUM(BE59:BE61)</f>
        <v>0</v>
      </c>
    </row>
    <row r="63" spans="1:15" ht="12.75">
      <c r="A63" s="163" t="s">
        <v>72</v>
      </c>
      <c r="B63" s="164" t="s">
        <v>145</v>
      </c>
      <c r="C63" s="165" t="s">
        <v>146</v>
      </c>
      <c r="D63" s="166"/>
      <c r="E63" s="167"/>
      <c r="F63" s="167"/>
      <c r="G63" s="168"/>
      <c r="H63" s="169"/>
      <c r="I63" s="169"/>
      <c r="O63" s="170">
        <v>1</v>
      </c>
    </row>
    <row r="64" spans="1:104" ht="12.75">
      <c r="A64" s="171">
        <v>16</v>
      </c>
      <c r="B64" s="172" t="s">
        <v>147</v>
      </c>
      <c r="C64" s="173" t="s">
        <v>148</v>
      </c>
      <c r="D64" s="174" t="s">
        <v>86</v>
      </c>
      <c r="E64" s="175">
        <v>454.95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1</v>
      </c>
      <c r="CZ64" s="146">
        <v>0</v>
      </c>
    </row>
    <row r="65" spans="1:15" ht="12.75">
      <c r="A65" s="178"/>
      <c r="B65" s="180"/>
      <c r="C65" s="224" t="s">
        <v>102</v>
      </c>
      <c r="D65" s="225"/>
      <c r="E65" s="181">
        <v>51.45</v>
      </c>
      <c r="F65" s="182"/>
      <c r="G65" s="183"/>
      <c r="M65" s="179" t="s">
        <v>102</v>
      </c>
      <c r="O65" s="170"/>
    </row>
    <row r="66" spans="1:15" ht="12.75">
      <c r="A66" s="178"/>
      <c r="B66" s="180"/>
      <c r="C66" s="224" t="s">
        <v>88</v>
      </c>
      <c r="D66" s="225"/>
      <c r="E66" s="181">
        <v>13.5</v>
      </c>
      <c r="F66" s="182"/>
      <c r="G66" s="183"/>
      <c r="M66" s="179" t="s">
        <v>88</v>
      </c>
      <c r="O66" s="170"/>
    </row>
    <row r="67" spans="1:15" ht="12.75">
      <c r="A67" s="178"/>
      <c r="B67" s="180"/>
      <c r="C67" s="224" t="s">
        <v>90</v>
      </c>
      <c r="D67" s="225"/>
      <c r="E67" s="181">
        <v>390</v>
      </c>
      <c r="F67" s="182"/>
      <c r="G67" s="183"/>
      <c r="M67" s="179" t="s">
        <v>90</v>
      </c>
      <c r="O67" s="170"/>
    </row>
    <row r="68" spans="1:104" ht="22.5">
      <c r="A68" s="171">
        <v>17</v>
      </c>
      <c r="B68" s="172" t="s">
        <v>149</v>
      </c>
      <c r="C68" s="173" t="s">
        <v>150</v>
      </c>
      <c r="D68" s="174" t="s">
        <v>112</v>
      </c>
      <c r="E68" s="175">
        <v>81.4</v>
      </c>
      <c r="F68" s="175">
        <v>0</v>
      </c>
      <c r="G68" s="176">
        <f>E68*F68</f>
        <v>0</v>
      </c>
      <c r="O68" s="170">
        <v>2</v>
      </c>
      <c r="AA68" s="146">
        <v>12</v>
      </c>
      <c r="AB68" s="146">
        <v>0</v>
      </c>
      <c r="AC68" s="146">
        <v>21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12</v>
      </c>
      <c r="CB68" s="177">
        <v>0</v>
      </c>
      <c r="CZ68" s="146">
        <v>0</v>
      </c>
    </row>
    <row r="69" spans="1:15" ht="12.75">
      <c r="A69" s="178"/>
      <c r="B69" s="180"/>
      <c r="C69" s="224" t="s">
        <v>151</v>
      </c>
      <c r="D69" s="225"/>
      <c r="E69" s="181">
        <v>81.4</v>
      </c>
      <c r="F69" s="182"/>
      <c r="G69" s="183"/>
      <c r="M69" s="179" t="s">
        <v>151</v>
      </c>
      <c r="O69" s="170"/>
    </row>
    <row r="70" spans="1:104" ht="12.75">
      <c r="A70" s="171">
        <v>18</v>
      </c>
      <c r="B70" s="172" t="s">
        <v>152</v>
      </c>
      <c r="C70" s="173" t="s">
        <v>153</v>
      </c>
      <c r="D70" s="174" t="s">
        <v>154</v>
      </c>
      <c r="E70" s="175">
        <v>11.880507</v>
      </c>
      <c r="F70" s="175">
        <v>0</v>
      </c>
      <c r="G70" s="176">
        <f aca="true" t="shared" si="0" ref="G70:G75">E70*F70</f>
        <v>0</v>
      </c>
      <c r="O70" s="170">
        <v>2</v>
      </c>
      <c r="AA70" s="146">
        <v>8</v>
      </c>
      <c r="AB70" s="146">
        <v>0</v>
      </c>
      <c r="AC70" s="146">
        <v>3</v>
      </c>
      <c r="AZ70" s="146">
        <v>1</v>
      </c>
      <c r="BA70" s="146">
        <f aca="true" t="shared" si="1" ref="BA70:BA75">IF(AZ70=1,G70,0)</f>
        <v>0</v>
      </c>
      <c r="BB70" s="146">
        <f aca="true" t="shared" si="2" ref="BB70:BB75">IF(AZ70=2,G70,0)</f>
        <v>0</v>
      </c>
      <c r="BC70" s="146">
        <f aca="true" t="shared" si="3" ref="BC70:BC75">IF(AZ70=3,G70,0)</f>
        <v>0</v>
      </c>
      <c r="BD70" s="146">
        <f aca="true" t="shared" si="4" ref="BD70:BD75">IF(AZ70=4,G70,0)</f>
        <v>0</v>
      </c>
      <c r="BE70" s="146">
        <f aca="true" t="shared" si="5" ref="BE70:BE75">IF(AZ70=5,G70,0)</f>
        <v>0</v>
      </c>
      <c r="CA70" s="177">
        <v>8</v>
      </c>
      <c r="CB70" s="177">
        <v>0</v>
      </c>
      <c r="CZ70" s="146">
        <v>0</v>
      </c>
    </row>
    <row r="71" spans="1:104" ht="12.75">
      <c r="A71" s="171">
        <v>19</v>
      </c>
      <c r="B71" s="172" t="s">
        <v>155</v>
      </c>
      <c r="C71" s="173" t="s">
        <v>156</v>
      </c>
      <c r="D71" s="174" t="s">
        <v>154</v>
      </c>
      <c r="E71" s="175">
        <v>71.283042</v>
      </c>
      <c r="F71" s="175">
        <v>0</v>
      </c>
      <c r="G71" s="176">
        <f t="shared" si="0"/>
        <v>0</v>
      </c>
      <c r="O71" s="170">
        <v>2</v>
      </c>
      <c r="AA71" s="146">
        <v>8</v>
      </c>
      <c r="AB71" s="146">
        <v>0</v>
      </c>
      <c r="AC71" s="146">
        <v>3</v>
      </c>
      <c r="AZ71" s="146">
        <v>1</v>
      </c>
      <c r="BA71" s="146">
        <f t="shared" si="1"/>
        <v>0</v>
      </c>
      <c r="BB71" s="146">
        <f t="shared" si="2"/>
        <v>0</v>
      </c>
      <c r="BC71" s="146">
        <f t="shared" si="3"/>
        <v>0</v>
      </c>
      <c r="BD71" s="146">
        <f t="shared" si="4"/>
        <v>0</v>
      </c>
      <c r="BE71" s="146">
        <f t="shared" si="5"/>
        <v>0</v>
      </c>
      <c r="CA71" s="177">
        <v>8</v>
      </c>
      <c r="CB71" s="177">
        <v>0</v>
      </c>
      <c r="CZ71" s="146">
        <v>0</v>
      </c>
    </row>
    <row r="72" spans="1:104" ht="12.75">
      <c r="A72" s="171">
        <v>20</v>
      </c>
      <c r="B72" s="172" t="s">
        <v>157</v>
      </c>
      <c r="C72" s="173" t="s">
        <v>158</v>
      </c>
      <c r="D72" s="174" t="s">
        <v>154</v>
      </c>
      <c r="E72" s="175">
        <v>11.880507</v>
      </c>
      <c r="F72" s="175">
        <v>0</v>
      </c>
      <c r="G72" s="176">
        <f t="shared" si="0"/>
        <v>0</v>
      </c>
      <c r="O72" s="170">
        <v>2</v>
      </c>
      <c r="AA72" s="146">
        <v>8</v>
      </c>
      <c r="AB72" s="146">
        <v>0</v>
      </c>
      <c r="AC72" s="146">
        <v>3</v>
      </c>
      <c r="AZ72" s="146">
        <v>1</v>
      </c>
      <c r="BA72" s="146">
        <f t="shared" si="1"/>
        <v>0</v>
      </c>
      <c r="BB72" s="146">
        <f t="shared" si="2"/>
        <v>0</v>
      </c>
      <c r="BC72" s="146">
        <f t="shared" si="3"/>
        <v>0</v>
      </c>
      <c r="BD72" s="146">
        <f t="shared" si="4"/>
        <v>0</v>
      </c>
      <c r="BE72" s="146">
        <f t="shared" si="5"/>
        <v>0</v>
      </c>
      <c r="CA72" s="177">
        <v>8</v>
      </c>
      <c r="CB72" s="177">
        <v>0</v>
      </c>
      <c r="CZ72" s="146">
        <v>0</v>
      </c>
    </row>
    <row r="73" spans="1:104" ht="12.75">
      <c r="A73" s="171">
        <v>21</v>
      </c>
      <c r="B73" s="172" t="s">
        <v>159</v>
      </c>
      <c r="C73" s="173" t="s">
        <v>160</v>
      </c>
      <c r="D73" s="174" t="s">
        <v>154</v>
      </c>
      <c r="E73" s="175">
        <v>47.522028</v>
      </c>
      <c r="F73" s="175">
        <v>0</v>
      </c>
      <c r="G73" s="176">
        <f t="shared" si="0"/>
        <v>0</v>
      </c>
      <c r="O73" s="170">
        <v>2</v>
      </c>
      <c r="AA73" s="146">
        <v>8</v>
      </c>
      <c r="AB73" s="146">
        <v>0</v>
      </c>
      <c r="AC73" s="146">
        <v>3</v>
      </c>
      <c r="AZ73" s="146">
        <v>1</v>
      </c>
      <c r="BA73" s="146">
        <f t="shared" si="1"/>
        <v>0</v>
      </c>
      <c r="BB73" s="146">
        <f t="shared" si="2"/>
        <v>0</v>
      </c>
      <c r="BC73" s="146">
        <f t="shared" si="3"/>
        <v>0</v>
      </c>
      <c r="BD73" s="146">
        <f t="shared" si="4"/>
        <v>0</v>
      </c>
      <c r="BE73" s="146">
        <f t="shared" si="5"/>
        <v>0</v>
      </c>
      <c r="CA73" s="177">
        <v>8</v>
      </c>
      <c r="CB73" s="177">
        <v>0</v>
      </c>
      <c r="CZ73" s="146">
        <v>0</v>
      </c>
    </row>
    <row r="74" spans="1:104" ht="12.75">
      <c r="A74" s="171">
        <v>22</v>
      </c>
      <c r="B74" s="172" t="s">
        <v>161</v>
      </c>
      <c r="C74" s="173" t="s">
        <v>162</v>
      </c>
      <c r="D74" s="174" t="s">
        <v>154</v>
      </c>
      <c r="E74" s="175">
        <v>11.880507</v>
      </c>
      <c r="F74" s="175">
        <v>0</v>
      </c>
      <c r="G74" s="176">
        <f t="shared" si="0"/>
        <v>0</v>
      </c>
      <c r="O74" s="170">
        <v>2</v>
      </c>
      <c r="AA74" s="146">
        <v>8</v>
      </c>
      <c r="AB74" s="146">
        <v>0</v>
      </c>
      <c r="AC74" s="146">
        <v>3</v>
      </c>
      <c r="AZ74" s="146">
        <v>1</v>
      </c>
      <c r="BA74" s="146">
        <f t="shared" si="1"/>
        <v>0</v>
      </c>
      <c r="BB74" s="146">
        <f t="shared" si="2"/>
        <v>0</v>
      </c>
      <c r="BC74" s="146">
        <f t="shared" si="3"/>
        <v>0</v>
      </c>
      <c r="BD74" s="146">
        <f t="shared" si="4"/>
        <v>0</v>
      </c>
      <c r="BE74" s="146">
        <f t="shared" si="5"/>
        <v>0</v>
      </c>
      <c r="CA74" s="177">
        <v>8</v>
      </c>
      <c r="CB74" s="177">
        <v>0</v>
      </c>
      <c r="CZ74" s="146">
        <v>0</v>
      </c>
    </row>
    <row r="75" spans="1:104" ht="12.75">
      <c r="A75" s="171">
        <v>23</v>
      </c>
      <c r="B75" s="172" t="s">
        <v>163</v>
      </c>
      <c r="C75" s="173" t="s">
        <v>164</v>
      </c>
      <c r="D75" s="174" t="s">
        <v>154</v>
      </c>
      <c r="E75" s="175">
        <v>11.880507</v>
      </c>
      <c r="F75" s="175">
        <v>0</v>
      </c>
      <c r="G75" s="176">
        <f t="shared" si="0"/>
        <v>0</v>
      </c>
      <c r="O75" s="170">
        <v>2</v>
      </c>
      <c r="AA75" s="146">
        <v>8</v>
      </c>
      <c r="AB75" s="146">
        <v>0</v>
      </c>
      <c r="AC75" s="146">
        <v>3</v>
      </c>
      <c r="AZ75" s="146">
        <v>1</v>
      </c>
      <c r="BA75" s="146">
        <f t="shared" si="1"/>
        <v>0</v>
      </c>
      <c r="BB75" s="146">
        <f t="shared" si="2"/>
        <v>0</v>
      </c>
      <c r="BC75" s="146">
        <f t="shared" si="3"/>
        <v>0</v>
      </c>
      <c r="BD75" s="146">
        <f t="shared" si="4"/>
        <v>0</v>
      </c>
      <c r="BE75" s="146">
        <f t="shared" si="5"/>
        <v>0</v>
      </c>
      <c r="CA75" s="177">
        <v>8</v>
      </c>
      <c r="CB75" s="177">
        <v>0</v>
      </c>
      <c r="CZ75" s="146">
        <v>0</v>
      </c>
    </row>
    <row r="76" spans="1:57" ht="12.75">
      <c r="A76" s="184"/>
      <c r="B76" s="185" t="s">
        <v>73</v>
      </c>
      <c r="C76" s="186" t="str">
        <f>CONCATENATE(B63," ",C63)</f>
        <v>96 Bourání konstrukcí</v>
      </c>
      <c r="D76" s="187"/>
      <c r="E76" s="188"/>
      <c r="F76" s="189"/>
      <c r="G76" s="190">
        <f>SUM(G63:G75)</f>
        <v>0</v>
      </c>
      <c r="O76" s="170">
        <v>4</v>
      </c>
      <c r="BA76" s="191">
        <f>SUM(BA63:BA75)</f>
        <v>0</v>
      </c>
      <c r="BB76" s="191">
        <f>SUM(BB63:BB75)</f>
        <v>0</v>
      </c>
      <c r="BC76" s="191">
        <f>SUM(BC63:BC75)</f>
        <v>0</v>
      </c>
      <c r="BD76" s="191">
        <f>SUM(BD63:BD75)</f>
        <v>0</v>
      </c>
      <c r="BE76" s="191">
        <f>SUM(BE63:BE75)</f>
        <v>0</v>
      </c>
    </row>
    <row r="77" spans="1:15" ht="12.75">
      <c r="A77" s="163" t="s">
        <v>72</v>
      </c>
      <c r="B77" s="164" t="s">
        <v>165</v>
      </c>
      <c r="C77" s="165" t="s">
        <v>166</v>
      </c>
      <c r="D77" s="166"/>
      <c r="E77" s="167"/>
      <c r="F77" s="167"/>
      <c r="G77" s="168"/>
      <c r="H77" s="169"/>
      <c r="I77" s="169"/>
      <c r="O77" s="170">
        <v>1</v>
      </c>
    </row>
    <row r="78" spans="1:104" ht="12.75">
      <c r="A78" s="171">
        <v>24</v>
      </c>
      <c r="B78" s="172" t="s">
        <v>167</v>
      </c>
      <c r="C78" s="173" t="s">
        <v>168</v>
      </c>
      <c r="D78" s="174" t="s">
        <v>154</v>
      </c>
      <c r="E78" s="175">
        <v>27.9293935</v>
      </c>
      <c r="F78" s="175">
        <v>0</v>
      </c>
      <c r="G78" s="176">
        <f>E78*F78</f>
        <v>0</v>
      </c>
      <c r="O78" s="170">
        <v>2</v>
      </c>
      <c r="AA78" s="146">
        <v>7</v>
      </c>
      <c r="AB78" s="146">
        <v>1</v>
      </c>
      <c r="AC78" s="146">
        <v>2</v>
      </c>
      <c r="AZ78" s="146">
        <v>1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7</v>
      </c>
      <c r="CB78" s="177">
        <v>1</v>
      </c>
      <c r="CZ78" s="146">
        <v>0</v>
      </c>
    </row>
    <row r="79" spans="1:57" ht="12.75">
      <c r="A79" s="184"/>
      <c r="B79" s="185" t="s">
        <v>73</v>
      </c>
      <c r="C79" s="186" t="str">
        <f>CONCATENATE(B77," ",C77)</f>
        <v>99 Staveništní přesun hmot</v>
      </c>
      <c r="D79" s="187"/>
      <c r="E79" s="188"/>
      <c r="F79" s="189"/>
      <c r="G79" s="190">
        <f>SUM(G77:G78)</f>
        <v>0</v>
      </c>
      <c r="O79" s="170">
        <v>4</v>
      </c>
      <c r="BA79" s="191">
        <f>SUM(BA77:BA78)</f>
        <v>0</v>
      </c>
      <c r="BB79" s="191">
        <f>SUM(BB77:BB78)</f>
        <v>0</v>
      </c>
      <c r="BC79" s="191">
        <f>SUM(BC77:BC78)</f>
        <v>0</v>
      </c>
      <c r="BD79" s="191">
        <f>SUM(BD77:BD78)</f>
        <v>0</v>
      </c>
      <c r="BE79" s="191">
        <f>SUM(BE77:BE78)</f>
        <v>0</v>
      </c>
    </row>
    <row r="80" spans="1:15" ht="12.75">
      <c r="A80" s="163" t="s">
        <v>72</v>
      </c>
      <c r="B80" s="164" t="s">
        <v>169</v>
      </c>
      <c r="C80" s="165" t="s">
        <v>170</v>
      </c>
      <c r="D80" s="166"/>
      <c r="E80" s="167"/>
      <c r="F80" s="167"/>
      <c r="G80" s="168"/>
      <c r="H80" s="169"/>
      <c r="I80" s="169"/>
      <c r="O80" s="170">
        <v>1</v>
      </c>
    </row>
    <row r="81" spans="1:104" ht="12.75">
      <c r="A81" s="171">
        <v>25</v>
      </c>
      <c r="B81" s="172" t="s">
        <v>171</v>
      </c>
      <c r="C81" s="173" t="s">
        <v>172</v>
      </c>
      <c r="D81" s="174" t="s">
        <v>86</v>
      </c>
      <c r="E81" s="175">
        <v>30.5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7</v>
      </c>
      <c r="CZ81" s="146">
        <v>0.00031</v>
      </c>
    </row>
    <row r="82" spans="1:15" ht="12.75">
      <c r="A82" s="178"/>
      <c r="B82" s="180"/>
      <c r="C82" s="224" t="s">
        <v>173</v>
      </c>
      <c r="D82" s="225"/>
      <c r="E82" s="181">
        <v>30.5</v>
      </c>
      <c r="F82" s="182"/>
      <c r="G82" s="183"/>
      <c r="M82" s="179" t="s">
        <v>173</v>
      </c>
      <c r="O82" s="170"/>
    </row>
    <row r="83" spans="1:104" ht="12.75">
      <c r="A83" s="171">
        <v>26</v>
      </c>
      <c r="B83" s="172" t="s">
        <v>174</v>
      </c>
      <c r="C83" s="173" t="s">
        <v>175</v>
      </c>
      <c r="D83" s="174" t="s">
        <v>86</v>
      </c>
      <c r="E83" s="175">
        <v>30.5</v>
      </c>
      <c r="F83" s="175">
        <v>0</v>
      </c>
      <c r="G83" s="176">
        <f>E83*F83</f>
        <v>0</v>
      </c>
      <c r="O83" s="170">
        <v>2</v>
      </c>
      <c r="AA83" s="146">
        <v>12</v>
      </c>
      <c r="AB83" s="146">
        <v>0</v>
      </c>
      <c r="AC83" s="146">
        <v>1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12</v>
      </c>
      <c r="CB83" s="177">
        <v>0</v>
      </c>
      <c r="CZ83" s="146">
        <v>0</v>
      </c>
    </row>
    <row r="84" spans="1:15" ht="12.75">
      <c r="A84" s="178"/>
      <c r="B84" s="180"/>
      <c r="C84" s="224" t="s">
        <v>173</v>
      </c>
      <c r="D84" s="225"/>
      <c r="E84" s="181">
        <v>30.5</v>
      </c>
      <c r="F84" s="182"/>
      <c r="G84" s="183"/>
      <c r="M84" s="179" t="s">
        <v>173</v>
      </c>
      <c r="O84" s="170"/>
    </row>
    <row r="85" spans="1:104" ht="12.75">
      <c r="A85" s="171">
        <v>27</v>
      </c>
      <c r="B85" s="172" t="s">
        <v>176</v>
      </c>
      <c r="C85" s="173" t="s">
        <v>177</v>
      </c>
      <c r="D85" s="174" t="s">
        <v>86</v>
      </c>
      <c r="E85" s="175">
        <v>30.5</v>
      </c>
      <c r="F85" s="175">
        <v>0</v>
      </c>
      <c r="G85" s="176">
        <f>E85*F85</f>
        <v>0</v>
      </c>
      <c r="O85" s="170">
        <v>2</v>
      </c>
      <c r="AA85" s="146">
        <v>12</v>
      </c>
      <c r="AB85" s="146">
        <v>0</v>
      </c>
      <c r="AC85" s="146">
        <v>2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12</v>
      </c>
      <c r="CB85" s="177">
        <v>0</v>
      </c>
      <c r="CZ85" s="146">
        <v>0.00022</v>
      </c>
    </row>
    <row r="86" spans="1:15" ht="12.75">
      <c r="A86" s="178"/>
      <c r="B86" s="180"/>
      <c r="C86" s="224" t="s">
        <v>173</v>
      </c>
      <c r="D86" s="225"/>
      <c r="E86" s="181">
        <v>30.5</v>
      </c>
      <c r="F86" s="182"/>
      <c r="G86" s="183"/>
      <c r="M86" s="179" t="s">
        <v>173</v>
      </c>
      <c r="O86" s="170"/>
    </row>
    <row r="87" spans="1:104" ht="22.5">
      <c r="A87" s="171">
        <v>28</v>
      </c>
      <c r="B87" s="172" t="s">
        <v>178</v>
      </c>
      <c r="C87" s="173" t="s">
        <v>179</v>
      </c>
      <c r="D87" s="174" t="s">
        <v>86</v>
      </c>
      <c r="E87" s="175">
        <v>30.5</v>
      </c>
      <c r="F87" s="175">
        <v>0</v>
      </c>
      <c r="G87" s="176">
        <f>E87*F87</f>
        <v>0</v>
      </c>
      <c r="O87" s="170">
        <v>2</v>
      </c>
      <c r="AA87" s="146">
        <v>12</v>
      </c>
      <c r="AB87" s="146">
        <v>0</v>
      </c>
      <c r="AC87" s="146">
        <v>4</v>
      </c>
      <c r="AZ87" s="146">
        <v>2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12</v>
      </c>
      <c r="CB87" s="177">
        <v>0</v>
      </c>
      <c r="CZ87" s="146">
        <v>0.00031</v>
      </c>
    </row>
    <row r="88" spans="1:15" ht="12.75">
      <c r="A88" s="178"/>
      <c r="B88" s="180"/>
      <c r="C88" s="224" t="s">
        <v>173</v>
      </c>
      <c r="D88" s="225"/>
      <c r="E88" s="181">
        <v>30.5</v>
      </c>
      <c r="F88" s="182"/>
      <c r="G88" s="183"/>
      <c r="M88" s="179" t="s">
        <v>173</v>
      </c>
      <c r="O88" s="170"/>
    </row>
    <row r="89" spans="1:57" ht="12.75">
      <c r="A89" s="184"/>
      <c r="B89" s="185" t="s">
        <v>73</v>
      </c>
      <c r="C89" s="186" t="str">
        <f>CONCATENATE(B80," ",C80)</f>
        <v>783 Nátěry</v>
      </c>
      <c r="D89" s="187"/>
      <c r="E89" s="188"/>
      <c r="F89" s="189"/>
      <c r="G89" s="190">
        <f>SUM(G80:G88)</f>
        <v>0</v>
      </c>
      <c r="O89" s="170">
        <v>4</v>
      </c>
      <c r="BA89" s="191">
        <f>SUM(BA80:BA88)</f>
        <v>0</v>
      </c>
      <c r="BB89" s="191">
        <f>SUM(BB80:BB88)</f>
        <v>0</v>
      </c>
      <c r="BC89" s="191">
        <f>SUM(BC80:BC88)</f>
        <v>0</v>
      </c>
      <c r="BD89" s="191">
        <f>SUM(BD80:BD88)</f>
        <v>0</v>
      </c>
      <c r="BE89" s="191">
        <f>SUM(BE80:BE88)</f>
        <v>0</v>
      </c>
    </row>
    <row r="90" spans="1:15" ht="12.75">
      <c r="A90" s="163" t="s">
        <v>72</v>
      </c>
      <c r="B90" s="164" t="s">
        <v>180</v>
      </c>
      <c r="C90" s="165" t="s">
        <v>181</v>
      </c>
      <c r="D90" s="166"/>
      <c r="E90" s="167"/>
      <c r="F90" s="167"/>
      <c r="G90" s="168"/>
      <c r="H90" s="169"/>
      <c r="I90" s="169"/>
      <c r="O90" s="170">
        <v>1</v>
      </c>
    </row>
    <row r="91" spans="1:104" ht="22.5">
      <c r="A91" s="171">
        <v>29</v>
      </c>
      <c r="B91" s="172" t="s">
        <v>182</v>
      </c>
      <c r="C91" s="173" t="s">
        <v>183</v>
      </c>
      <c r="D91" s="174" t="s">
        <v>184</v>
      </c>
      <c r="E91" s="175">
        <v>1</v>
      </c>
      <c r="F91" s="175">
        <v>0</v>
      </c>
      <c r="G91" s="176">
        <f>E91*F91</f>
        <v>0</v>
      </c>
      <c r="O91" s="170">
        <v>2</v>
      </c>
      <c r="AA91" s="146">
        <v>12</v>
      </c>
      <c r="AB91" s="146">
        <v>0</v>
      </c>
      <c r="AC91" s="146">
        <v>7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12</v>
      </c>
      <c r="CB91" s="177">
        <v>0</v>
      </c>
      <c r="CZ91" s="146">
        <v>0</v>
      </c>
    </row>
    <row r="92" spans="1:57" ht="12.75">
      <c r="A92" s="184"/>
      <c r="B92" s="185" t="s">
        <v>73</v>
      </c>
      <c r="C92" s="186" t="str">
        <f>CONCATENATE(B90," ",C90)</f>
        <v>799 Ostatní</v>
      </c>
      <c r="D92" s="187"/>
      <c r="E92" s="188"/>
      <c r="F92" s="189"/>
      <c r="G92" s="190">
        <f>SUM(G90:G91)</f>
        <v>0</v>
      </c>
      <c r="O92" s="170">
        <v>4</v>
      </c>
      <c r="BA92" s="191">
        <f>SUM(BA90:BA91)</f>
        <v>0</v>
      </c>
      <c r="BB92" s="191">
        <f>SUM(BB90:BB91)</f>
        <v>0</v>
      </c>
      <c r="BC92" s="191">
        <f>SUM(BC90:BC91)</f>
        <v>0</v>
      </c>
      <c r="BD92" s="191">
        <f>SUM(BD90:BD91)</f>
        <v>0</v>
      </c>
      <c r="BE92" s="191">
        <f>SUM(BE90:BE91)</f>
        <v>0</v>
      </c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spans="1:7" ht="12.75">
      <c r="A116" s="192"/>
      <c r="B116" s="192"/>
      <c r="C116" s="192"/>
      <c r="D116" s="192"/>
      <c r="E116" s="192"/>
      <c r="F116" s="192"/>
      <c r="G116" s="192"/>
    </row>
    <row r="117" spans="1:7" ht="12.75">
      <c r="A117" s="192"/>
      <c r="B117" s="192"/>
      <c r="C117" s="192"/>
      <c r="D117" s="192"/>
      <c r="E117" s="192"/>
      <c r="F117" s="192"/>
      <c r="G117" s="192"/>
    </row>
    <row r="118" spans="1:7" ht="12.75">
      <c r="A118" s="192"/>
      <c r="B118" s="192"/>
      <c r="C118" s="192"/>
      <c r="D118" s="192"/>
      <c r="E118" s="192"/>
      <c r="F118" s="192"/>
      <c r="G118" s="192"/>
    </row>
    <row r="119" spans="1:7" ht="12.75">
      <c r="A119" s="192"/>
      <c r="B119" s="192"/>
      <c r="C119" s="192"/>
      <c r="D119" s="192"/>
      <c r="E119" s="192"/>
      <c r="F119" s="192"/>
      <c r="G119" s="192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spans="1:2" ht="12.75">
      <c r="A151" s="193"/>
      <c r="B151" s="193"/>
    </row>
    <row r="152" spans="1:7" ht="12.75">
      <c r="A152" s="192"/>
      <c r="B152" s="192"/>
      <c r="C152" s="195"/>
      <c r="D152" s="195"/>
      <c r="E152" s="196"/>
      <c r="F152" s="195"/>
      <c r="G152" s="197"/>
    </row>
    <row r="153" spans="1:7" ht="12.75">
      <c r="A153" s="198"/>
      <c r="B153" s="198"/>
      <c r="C153" s="192"/>
      <c r="D153" s="192"/>
      <c r="E153" s="199"/>
      <c r="F153" s="192"/>
      <c r="G153" s="192"/>
    </row>
    <row r="154" spans="1:7" ht="12.75">
      <c r="A154" s="192"/>
      <c r="B154" s="192"/>
      <c r="C154" s="192"/>
      <c r="D154" s="192"/>
      <c r="E154" s="199"/>
      <c r="F154" s="192"/>
      <c r="G154" s="192"/>
    </row>
    <row r="155" spans="1:7" ht="12.75">
      <c r="A155" s="192"/>
      <c r="B155" s="192"/>
      <c r="C155" s="192"/>
      <c r="D155" s="192"/>
      <c r="E155" s="199"/>
      <c r="F155" s="192"/>
      <c r="G155" s="192"/>
    </row>
    <row r="156" spans="1:7" ht="12.75">
      <c r="A156" s="192"/>
      <c r="B156" s="192"/>
      <c r="C156" s="192"/>
      <c r="D156" s="192"/>
      <c r="E156" s="199"/>
      <c r="F156" s="192"/>
      <c r="G156" s="192"/>
    </row>
    <row r="157" spans="1:7" ht="12.75">
      <c r="A157" s="192"/>
      <c r="B157" s="192"/>
      <c r="C157" s="192"/>
      <c r="D157" s="192"/>
      <c r="E157" s="199"/>
      <c r="F157" s="192"/>
      <c r="G157" s="192"/>
    </row>
    <row r="158" spans="1:7" ht="12.75">
      <c r="A158" s="192"/>
      <c r="B158" s="192"/>
      <c r="C158" s="192"/>
      <c r="D158" s="192"/>
      <c r="E158" s="199"/>
      <c r="F158" s="192"/>
      <c r="G158" s="192"/>
    </row>
    <row r="159" spans="1:7" ht="12.75">
      <c r="A159" s="192"/>
      <c r="B159" s="192"/>
      <c r="C159" s="192"/>
      <c r="D159" s="192"/>
      <c r="E159" s="199"/>
      <c r="F159" s="192"/>
      <c r="G159" s="192"/>
    </row>
    <row r="160" spans="1:7" ht="12.75">
      <c r="A160" s="192"/>
      <c r="B160" s="192"/>
      <c r="C160" s="192"/>
      <c r="D160" s="192"/>
      <c r="E160" s="199"/>
      <c r="F160" s="192"/>
      <c r="G160" s="192"/>
    </row>
    <row r="161" spans="1:7" ht="12.75">
      <c r="A161" s="192"/>
      <c r="B161" s="192"/>
      <c r="C161" s="192"/>
      <c r="D161" s="192"/>
      <c r="E161" s="199"/>
      <c r="F161" s="192"/>
      <c r="G161" s="192"/>
    </row>
    <row r="162" spans="1:7" ht="12.75">
      <c r="A162" s="192"/>
      <c r="B162" s="192"/>
      <c r="C162" s="192"/>
      <c r="D162" s="192"/>
      <c r="E162" s="199"/>
      <c r="F162" s="192"/>
      <c r="G162" s="192"/>
    </row>
    <row r="163" spans="1:7" ht="12.75">
      <c r="A163" s="192"/>
      <c r="B163" s="192"/>
      <c r="C163" s="192"/>
      <c r="D163" s="192"/>
      <c r="E163" s="199"/>
      <c r="F163" s="192"/>
      <c r="G163" s="192"/>
    </row>
    <row r="164" spans="1:7" ht="12.75">
      <c r="A164" s="192"/>
      <c r="B164" s="192"/>
      <c r="C164" s="192"/>
      <c r="D164" s="192"/>
      <c r="E164" s="199"/>
      <c r="F164" s="192"/>
      <c r="G164" s="192"/>
    </row>
    <row r="165" spans="1:7" ht="12.75">
      <c r="A165" s="192"/>
      <c r="B165" s="192"/>
      <c r="C165" s="192"/>
      <c r="D165" s="192"/>
      <c r="E165" s="199"/>
      <c r="F165" s="192"/>
      <c r="G165" s="192"/>
    </row>
  </sheetData>
  <sheetProtection/>
  <mergeCells count="39">
    <mergeCell ref="C11:D11"/>
    <mergeCell ref="C12:D12"/>
    <mergeCell ref="A1:G1"/>
    <mergeCell ref="A3:B3"/>
    <mergeCell ref="A4:B4"/>
    <mergeCell ref="E4:G4"/>
    <mergeCell ref="C9:D9"/>
    <mergeCell ref="C10:D10"/>
    <mergeCell ref="C24:D24"/>
    <mergeCell ref="C26:D26"/>
    <mergeCell ref="C27:D27"/>
    <mergeCell ref="C29:D29"/>
    <mergeCell ref="C14:D14"/>
    <mergeCell ref="C15:D15"/>
    <mergeCell ref="C17:D17"/>
    <mergeCell ref="C18:D18"/>
    <mergeCell ref="C19:D19"/>
    <mergeCell ref="C20:D20"/>
    <mergeCell ref="C33:D33"/>
    <mergeCell ref="C37:D37"/>
    <mergeCell ref="C38:D38"/>
    <mergeCell ref="C39:D39"/>
    <mergeCell ref="C41:D41"/>
    <mergeCell ref="C42:D42"/>
    <mergeCell ref="C55:D55"/>
    <mergeCell ref="C57:D57"/>
    <mergeCell ref="C61:D61"/>
    <mergeCell ref="C44:D44"/>
    <mergeCell ref="C46:D46"/>
    <mergeCell ref="C50:D50"/>
    <mergeCell ref="C51:D51"/>
    <mergeCell ref="C82:D82"/>
    <mergeCell ref="C84:D84"/>
    <mergeCell ref="C86:D86"/>
    <mergeCell ref="C88:D88"/>
    <mergeCell ref="C65:D65"/>
    <mergeCell ref="C66:D66"/>
    <mergeCell ref="C67:D67"/>
    <mergeCell ref="C69:D6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Václav</dc:creator>
  <cp:keywords/>
  <dc:description/>
  <cp:lastModifiedBy>Voracova</cp:lastModifiedBy>
  <dcterms:created xsi:type="dcterms:W3CDTF">2014-03-12T05:55:53Z</dcterms:created>
  <dcterms:modified xsi:type="dcterms:W3CDTF">2014-04-01T13:47:17Z</dcterms:modified>
  <cp:category/>
  <cp:version/>
  <cp:contentType/>
  <cp:contentStatus/>
</cp:coreProperties>
</file>