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<sst xmlns="http://schemas.openxmlformats.org/spreadsheetml/2006/main" count="587" uniqueCount="174">
  <si>
    <t xml:space="preserve">
        Kategorie: TS 002-2015 - Tiskařské služby, sběr do: 28.02.2015, dodání od: 01.04.2015, vygenerováno: 25.03.2015 09:06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</si>
  <si>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</si>
  <si>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</si>
  <si>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</si>
  <si>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</si>
  <si>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</si>
  <si>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</si>
  <si>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</si>
  <si>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</si>
  <si>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</si>
  <si>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</si>
  <si>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</si>
  <si>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</si>
  <si>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</si>
  <si>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</si>
  <si>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</si>
  <si>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</si>
  <si>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</si>
  <si>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</si>
  <si>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</si>
  <si>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</si>
  <si>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</si>
  <si>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</si>
  <si>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</si>
  <si>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</si>
  <si>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</si>
  <si>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</si>
  <si>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</si>
  <si>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</si>
  <si>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</si>
  <si>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</si>
  <si>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</si>
  <si>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</si>
  <si>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</si>
  <si>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</si>
  <si>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</si>
  <si>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</si>
  <si>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</si>
  <si>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</si>
  <si>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</si>
  <si>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</si>
  <si>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</si>
  <si>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</si>
  <si>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</si>
  <si>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Dodání podkladů:březen, listopad 2015
Zajištění sazby (dodavatel/zadavatel): sází zadavatel
Formát (rozměr): A5
Materiál (obálka, text): Papír 80g/m2
Barevnost (obálka, text): 1/1 ČB
Tisková technologie: kopírování
Počet stran: 20-40
Úprava materiálu: obálka 1/0 ČB, obálka bez laminace, papír 80g/m2
Zhotovení makety: ano
Vazba: šitá vazba
Dodání podkladů v PDF</t>
  </si>
  <si>
    <t>ks</t>
  </si>
  <si>
    <t>S</t>
  </si>
  <si>
    <t>Kat.anglického jazyka a literatury</t>
  </si>
  <si>
    <t>PedF, Poříčí 9, budova A</t>
  </si>
  <si>
    <t>Poříčí 945/9, 60300 Brno</t>
  </si>
  <si>
    <t>bud. A/04010</t>
  </si>
  <si>
    <t xml:space="preserve">Oaklandová Gabriela Mgr. </t>
  </si>
  <si>
    <t>11764@mail.muni.cz</t>
  </si>
  <si>
    <t>1111</t>
  </si>
  <si>
    <t>412700</t>
  </si>
  <si>
    <t xml:space="preserve">   </t>
  </si>
  <si>
    <t xml:space="preserve">      </t>
  </si>
  <si>
    <t>OBJ/4101/0296/15</t>
  </si>
  <si>
    <t>Celkem za objednávku</t>
  </si>
  <si>
    <t>hlavičkový papír, zak. 6010</t>
  </si>
  <si>
    <t>79810000-5-5</t>
  </si>
  <si>
    <t>Hlavičkový papír</t>
  </si>
  <si>
    <t>Dodání podkladů: bude dodáno tiskové pdf
Zajištění sazby (dodavatel/zadavatel):dodavatel
Formát (rozměr): A4
Materiál:90g papír do laser. a ink. tiskáren
Barevnost:dvoubarevný tisk
ofsetový tisk</t>
  </si>
  <si>
    <t>Fakulta sportovních studií</t>
  </si>
  <si>
    <t>UKB, Kamenice 5, budova A33</t>
  </si>
  <si>
    <t>Kamenice 753/5, 62500 Brno</t>
  </si>
  <si>
    <t>bud. A33/214</t>
  </si>
  <si>
    <t xml:space="preserve">Chatrná Soňa  </t>
  </si>
  <si>
    <t>186014@mail.muni.cz</t>
  </si>
  <si>
    <t>6010</t>
  </si>
  <si>
    <t>519913</t>
  </si>
  <si>
    <t>1521</t>
  </si>
  <si>
    <t>0000</t>
  </si>
  <si>
    <t>OBJ/5102/0018/15</t>
  </si>
  <si>
    <t>Postdoc Tisk_dr. Frystenska_sber 02_2015</t>
  </si>
  <si>
    <t>Dodani  podkladu: pdf nebo  doc
Zajisteni  sazby: zadavatel
Format  (rozmer):  A5
Material (obalka, text): obalka  - krida 300g/m2, lamino lesk 1/0; text - papir 80g/m2
Barevnost (obalka,  text):  obalka CMYK 4/0, text barevnost 1/1, cca 10 stran text 4/0
Tiskova technologie: ofset
Pocet stran: 200-250 stran,  + obalka
Oprava materialu: vazba V2</t>
  </si>
  <si>
    <t>Právnická fakulta</t>
  </si>
  <si>
    <t>PrF, Veveří 70</t>
  </si>
  <si>
    <t>Veveří 158/70, 61180 Brno</t>
  </si>
  <si>
    <t xml:space="preserve">Grolichová Magdalena Mgr. </t>
  </si>
  <si>
    <t>108842@mail.muni.cz</t>
  </si>
  <si>
    <t>Den před dodáním prosím kontaktuje, Grolichová Magdalena tel:549493530.</t>
  </si>
  <si>
    <t>0766</t>
  </si>
  <si>
    <t>221100</t>
  </si>
  <si>
    <t>1195</t>
  </si>
  <si>
    <t>OBJ/2211/0001/15</t>
  </si>
  <si>
    <t>Knihy OPVK Logika</t>
  </si>
  <si>
    <t>Dodání podkladů: PDF soubor
Zajištění sazby (dodavatel/zadavatel): zadavatel
Formát (rozměr): A5 čistá
Materiál (obálka, text): kniha s tvrdými deskami, šitá pevná vazba V8, 90g papír,  kapitálek+stužka
Barevnost (obálka, text): obálka plnobarevná, text čb, tisk oboustranný
Tisková technologie: ofset popř. digitální, vysoká kvalita tisku 2400dpi
Počet stran: 240 (+-8)
Úprava materiálu: obálka lamino lesk</t>
  </si>
  <si>
    <t>Kat.filozofie</t>
  </si>
  <si>
    <t>FF, Gorkého 14, budova A</t>
  </si>
  <si>
    <t>Arna Nováka 1/1, 60200 Brno</t>
  </si>
  <si>
    <t>bud. A/A.N01.020</t>
  </si>
  <si>
    <t>Raclavský Jiří doc. PhDr. BcA. Ph.D.</t>
  </si>
  <si>
    <t>7593@mail.muni.cz</t>
  </si>
  <si>
    <t>0036</t>
  </si>
  <si>
    <t>211100</t>
  </si>
  <si>
    <t>1515</t>
  </si>
  <si>
    <t>OBJ/2111/0004/15</t>
  </si>
  <si>
    <t>Dodání podkladů: PDF soubor
Zajištění sazby (dodavatel/zadavatel): zadavatel
Formát (rozměr): A5 čistá
Materiál (obálka, text): kniha s tvrdými deskami, šitá pevná vazba V8, 90g papír,  kapitálek+stužka
Barevnost (obálka, text): obálka plnobarevná, text čb, tisk oboustranný
Tisková technologie: ofset popř. digitální, vysoká kvalita tisku 2400dpi
Počet stran: 188 (+-8)
Úprava materiálu: obálka lamino lesk</t>
  </si>
  <si>
    <t>Brožura FI - výzkumné oblasti a studijní zaměření</t>
  </si>
  <si>
    <t>Fakulta informatiky</t>
  </si>
  <si>
    <t>FI, Botanická 68a</t>
  </si>
  <si>
    <t>Botanická 554/68a, 60200 Brno</t>
  </si>
  <si>
    <t>A305</t>
  </si>
  <si>
    <t>Ošlejšek Radek RNDr. Ph.D.</t>
  </si>
  <si>
    <t>3636@mail.muni.cz</t>
  </si>
  <si>
    <t>1162</t>
  </si>
  <si>
    <t>330000</t>
  </si>
  <si>
    <t>OBJ/3301/0006/15</t>
  </si>
  <si>
    <t>79810000-5-3</t>
  </si>
  <si>
    <t>Plakát</t>
  </si>
  <si>
    <t>Dodání podkladů: podklady budou předány ve formátu pdf, již připravené pro tisk, tj. s předtiskovými úpravami, cca poslední týden v dubnu 2015
Zajištění sazby (dodavatel/zadavatel): zadavatel
Formát (rozměr): A1
Materiál: papír křída mat, 135 g/m2
Barevnost: plnobarevný CMYK, 4/0
Tisk: jednostranný 
Spadávka (ano/ne): ano</t>
  </si>
  <si>
    <t>A</t>
  </si>
  <si>
    <t>Centrum léčivých rostlin</t>
  </si>
  <si>
    <t>LF, Údolní 74</t>
  </si>
  <si>
    <t>Údolní 527/74, 60200 Brno</t>
  </si>
  <si>
    <t xml:space="preserve">Křemenová Gabriela Ing. </t>
  </si>
  <si>
    <t>108421@mail.muni.cz</t>
  </si>
  <si>
    <t>dodání v pracovní dny do 15:00
před předáním volat na tel.: 733 149 050</t>
  </si>
  <si>
    <t>1038</t>
  </si>
  <si>
    <t>119850</t>
  </si>
  <si>
    <t>1590</t>
  </si>
  <si>
    <t>0001</t>
  </si>
  <si>
    <t>OBJ/1193/0004/15</t>
  </si>
  <si>
    <t>79810000-5-2</t>
  </si>
  <si>
    <t>Leták</t>
  </si>
  <si>
    <t>Dodání podkladů: podklady budou předány ve formátu pdf, již připravené pro tisk, tj. s předtiskovými úpravami, cca poslední týden v dubnu 2015
Zajištění sazby (dodavatel/zadavatel): zadavatel
Formát (rozměr): A4
Materiál: papír křída mat, 135 g/m2
Barevnost: plnobarevný CMYK, 4/0
Tisk: jednostranný 
Spadávka (ano/ne): ano</t>
  </si>
  <si>
    <t>Dodání podkladů: podklady budou předány ve formátu pdf, již připravené pro tisk, tj. s předtiskovými úpravami, cca poslední týden v dubnu 2015
Zajištění sazby (dodavatel/zadavatel): zadavatel
Formát (rozměr): A6
Materiál: papír křída mat, 135 g/m2
Barevnost: plnobarevný CMYK/ černobílý, 4/1
Tisk: oboustranný
Spadávka (ano/ne): ano</t>
  </si>
  <si>
    <t>Biologický ústav</t>
  </si>
  <si>
    <t>UKB, Kamenice 5, budova A7</t>
  </si>
  <si>
    <t>bud. A7/204</t>
  </si>
  <si>
    <t>Matulová Petra RNDr. CSc.</t>
  </si>
  <si>
    <t>9032@mail.muni.cz</t>
  </si>
  <si>
    <t>6026</t>
  </si>
  <si>
    <t>110513</t>
  </si>
  <si>
    <t>41</t>
  </si>
  <si>
    <t>OBJ/1113/0163/15</t>
  </si>
  <si>
    <t>Dodání podkladů: podklady budou předány ve formátu pdf po podpisu smlouvy
Zajištění sazby (dodavatel/zadavatel): zadavatel
Formát (rozměr): A0
Materiál: plátno (kvalitní malířské plátno-bavlněné plátno) 180 g/m2 
Barevnost: plnobarevný CMYK, 4/0
Tisk: jednostranný 
Logolink OPKV - rozšířený horizontální logolink. Použité barvy: Modrá - Reflex Blue, Žlutá - Process yellow, Zelená - 5483 C, Šedá 424 C, Oranžová - 144 C, Černá - Process Black CV. Počet barev tisku - 6.
Logo Bioskopu: Písmo: TheMix Bold, barvy ve CMYK: červená:2,84,76,0;oranžová: 1,44,61,0; žlutá: 2,29,92,0;zelená: 38,8,89,0;modrá: 36,17,22,0;fialová: 26,28,12,0 + černá
Podklady - loga viz příloha
TISKOVINY podléhají 1.snížené sazbě DPH 15%</t>
  </si>
  <si>
    <t>Dodání podkladů: podklady budou předány ve formátu pdf po podpisu smlouvy
Zajištění sazby (dodavatel/zadavatel): zadavatel
Formát (rozměr): B1
Materiál: plátno (kvalitní malířské plátno-bavlněné plátno) 180 g/m2 
Barevnost: plnobarevný CMYK, 4/0
Tisk: jednostranný 
Logolink OPKV - rozšířený horizontální logolink. Použité barvy: Modrá - Reflex Blue, Žlutá - Process yellow, Zelená - 5483 C, Šedá 424 C, Oranžová - 144 C, Černá - Process Black CV. Počet barev tisku - 6.
Logo Bioskopu: Písmo: TheMix Bold, barvy ve CMYK: červená:2,84,76,0;oranžová: 1,44,61,0; žlutá: 2,29,92,0;zelená: 38,8,89,0;modrá: 36,17,22,0;fialová: 26,28,12,0 + černá
Podklady - loga viz příloha
TISKOVINY podléhají 1.snížené sazbě DPH 15%</t>
  </si>
  <si>
    <t>Tisk z pdf souboru, 180-220 stran A4, oboustranně, černobílý tisk. Kroužková vazba (plast nebo kov), přední strana folie, zadní strana karton. Dodání podkladů e-mailem. Vytištěné materiály nutné dodat do 3.4.2015.</t>
  </si>
  <si>
    <t>Odbor výzkumu</t>
  </si>
  <si>
    <t>RMU, Žerotínovo nám. 9</t>
  </si>
  <si>
    <t>Žerotínovo nám. 617/9, 60177 Brno</t>
  </si>
  <si>
    <t xml:space="preserve">Martincová Radka Mgr. </t>
  </si>
  <si>
    <t>144060@mail.muni.cz</t>
  </si>
  <si>
    <t>1833</t>
  </si>
  <si>
    <t>991700</t>
  </si>
  <si>
    <t>1182</t>
  </si>
  <si>
    <t>OBJ/9901/0214/15</t>
  </si>
  <si>
    <t>Navrátilová Alice Mgr. PhD.</t>
  </si>
  <si>
    <t>233505@mail.muni.cz</t>
  </si>
  <si>
    <t>1053</t>
  </si>
  <si>
    <t>1112</t>
  </si>
  <si>
    <t>Hlavičkový papír - stud.odd.FSS MU</t>
  </si>
  <si>
    <t>HLAVIČKOVÝ PAPÍR "DĚKANÁT - STUDIJNÍ ODDĚLENÍ"
Dodání podkladů: Zajištění sazby (zadavatel): Formát A4(rozměr): Materiál:papír bílý,  Barevnost:2/0 , gramáž 80 g, počet stran potisku:1</t>
  </si>
  <si>
    <t>Děkanát</t>
  </si>
  <si>
    <t>FSS, Joštova 10</t>
  </si>
  <si>
    <t>Joštova 218/10, 60200 Brno</t>
  </si>
  <si>
    <t xml:space="preserve">Štěpánková Jitka PhDr. </t>
  </si>
  <si>
    <t>58587@mail.muni.cz</t>
  </si>
  <si>
    <t>239901</t>
  </si>
  <si>
    <t>6003</t>
  </si>
  <si>
    <t>OBJ/2301/0094/15</t>
  </si>
  <si>
    <t>HLAVIČKOVÝ PAPÍR "DĚKAN"
Dodání podkladů: Zajištění sazby (zadavatel): Formát A4(rozměr): Materiál:papír bílý,  Barevnost:2/0 , gramáž 80 g, počet stran potisku:1</t>
  </si>
  <si>
    <t>Celkem</t>
  </si>
  <si>
    <t>Dodání podkladů: podklady v příloze této žádanky
Zajištění sazby (dodavatel/zadavatel): zadavatel
Formát (rozměr): A4
Materiál: papír křída 90g/m2
Barevnost: CMYK, 4/0
Tisk: jednostranný, více stránek na list - 2 stránky na list (počet stran tiskového podkladu 8, počet listů pro tisk 4)
Poznámka:materiály obsahují řadu grafů, tabulek, obrázků 
Vazba: v levém horním rohu sešité běžnou kancelářskou sponou
Logolink OPKV - rozšířený horizontální logolink. Použité barvy: Modrá - Reflex Blue, Žlutá - Process yellow, Zelená - 5483 C, Šedá 424 C, Oranžová - 144 C, Černá - Process Black CV. Počet barev tisku - 6.
Logo Bioskopu: Písmo: TheMix Bold, barvy ve CMYK: červená:2,84,76,0;oranžová: 1,44,61,0; žlutá: 2,29,92,0;zelená: 38,8,89,0;modrá: 36,17,22,0;fialová: 26,28,12,0 + černá
Podklady - loga viz příloha
TISKOVINY podléhají 1.snížené sazbě DPH 15%</t>
  </si>
  <si>
    <t>Dodání podkladů: podklady v příloze této žádanky
Zajištění sazby (dodavatel/zadavatel): zadavatel
Formát (rozměr): A4
Materiál: papír křída 90g/m2
Barevnost: CMYK, 4/0
Tisk: jednostranný, více stránek na list - 2 stránky na list (počet stran tiskového podkladu 5, počet listů pro tisk 3)
Poznámka:materiály obsahují řadu grafů, tabulek, obrázků 
Vazba: v levém horním rohu sešité běžnou kancelářskou sponou
Logolink OPKV - rozšířený horizontální logolink. Použité barvy: Modrá - Reflex Blue, Žlutá - Process yellow, Zelená - 5483 C, Šedá 424 C, Oranžová - 144 C, Černá - Process Black CV. Počet barev tisku - 6.
Logo Bioskopu: Písmo: TheMix Bold, barvy ve CMYK: červená:2,84,76,0;oranžová: 1,44,61,0; žlutá: 2,29,92,0;zelená: 38,8,89,0;modrá: 36,17,22,0;fialová: 26,28,12,0 + černá
Podklady - loga viz příloha
TISKOVINY podléhají 1.snížené sazbě DPH 15%</t>
  </si>
  <si>
    <t>Dodání podkladů: podklady v příloze této žádanky
Zajištění sazby (dodavatel/zadavatel): zadavatel
Formát (rozměr): A4
Materiál: papír křída 90g/m2
Barevnost: CMYK, 4/0
Tisk: jednostranný, více stránek na list - 2 stránky na list (počet stran tiskového podkladu 7, počet listů pro tisk 4)
Poznámka:materiály obsahují řadu grafů, tabulek, obrázků 
Vazba: v levém horním rohu sešité běžnou kancelářskou sponou
Logolink OPKV - rozšířený horizontální logolink. Použité barvy: Modrá - Reflex Blue, Žlutá - Process yellow, Zelená - 5483 C, Šedá 424 C, Oranžová - 144 C, Černá - Process Black CV. Počet barev tisku - 6.
Logo Bioskopu: Písmo: TheMix Bold, barvy ve CMYK: červená:2,84,76,0;oranžová: 1,44,61,0; žlutá: 2,29,92,0;zelená: 38,8,89,0;modrá: 36,17,22,0;fialová: 26,28,12,0 + černá
Podklady - loga viz příloha
TISKOVINY podléhají 1.snížené sazbě DPH 15%</t>
  </si>
  <si>
    <t>Dodání podkladů: podklady v příloze této žádanky
Zajištění sazby (dodavatel/zadavatel): zadavatel
Formát (rozměr): A4
Materiál: papír křída 90g/m2
Barevnost: CMYK, 4/0
Tisk: jednostranný, více stránek na list - 2 stránky na list (počet stran tiskového podkladu 10, počet listů pro tisk 5)
Poznámka:materiály obsahují řadu grafů, tabulek, obrázků 
Vazba: v levém horním rohu sešité běžnou kancelářskou sponou
Logolink OPKV - rozšířený horizontální logolink. Použité barvy: Modrá - Reflex Blue, Žlutá - Process yellow, Zelená - 5483 C, Šedá 424 C, Oranžová - 144 C, Černá - Process Black CV. Počet barev tisku - 6.
Logo Bioskopu: Písmo: TheMix Bold, barvy ve CMYK: červená:2,84,76,0;oranžová: 1,44,61,0; žlutá: 2,29,92,0;zelená: 38,8,89,0;modrá: 36,17,22,0;fialová: 26,28,12,0 + černá
Podklady - loga viz příloha
TISKOVINY podléhají 1.snížené sazbě DPH 15%</t>
  </si>
  <si>
    <t>Dodání podkladů: podklady v příloze této žádanky
Zajištění sazby (dodavatel/zadavatel): zadavatel
Formát (rozměr): A4
Materiál: papír křída 90g/m2
Barevnost: CMYK, 4/0
Tisk: jednostranný, více stránek na list - 2 stránky na list (počet stran tiskového podkladu 9, počet listů pro tisk 5)
Poznámka:materiály obsahují řadu grafů, tabulek, obrázků 
Vazba: v levém horním rohu sešité běžnou kancelářskou sponou
Logolink OPKV - rozšířený horizontální logolink. Použité barvy: Modrá - Reflex Blue, Žlutá - Process yellow, Zelená - 5483 C, Šedá 424 C, Oranžová - 144 C, Černá - Process Black CV. Počet barev tisku - 6.
Logo Bioskopu: Písmo: TheMix Bold, barvy ve CMYK: červená:2,84,76,0;oranžová: 1,44,61,0; žlutá: 2,29,92,0;zelená: 38,8,89,0;modrá: 36,17,22,0;fialová: 26,28,12,0 + černá
Podklady - loga viz příloha
TISKOVINY podléhají 1.snížené sazbě DPH 15%</t>
  </si>
  <si>
    <t>Dodání podkladů: tiskové PDF na vyžádání od odpovědné osoby
Zajištění sazby (dodavatel/zadavatel): Masarykova univerzita, Fakulta informatiky, OPVK Logika
Formát (rozměr): A4; šířka: 210mm x výška 296mm
Brožura černobílá kromě obálky
Barevnost (obálka, text): obálka - 4/0 (barevná), text - 1/1 (černobílý), ekologicky nezávadné barvy
Tisková technologie: ofset, alternativně digitální tisk
Počet stran: 75 (+/-25 stran) + obálka
Úprava materiálu: obálka - křída matná, text - ofsetový papír, recyklovaný FSC papír
Vazba: V2 - lepená brožura
Barevnost: obálka CMYK, vnitřek černobílý
Papír: text - ofsetový papír 80 g/m2 + obálka 250 g/m2 křída matná/lamino matné</t>
  </si>
  <si>
    <t>Dodání podkladů: Finální grafický návrh bude zaslán vysoutěženému dodavateli 
Zajištění sazby (dodavatel/zadavatel): Zadavatel 
Formát (rozměr): A5, obálka s klopami - pruh 588x210 mm, tj. šíře klop 146mm z každé strany
Materiál (obálka, text): obálka 300g klížený ofsetový papír matný, text 140g klížený ofsetový
papír pololesk
Barevnost (obálka, text): 4/4 CMYK (obálka i text)
Tisková technologie: ofset, vazba V1 nebo V2
Počet stran: 32 + obálka
Úprava materiálu: parciální lak na obálce + rylování klop (skládaná obálka)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</si>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</sst>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8.00390625" style="0" customWidth="1"/>
    <col min="4" max="4" width="18.7109375" style="0" hidden="1" customWidth="1"/>
    <col min="5" max="5" width="13.421875" style="0" customWidth="1"/>
    <col min="6" max="6" width="17.8515625" style="0" bestFit="1" customWidth="1"/>
    <col min="7" max="7" width="17.421875" style="0" customWidth="1"/>
    <col min="8" max="8" width="39.00390625" style="0" customWidth="1"/>
    <col min="9" max="9" width="3.28125" style="0" bestFit="1" customWidth="1"/>
    <col min="10" max="10" width="7.00390625" style="0" hidden="1" customWidth="1"/>
    <col min="11" max="11" width="7.00390625" style="0" customWidth="1"/>
    <col min="12" max="12" width="3.28125" style="0" bestFit="1" customWidth="1"/>
    <col min="13" max="13" width="14.00390625" style="0" hidden="1" customWidth="1"/>
    <col min="14" max="16" width="21.421875" style="0" customWidth="1"/>
    <col min="17" max="17" width="4.00390625" style="0" customWidth="1"/>
    <col min="18" max="18" width="15.8515625" style="0" bestFit="1" customWidth="1"/>
    <col min="19" max="19" width="10.57421875" style="0" hidden="1" customWidth="1"/>
    <col min="20" max="20" width="19.57421875" style="0" customWidth="1"/>
    <col min="21" max="21" width="19.7109375" style="0" bestFit="1" customWidth="1"/>
    <col min="22" max="22" width="10.00390625" style="0" bestFit="1" customWidth="1"/>
    <col min="23" max="23" width="21.421875" style="0" customWidth="1"/>
    <col min="24" max="24" width="5.42187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16.8515625" style="0" customWidth="1"/>
    <col min="30" max="30" width="22.140625" style="0" bestFit="1" customWidth="1"/>
    <col min="31" max="31" width="10.140625" style="0" bestFit="1" customWidth="1"/>
  </cols>
  <sheetData>
    <row r="1" spans="1:31" ht="16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3" t="s">
        <v>1</v>
      </c>
      <c r="B3" s="23"/>
      <c r="C3" s="23"/>
      <c r="D3" s="23"/>
      <c r="E3" s="23"/>
      <c r="F3" s="23"/>
      <c r="G3" s="23"/>
      <c r="H3" s="24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0" t="s">
        <v>3</v>
      </c>
      <c r="L4" s="20"/>
      <c r="M4" s="26" t="s">
        <v>4</v>
      </c>
      <c r="N4" s="26"/>
      <c r="O4" s="26"/>
      <c r="P4" s="26"/>
      <c r="Q4" s="26"/>
      <c r="R4" s="26"/>
      <c r="S4" s="25"/>
      <c r="T4" s="25"/>
      <c r="U4" s="25"/>
      <c r="V4" s="25"/>
      <c r="W4" s="25"/>
      <c r="X4" s="20" t="s">
        <v>5</v>
      </c>
      <c r="Y4" s="20"/>
      <c r="Z4" s="20"/>
      <c r="AA4" s="20"/>
      <c r="AB4" s="20"/>
      <c r="AC4" s="20" t="s">
        <v>3</v>
      </c>
      <c r="AD4" s="20"/>
      <c r="AE4" s="1"/>
    </row>
    <row r="5" spans="1:31" ht="135.75" customHeight="1">
      <c r="A5" s="27" t="s">
        <v>6</v>
      </c>
      <c r="B5" s="27" t="s">
        <v>7</v>
      </c>
      <c r="C5" s="27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7" t="s">
        <v>14</v>
      </c>
      <c r="J5" s="27" t="s">
        <v>15</v>
      </c>
      <c r="K5" s="27" t="s">
        <v>16</v>
      </c>
      <c r="L5" s="27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7" t="s">
        <v>22</v>
      </c>
      <c r="R5" s="27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7" t="s">
        <v>29</v>
      </c>
      <c r="Y5" s="27" t="s">
        <v>30</v>
      </c>
      <c r="Z5" s="27" t="s">
        <v>31</v>
      </c>
      <c r="AA5" s="27" t="s">
        <v>32</v>
      </c>
      <c r="AB5" s="2" t="s">
        <v>33</v>
      </c>
      <c r="AC5" s="2" t="s">
        <v>34</v>
      </c>
      <c r="AD5" s="2" t="s">
        <v>173</v>
      </c>
      <c r="AE5" s="2" t="s">
        <v>172</v>
      </c>
    </row>
    <row r="6" spans="1:31" ht="165.75">
      <c r="A6" s="3">
        <v>52679</v>
      </c>
      <c r="B6" s="4"/>
      <c r="C6" s="3">
        <v>150455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25</v>
      </c>
      <c r="K6" s="6">
        <v>25</v>
      </c>
      <c r="L6" s="7" t="s">
        <v>46</v>
      </c>
      <c r="M6" s="4">
        <v>412700</v>
      </c>
      <c r="N6" s="4" t="s">
        <v>47</v>
      </c>
      <c r="O6" s="4" t="s">
        <v>48</v>
      </c>
      <c r="P6" s="4" t="s">
        <v>49</v>
      </c>
      <c r="Q6" s="4">
        <v>4</v>
      </c>
      <c r="R6" s="4" t="s">
        <v>50</v>
      </c>
      <c r="S6" s="4">
        <v>11764</v>
      </c>
      <c r="T6" s="4" t="s">
        <v>51</v>
      </c>
      <c r="U6" s="4" t="s">
        <v>52</v>
      </c>
      <c r="V6" s="4">
        <v>549497657</v>
      </c>
      <c r="W6" s="4"/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15</v>
      </c>
      <c r="AE6" s="10">
        <f>ROUND($K$6*$AD$6,2)</f>
        <v>375</v>
      </c>
    </row>
    <row r="7" spans="1:31" ht="12.75">
      <c r="A7" s="21"/>
      <c r="B7" s="21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5" t="s">
        <v>58</v>
      </c>
      <c r="AE7" s="12">
        <f>SUM($AE$6:$AE$6)</f>
        <v>375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02">
      <c r="A9" s="3">
        <v>52716</v>
      </c>
      <c r="B9" s="4" t="s">
        <v>59</v>
      </c>
      <c r="C9" s="3">
        <v>150622</v>
      </c>
      <c r="D9" s="4" t="s">
        <v>40</v>
      </c>
      <c r="E9" s="4" t="s">
        <v>60</v>
      </c>
      <c r="F9" s="4" t="s">
        <v>61</v>
      </c>
      <c r="G9" s="4" t="s">
        <v>43</v>
      </c>
      <c r="H9" s="4" t="s">
        <v>62</v>
      </c>
      <c r="I9" s="4" t="s">
        <v>45</v>
      </c>
      <c r="J9" s="5">
        <v>10000</v>
      </c>
      <c r="K9" s="6">
        <v>10000</v>
      </c>
      <c r="L9" s="7" t="s">
        <v>46</v>
      </c>
      <c r="M9" s="4">
        <v>510000</v>
      </c>
      <c r="N9" s="4" t="s">
        <v>63</v>
      </c>
      <c r="O9" s="4" t="s">
        <v>64</v>
      </c>
      <c r="P9" s="4" t="s">
        <v>65</v>
      </c>
      <c r="Q9" s="4">
        <v>2</v>
      </c>
      <c r="R9" s="4" t="s">
        <v>66</v>
      </c>
      <c r="S9" s="4">
        <v>186014</v>
      </c>
      <c r="T9" s="4" t="s">
        <v>67</v>
      </c>
      <c r="U9" s="4" t="s">
        <v>68</v>
      </c>
      <c r="V9" s="4">
        <v>549496321</v>
      </c>
      <c r="W9" s="4"/>
      <c r="X9" s="8" t="s">
        <v>69</v>
      </c>
      <c r="Y9" s="8" t="s">
        <v>70</v>
      </c>
      <c r="Z9" s="8" t="s">
        <v>55</v>
      </c>
      <c r="AA9" s="8" t="s">
        <v>71</v>
      </c>
      <c r="AB9" s="8" t="s">
        <v>72</v>
      </c>
      <c r="AC9" s="7" t="s">
        <v>73</v>
      </c>
      <c r="AD9" s="9">
        <v>0.29</v>
      </c>
      <c r="AE9" s="10">
        <f>ROUND($K$9*$AD$9,2)</f>
        <v>2900</v>
      </c>
    </row>
    <row r="10" spans="1:31" ht="12.75">
      <c r="A10" s="21"/>
      <c r="B10" s="21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" t="s">
        <v>58</v>
      </c>
      <c r="AE10" s="12">
        <f>SUM($AE$9:$AE$9)</f>
        <v>2900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40.25">
      <c r="A12" s="3">
        <v>52752</v>
      </c>
      <c r="B12" s="4" t="s">
        <v>74</v>
      </c>
      <c r="C12" s="3">
        <v>150861</v>
      </c>
      <c r="D12" s="4" t="s">
        <v>40</v>
      </c>
      <c r="E12" s="4" t="s">
        <v>41</v>
      </c>
      <c r="F12" s="4" t="s">
        <v>42</v>
      </c>
      <c r="G12" s="4" t="s">
        <v>43</v>
      </c>
      <c r="H12" s="4" t="s">
        <v>75</v>
      </c>
      <c r="I12" s="4" t="s">
        <v>45</v>
      </c>
      <c r="J12" s="5">
        <v>200</v>
      </c>
      <c r="K12" s="6">
        <v>200</v>
      </c>
      <c r="L12" s="7" t="s">
        <v>46</v>
      </c>
      <c r="M12" s="4">
        <v>220000</v>
      </c>
      <c r="N12" s="4" t="s">
        <v>76</v>
      </c>
      <c r="O12" s="4" t="s">
        <v>77</v>
      </c>
      <c r="P12" s="4" t="s">
        <v>78</v>
      </c>
      <c r="Q12" s="4">
        <v>1</v>
      </c>
      <c r="R12" s="4">
        <v>19</v>
      </c>
      <c r="S12" s="4">
        <v>108842</v>
      </c>
      <c r="T12" s="4" t="s">
        <v>79</v>
      </c>
      <c r="U12" s="4" t="s">
        <v>80</v>
      </c>
      <c r="V12" s="4">
        <v>549493530</v>
      </c>
      <c r="W12" s="4" t="s">
        <v>81</v>
      </c>
      <c r="X12" s="8" t="s">
        <v>82</v>
      </c>
      <c r="Y12" s="8" t="s">
        <v>83</v>
      </c>
      <c r="Z12" s="8" t="s">
        <v>55</v>
      </c>
      <c r="AA12" s="8" t="s">
        <v>84</v>
      </c>
      <c r="AB12" s="8" t="s">
        <v>72</v>
      </c>
      <c r="AC12" s="7" t="s">
        <v>85</v>
      </c>
      <c r="AD12" s="9">
        <v>47</v>
      </c>
      <c r="AE12" s="10">
        <f>ROUND($K$12*$AD$12,2)</f>
        <v>9400</v>
      </c>
    </row>
    <row r="13" spans="1:31" ht="12.75">
      <c r="A13" s="21"/>
      <c r="B13" s="21"/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5" t="s">
        <v>58</v>
      </c>
      <c r="AE13" s="12">
        <f>SUM($AE$12:$AE$12)</f>
        <v>9400</v>
      </c>
    </row>
    <row r="14" spans="1:3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65.75">
      <c r="A15" s="3">
        <v>52857</v>
      </c>
      <c r="B15" s="4" t="s">
        <v>86</v>
      </c>
      <c r="C15" s="3">
        <v>151642</v>
      </c>
      <c r="D15" s="4" t="s">
        <v>40</v>
      </c>
      <c r="E15" s="4" t="s">
        <v>41</v>
      </c>
      <c r="F15" s="4" t="s">
        <v>42</v>
      </c>
      <c r="G15" s="4" t="s">
        <v>43</v>
      </c>
      <c r="H15" s="4" t="s">
        <v>87</v>
      </c>
      <c r="I15" s="4" t="s">
        <v>45</v>
      </c>
      <c r="J15" s="5">
        <v>250</v>
      </c>
      <c r="K15" s="6">
        <v>250</v>
      </c>
      <c r="L15" s="7" t="s">
        <v>46</v>
      </c>
      <c r="M15" s="4">
        <v>211100</v>
      </c>
      <c r="N15" s="4" t="s">
        <v>88</v>
      </c>
      <c r="O15" s="4" t="s">
        <v>89</v>
      </c>
      <c r="P15" s="4" t="s">
        <v>90</v>
      </c>
      <c r="Q15" s="4">
        <v>1</v>
      </c>
      <c r="R15" s="4" t="s">
        <v>91</v>
      </c>
      <c r="S15" s="4">
        <v>7593</v>
      </c>
      <c r="T15" s="4" t="s">
        <v>92</v>
      </c>
      <c r="U15" s="4" t="s">
        <v>93</v>
      </c>
      <c r="V15" s="4">
        <v>549496344</v>
      </c>
      <c r="W15" s="4"/>
      <c r="X15" s="8" t="s">
        <v>94</v>
      </c>
      <c r="Y15" s="8" t="s">
        <v>95</v>
      </c>
      <c r="Z15" s="8" t="s">
        <v>55</v>
      </c>
      <c r="AA15" s="8" t="s">
        <v>96</v>
      </c>
      <c r="AB15" s="8" t="s">
        <v>72</v>
      </c>
      <c r="AC15" s="7" t="s">
        <v>97</v>
      </c>
      <c r="AD15" s="9">
        <v>138</v>
      </c>
      <c r="AE15" s="10">
        <f>ROUND($K$15*$AD$15,2)</f>
        <v>34500</v>
      </c>
    </row>
    <row r="16" spans="1:31" ht="255">
      <c r="A16" s="3">
        <v>52857</v>
      </c>
      <c r="B16" s="4" t="s">
        <v>86</v>
      </c>
      <c r="C16" s="3">
        <v>151658</v>
      </c>
      <c r="D16" s="4" t="s">
        <v>40</v>
      </c>
      <c r="E16" s="4" t="s">
        <v>41</v>
      </c>
      <c r="F16" s="4" t="s">
        <v>42</v>
      </c>
      <c r="G16" s="4" t="s">
        <v>43</v>
      </c>
      <c r="H16" s="19" t="s">
        <v>170</v>
      </c>
      <c r="I16" s="4" t="s">
        <v>45</v>
      </c>
      <c r="J16" s="5">
        <v>400</v>
      </c>
      <c r="K16" s="6">
        <v>400</v>
      </c>
      <c r="L16" s="7" t="s">
        <v>46</v>
      </c>
      <c r="M16" s="4">
        <v>211100</v>
      </c>
      <c r="N16" s="4" t="s">
        <v>88</v>
      </c>
      <c r="O16" s="4" t="s">
        <v>89</v>
      </c>
      <c r="P16" s="4" t="s">
        <v>90</v>
      </c>
      <c r="Q16" s="4">
        <v>1</v>
      </c>
      <c r="R16" s="4" t="s">
        <v>91</v>
      </c>
      <c r="S16" s="4">
        <v>7593</v>
      </c>
      <c r="T16" s="4" t="s">
        <v>92</v>
      </c>
      <c r="U16" s="4" t="s">
        <v>93</v>
      </c>
      <c r="V16" s="4">
        <v>549496344</v>
      </c>
      <c r="W16" s="4"/>
      <c r="X16" s="8" t="s">
        <v>94</v>
      </c>
      <c r="Y16" s="8" t="s">
        <v>95</v>
      </c>
      <c r="Z16" s="8" t="s">
        <v>55</v>
      </c>
      <c r="AA16" s="8" t="s">
        <v>96</v>
      </c>
      <c r="AB16" s="8" t="s">
        <v>72</v>
      </c>
      <c r="AC16" s="7" t="s">
        <v>97</v>
      </c>
      <c r="AD16" s="9">
        <v>28</v>
      </c>
      <c r="AE16" s="10">
        <f>ROUND($K$16*$AD$16,2)</f>
        <v>11200</v>
      </c>
    </row>
    <row r="17" spans="1:31" ht="165.75">
      <c r="A17" s="3">
        <v>52857</v>
      </c>
      <c r="B17" s="4" t="s">
        <v>86</v>
      </c>
      <c r="C17" s="3">
        <v>151663</v>
      </c>
      <c r="D17" s="4" t="s">
        <v>40</v>
      </c>
      <c r="E17" s="4" t="s">
        <v>41</v>
      </c>
      <c r="F17" s="4" t="s">
        <v>42</v>
      </c>
      <c r="G17" s="4" t="s">
        <v>43</v>
      </c>
      <c r="H17" s="4" t="s">
        <v>98</v>
      </c>
      <c r="I17" s="4" t="s">
        <v>45</v>
      </c>
      <c r="J17" s="5">
        <v>250</v>
      </c>
      <c r="K17" s="6">
        <v>250</v>
      </c>
      <c r="L17" s="7" t="s">
        <v>46</v>
      </c>
      <c r="M17" s="4">
        <v>211100</v>
      </c>
      <c r="N17" s="4" t="s">
        <v>88</v>
      </c>
      <c r="O17" s="4" t="s">
        <v>89</v>
      </c>
      <c r="P17" s="4" t="s">
        <v>90</v>
      </c>
      <c r="Q17" s="4">
        <v>1</v>
      </c>
      <c r="R17" s="4" t="s">
        <v>91</v>
      </c>
      <c r="S17" s="4">
        <v>7593</v>
      </c>
      <c r="T17" s="4" t="s">
        <v>92</v>
      </c>
      <c r="U17" s="4" t="s">
        <v>93</v>
      </c>
      <c r="V17" s="4">
        <v>549496344</v>
      </c>
      <c r="W17" s="4"/>
      <c r="X17" s="8" t="s">
        <v>94</v>
      </c>
      <c r="Y17" s="8" t="s">
        <v>95</v>
      </c>
      <c r="Z17" s="8" t="s">
        <v>55</v>
      </c>
      <c r="AA17" s="8" t="s">
        <v>96</v>
      </c>
      <c r="AB17" s="8" t="s">
        <v>72</v>
      </c>
      <c r="AC17" s="7" t="s">
        <v>97</v>
      </c>
      <c r="AD17" s="9">
        <v>121</v>
      </c>
      <c r="AE17" s="10">
        <f>ROUND($K$17*$AD$17,2)</f>
        <v>30250</v>
      </c>
    </row>
    <row r="18" spans="1:31" ht="12.75">
      <c r="A18" s="21"/>
      <c r="B18" s="21"/>
      <c r="C18" s="2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5" t="s">
        <v>58</v>
      </c>
      <c r="AE18" s="12">
        <f>SUM($AE$15:$AE$17)</f>
        <v>75950</v>
      </c>
    </row>
    <row r="19" spans="1:3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229.5">
      <c r="A20" s="3">
        <v>52865</v>
      </c>
      <c r="B20" s="4" t="s">
        <v>99</v>
      </c>
      <c r="C20" s="3">
        <v>151739</v>
      </c>
      <c r="D20" s="4" t="s">
        <v>40</v>
      </c>
      <c r="E20" s="4" t="s">
        <v>41</v>
      </c>
      <c r="F20" s="4" t="s">
        <v>42</v>
      </c>
      <c r="G20" s="4" t="s">
        <v>43</v>
      </c>
      <c r="H20" s="18" t="s">
        <v>171</v>
      </c>
      <c r="I20" s="4" t="s">
        <v>45</v>
      </c>
      <c r="J20" s="5">
        <v>5000</v>
      </c>
      <c r="K20" s="6">
        <v>5000</v>
      </c>
      <c r="L20" s="7" t="s">
        <v>46</v>
      </c>
      <c r="M20" s="4">
        <v>330000</v>
      </c>
      <c r="N20" s="4" t="s">
        <v>100</v>
      </c>
      <c r="O20" s="4" t="s">
        <v>101</v>
      </c>
      <c r="P20" s="4" t="s">
        <v>102</v>
      </c>
      <c r="Q20" s="4">
        <v>3</v>
      </c>
      <c r="R20" s="4" t="s">
        <v>103</v>
      </c>
      <c r="S20" s="4">
        <v>3636</v>
      </c>
      <c r="T20" s="4" t="s">
        <v>104</v>
      </c>
      <c r="U20" s="4" t="s">
        <v>105</v>
      </c>
      <c r="V20" s="4">
        <v>549496121</v>
      </c>
      <c r="W20" s="4"/>
      <c r="X20" s="8" t="s">
        <v>106</v>
      </c>
      <c r="Y20" s="8" t="s">
        <v>107</v>
      </c>
      <c r="Z20" s="8" t="s">
        <v>55</v>
      </c>
      <c r="AA20" s="8" t="s">
        <v>84</v>
      </c>
      <c r="AB20" s="8" t="s">
        <v>72</v>
      </c>
      <c r="AC20" s="7" t="s">
        <v>108</v>
      </c>
      <c r="AD20" s="9">
        <v>11</v>
      </c>
      <c r="AE20" s="10">
        <f>ROUND($K$20*$AD$20,2)</f>
        <v>55000</v>
      </c>
    </row>
    <row r="21" spans="1:31" ht="12.75">
      <c r="A21" s="21"/>
      <c r="B21" s="21"/>
      <c r="C21" s="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5" t="s">
        <v>58</v>
      </c>
      <c r="AE21" s="12">
        <f>SUM($AE$20:$AE$20)</f>
        <v>55000</v>
      </c>
    </row>
    <row r="22" spans="1:3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40.25">
      <c r="A23" s="3">
        <v>52871</v>
      </c>
      <c r="B23" s="4"/>
      <c r="C23" s="3">
        <v>151744</v>
      </c>
      <c r="D23" s="4" t="s">
        <v>40</v>
      </c>
      <c r="E23" s="4" t="s">
        <v>109</v>
      </c>
      <c r="F23" s="4" t="s">
        <v>110</v>
      </c>
      <c r="G23" s="4" t="s">
        <v>43</v>
      </c>
      <c r="H23" s="4" t="s">
        <v>111</v>
      </c>
      <c r="I23" s="4" t="s">
        <v>45</v>
      </c>
      <c r="J23" s="5">
        <v>50</v>
      </c>
      <c r="K23" s="6">
        <v>50</v>
      </c>
      <c r="L23" s="7" t="s">
        <v>112</v>
      </c>
      <c r="M23" s="4">
        <v>119850</v>
      </c>
      <c r="N23" s="4" t="s">
        <v>113</v>
      </c>
      <c r="O23" s="4" t="s">
        <v>114</v>
      </c>
      <c r="P23" s="4" t="s">
        <v>115</v>
      </c>
      <c r="Q23" s="4">
        <v>1</v>
      </c>
      <c r="R23" s="4">
        <v>1005</v>
      </c>
      <c r="S23" s="4">
        <v>108421</v>
      </c>
      <c r="T23" s="4" t="s">
        <v>116</v>
      </c>
      <c r="U23" s="4" t="s">
        <v>117</v>
      </c>
      <c r="V23" s="4"/>
      <c r="W23" s="4" t="s">
        <v>118</v>
      </c>
      <c r="X23" s="8" t="s">
        <v>119</v>
      </c>
      <c r="Y23" s="8" t="s">
        <v>120</v>
      </c>
      <c r="Z23" s="8" t="s">
        <v>55</v>
      </c>
      <c r="AA23" s="8" t="s">
        <v>121</v>
      </c>
      <c r="AB23" s="8" t="s">
        <v>122</v>
      </c>
      <c r="AC23" s="7" t="s">
        <v>123</v>
      </c>
      <c r="AD23" s="9">
        <v>55</v>
      </c>
      <c r="AE23" s="10">
        <f>ROUND($K$23*$AD$23,2)</f>
        <v>2750</v>
      </c>
    </row>
    <row r="24" spans="1:31" ht="140.25">
      <c r="A24" s="3">
        <v>52871</v>
      </c>
      <c r="B24" s="4"/>
      <c r="C24" s="3">
        <v>151746</v>
      </c>
      <c r="D24" s="4" t="s">
        <v>40</v>
      </c>
      <c r="E24" s="4" t="s">
        <v>124</v>
      </c>
      <c r="F24" s="4" t="s">
        <v>125</v>
      </c>
      <c r="G24" s="4" t="s">
        <v>43</v>
      </c>
      <c r="H24" s="4" t="s">
        <v>126</v>
      </c>
      <c r="I24" s="4" t="s">
        <v>45</v>
      </c>
      <c r="J24" s="5">
        <v>500</v>
      </c>
      <c r="K24" s="6">
        <v>500</v>
      </c>
      <c r="L24" s="7" t="s">
        <v>112</v>
      </c>
      <c r="M24" s="4">
        <v>119850</v>
      </c>
      <c r="N24" s="4" t="s">
        <v>113</v>
      </c>
      <c r="O24" s="4" t="s">
        <v>114</v>
      </c>
      <c r="P24" s="4" t="s">
        <v>115</v>
      </c>
      <c r="Q24" s="4">
        <v>1</v>
      </c>
      <c r="R24" s="4">
        <v>1005</v>
      </c>
      <c r="S24" s="4">
        <v>108421</v>
      </c>
      <c r="T24" s="4" t="s">
        <v>116</v>
      </c>
      <c r="U24" s="4" t="s">
        <v>117</v>
      </c>
      <c r="V24" s="4"/>
      <c r="W24" s="4" t="s">
        <v>118</v>
      </c>
      <c r="X24" s="8" t="s">
        <v>119</v>
      </c>
      <c r="Y24" s="8" t="s">
        <v>120</v>
      </c>
      <c r="Z24" s="8" t="s">
        <v>55</v>
      </c>
      <c r="AA24" s="8" t="s">
        <v>121</v>
      </c>
      <c r="AB24" s="8" t="s">
        <v>122</v>
      </c>
      <c r="AC24" s="7" t="s">
        <v>123</v>
      </c>
      <c r="AD24" s="9">
        <v>1.2</v>
      </c>
      <c r="AE24" s="10">
        <f>ROUND($K$24*$AD$24,2)</f>
        <v>600</v>
      </c>
    </row>
    <row r="25" spans="1:31" ht="153">
      <c r="A25" s="3">
        <v>52871</v>
      </c>
      <c r="B25" s="4"/>
      <c r="C25" s="3">
        <v>151747</v>
      </c>
      <c r="D25" s="4" t="s">
        <v>40</v>
      </c>
      <c r="E25" s="4" t="s">
        <v>124</v>
      </c>
      <c r="F25" s="4" t="s">
        <v>125</v>
      </c>
      <c r="G25" s="4" t="s">
        <v>43</v>
      </c>
      <c r="H25" s="4" t="s">
        <v>127</v>
      </c>
      <c r="I25" s="4" t="s">
        <v>45</v>
      </c>
      <c r="J25" s="5">
        <v>1500</v>
      </c>
      <c r="K25" s="6">
        <v>1500</v>
      </c>
      <c r="L25" s="7" t="s">
        <v>112</v>
      </c>
      <c r="M25" s="4">
        <v>119850</v>
      </c>
      <c r="N25" s="4" t="s">
        <v>113</v>
      </c>
      <c r="O25" s="4" t="s">
        <v>114</v>
      </c>
      <c r="P25" s="4" t="s">
        <v>115</v>
      </c>
      <c r="Q25" s="4">
        <v>1</v>
      </c>
      <c r="R25" s="4">
        <v>1005</v>
      </c>
      <c r="S25" s="4">
        <v>108421</v>
      </c>
      <c r="T25" s="4" t="s">
        <v>116</v>
      </c>
      <c r="U25" s="4" t="s">
        <v>117</v>
      </c>
      <c r="V25" s="4"/>
      <c r="W25" s="4" t="s">
        <v>118</v>
      </c>
      <c r="X25" s="8" t="s">
        <v>119</v>
      </c>
      <c r="Y25" s="8" t="s">
        <v>120</v>
      </c>
      <c r="Z25" s="8" t="s">
        <v>55</v>
      </c>
      <c r="AA25" s="8" t="s">
        <v>121</v>
      </c>
      <c r="AB25" s="8" t="s">
        <v>122</v>
      </c>
      <c r="AC25" s="7" t="s">
        <v>123</v>
      </c>
      <c r="AD25" s="9">
        <v>0.5</v>
      </c>
      <c r="AE25" s="10">
        <f>ROUND($K$25*$AD$25,2)</f>
        <v>750</v>
      </c>
    </row>
    <row r="26" spans="1:31" ht="12.75">
      <c r="A26" s="21"/>
      <c r="B26" s="2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5" t="s">
        <v>58</v>
      </c>
      <c r="AE26" s="12">
        <f>SUM($AE$23:$AE$25)</f>
        <v>4100</v>
      </c>
    </row>
    <row r="27" spans="1:3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369.75">
      <c r="A28" s="3">
        <v>52884</v>
      </c>
      <c r="B28" s="4"/>
      <c r="C28" s="3">
        <v>151720</v>
      </c>
      <c r="D28" s="4" t="s">
        <v>40</v>
      </c>
      <c r="E28" s="4" t="s">
        <v>41</v>
      </c>
      <c r="F28" s="4" t="s">
        <v>42</v>
      </c>
      <c r="G28" s="4" t="s">
        <v>43</v>
      </c>
      <c r="H28" s="18" t="s">
        <v>165</v>
      </c>
      <c r="I28" s="4" t="s">
        <v>45</v>
      </c>
      <c r="J28" s="5">
        <v>120</v>
      </c>
      <c r="K28" s="6">
        <v>120</v>
      </c>
      <c r="L28" s="7" t="s">
        <v>112</v>
      </c>
      <c r="M28" s="4">
        <v>110513</v>
      </c>
      <c r="N28" s="4" t="s">
        <v>128</v>
      </c>
      <c r="O28" s="4" t="s">
        <v>129</v>
      </c>
      <c r="P28" s="4" t="s">
        <v>65</v>
      </c>
      <c r="Q28" s="4">
        <v>2</v>
      </c>
      <c r="R28" s="4" t="s">
        <v>130</v>
      </c>
      <c r="S28" s="4">
        <v>9032</v>
      </c>
      <c r="T28" s="4" t="s">
        <v>131</v>
      </c>
      <c r="U28" s="4" t="s">
        <v>132</v>
      </c>
      <c r="V28" s="4">
        <v>549494021</v>
      </c>
      <c r="W28" s="4"/>
      <c r="X28" s="8" t="s">
        <v>133</v>
      </c>
      <c r="Y28" s="8" t="s">
        <v>134</v>
      </c>
      <c r="Z28" s="8" t="s">
        <v>135</v>
      </c>
      <c r="AA28" s="8" t="s">
        <v>84</v>
      </c>
      <c r="AB28" s="8" t="s">
        <v>122</v>
      </c>
      <c r="AC28" s="7" t="s">
        <v>136</v>
      </c>
      <c r="AD28" s="9">
        <v>5</v>
      </c>
      <c r="AE28" s="10">
        <f>ROUND($K$28*$AD$28,2)</f>
        <v>600</v>
      </c>
    </row>
    <row r="29" spans="1:31" ht="369.75">
      <c r="A29" s="3">
        <v>52884</v>
      </c>
      <c r="B29" s="4"/>
      <c r="C29" s="3">
        <v>151849</v>
      </c>
      <c r="D29" s="4" t="s">
        <v>40</v>
      </c>
      <c r="E29" s="4" t="s">
        <v>41</v>
      </c>
      <c r="F29" s="4" t="s">
        <v>42</v>
      </c>
      <c r="G29" s="4" t="s">
        <v>43</v>
      </c>
      <c r="H29" s="18" t="s">
        <v>166</v>
      </c>
      <c r="I29" s="4" t="s">
        <v>45</v>
      </c>
      <c r="J29" s="5">
        <v>120</v>
      </c>
      <c r="K29" s="6">
        <v>120</v>
      </c>
      <c r="L29" s="7" t="s">
        <v>112</v>
      </c>
      <c r="M29" s="4">
        <v>110513</v>
      </c>
      <c r="N29" s="4" t="s">
        <v>128</v>
      </c>
      <c r="O29" s="4" t="s">
        <v>129</v>
      </c>
      <c r="P29" s="4" t="s">
        <v>65</v>
      </c>
      <c r="Q29" s="4">
        <v>2</v>
      </c>
      <c r="R29" s="4" t="s">
        <v>130</v>
      </c>
      <c r="S29" s="4">
        <v>9032</v>
      </c>
      <c r="T29" s="4" t="s">
        <v>131</v>
      </c>
      <c r="U29" s="4" t="s">
        <v>132</v>
      </c>
      <c r="V29" s="4">
        <v>549494021</v>
      </c>
      <c r="W29" s="4"/>
      <c r="X29" s="8" t="s">
        <v>133</v>
      </c>
      <c r="Y29" s="8" t="s">
        <v>134</v>
      </c>
      <c r="Z29" s="8" t="s">
        <v>135</v>
      </c>
      <c r="AA29" s="8" t="s">
        <v>84</v>
      </c>
      <c r="AB29" s="8" t="s">
        <v>122</v>
      </c>
      <c r="AC29" s="7" t="s">
        <v>136</v>
      </c>
      <c r="AD29" s="9">
        <v>4</v>
      </c>
      <c r="AE29" s="10">
        <f>ROUND($K$29*$AD$29,2)</f>
        <v>480</v>
      </c>
    </row>
    <row r="30" spans="1:31" ht="369.75">
      <c r="A30" s="3">
        <v>52884</v>
      </c>
      <c r="B30" s="4"/>
      <c r="C30" s="3">
        <v>151850</v>
      </c>
      <c r="D30" s="4" t="s">
        <v>40</v>
      </c>
      <c r="E30" s="4" t="s">
        <v>41</v>
      </c>
      <c r="F30" s="4" t="s">
        <v>42</v>
      </c>
      <c r="G30" s="4" t="s">
        <v>43</v>
      </c>
      <c r="H30" s="18" t="s">
        <v>167</v>
      </c>
      <c r="I30" s="4" t="s">
        <v>45</v>
      </c>
      <c r="J30" s="5">
        <v>120</v>
      </c>
      <c r="K30" s="6">
        <v>120</v>
      </c>
      <c r="L30" s="7" t="s">
        <v>112</v>
      </c>
      <c r="M30" s="4">
        <v>110513</v>
      </c>
      <c r="N30" s="4" t="s">
        <v>128</v>
      </c>
      <c r="O30" s="4" t="s">
        <v>129</v>
      </c>
      <c r="P30" s="4" t="s">
        <v>65</v>
      </c>
      <c r="Q30" s="4">
        <v>2</v>
      </c>
      <c r="R30" s="4" t="s">
        <v>130</v>
      </c>
      <c r="S30" s="4">
        <v>9032</v>
      </c>
      <c r="T30" s="4" t="s">
        <v>131</v>
      </c>
      <c r="U30" s="4" t="s">
        <v>132</v>
      </c>
      <c r="V30" s="4">
        <v>549494021</v>
      </c>
      <c r="W30" s="4"/>
      <c r="X30" s="8" t="s">
        <v>133</v>
      </c>
      <c r="Y30" s="8" t="s">
        <v>134</v>
      </c>
      <c r="Z30" s="8" t="s">
        <v>135</v>
      </c>
      <c r="AA30" s="8" t="s">
        <v>84</v>
      </c>
      <c r="AB30" s="8" t="s">
        <v>122</v>
      </c>
      <c r="AC30" s="7" t="s">
        <v>136</v>
      </c>
      <c r="AD30" s="9">
        <v>5</v>
      </c>
      <c r="AE30" s="10">
        <f>ROUND($K$30*$AD$30,2)</f>
        <v>600</v>
      </c>
    </row>
    <row r="31" spans="1:31" ht="369.75">
      <c r="A31" s="3">
        <v>52884</v>
      </c>
      <c r="B31" s="4"/>
      <c r="C31" s="3">
        <v>151851</v>
      </c>
      <c r="D31" s="4" t="s">
        <v>40</v>
      </c>
      <c r="E31" s="4" t="s">
        <v>41</v>
      </c>
      <c r="F31" s="4" t="s">
        <v>42</v>
      </c>
      <c r="G31" s="4" t="s">
        <v>43</v>
      </c>
      <c r="H31" s="18" t="s">
        <v>168</v>
      </c>
      <c r="I31" s="4" t="s">
        <v>45</v>
      </c>
      <c r="J31" s="5">
        <v>120</v>
      </c>
      <c r="K31" s="6">
        <v>120</v>
      </c>
      <c r="L31" s="7" t="s">
        <v>112</v>
      </c>
      <c r="M31" s="4">
        <v>110513</v>
      </c>
      <c r="N31" s="4" t="s">
        <v>128</v>
      </c>
      <c r="O31" s="4" t="s">
        <v>129</v>
      </c>
      <c r="P31" s="4" t="s">
        <v>65</v>
      </c>
      <c r="Q31" s="4">
        <v>2</v>
      </c>
      <c r="R31" s="4" t="s">
        <v>130</v>
      </c>
      <c r="S31" s="4">
        <v>9032</v>
      </c>
      <c r="T31" s="4" t="s">
        <v>131</v>
      </c>
      <c r="U31" s="4" t="s">
        <v>132</v>
      </c>
      <c r="V31" s="4">
        <v>549494021</v>
      </c>
      <c r="W31" s="4"/>
      <c r="X31" s="8" t="s">
        <v>133</v>
      </c>
      <c r="Y31" s="8" t="s">
        <v>134</v>
      </c>
      <c r="Z31" s="8" t="s">
        <v>135</v>
      </c>
      <c r="AA31" s="8" t="s">
        <v>84</v>
      </c>
      <c r="AB31" s="8" t="s">
        <v>122</v>
      </c>
      <c r="AC31" s="7" t="s">
        <v>136</v>
      </c>
      <c r="AD31" s="9">
        <v>6</v>
      </c>
      <c r="AE31" s="10">
        <f>ROUND($K$31*$AD$31,2)</f>
        <v>720</v>
      </c>
    </row>
    <row r="32" spans="1:31" ht="369.75">
      <c r="A32" s="3">
        <v>52884</v>
      </c>
      <c r="B32" s="4"/>
      <c r="C32" s="3">
        <v>151852</v>
      </c>
      <c r="D32" s="4" t="s">
        <v>40</v>
      </c>
      <c r="E32" s="4" t="s">
        <v>41</v>
      </c>
      <c r="F32" s="4" t="s">
        <v>42</v>
      </c>
      <c r="G32" s="4" t="s">
        <v>43</v>
      </c>
      <c r="H32" s="18" t="s">
        <v>165</v>
      </c>
      <c r="I32" s="4" t="s">
        <v>45</v>
      </c>
      <c r="J32" s="5">
        <v>90</v>
      </c>
      <c r="K32" s="6">
        <v>90</v>
      </c>
      <c r="L32" s="7" t="s">
        <v>112</v>
      </c>
      <c r="M32" s="4">
        <v>110513</v>
      </c>
      <c r="N32" s="4" t="s">
        <v>128</v>
      </c>
      <c r="O32" s="4" t="s">
        <v>129</v>
      </c>
      <c r="P32" s="4" t="s">
        <v>65</v>
      </c>
      <c r="Q32" s="4">
        <v>2</v>
      </c>
      <c r="R32" s="4" t="s">
        <v>130</v>
      </c>
      <c r="S32" s="4">
        <v>9032</v>
      </c>
      <c r="T32" s="4" t="s">
        <v>131</v>
      </c>
      <c r="U32" s="4" t="s">
        <v>132</v>
      </c>
      <c r="V32" s="4">
        <v>549494021</v>
      </c>
      <c r="W32" s="4"/>
      <c r="X32" s="8" t="s">
        <v>133</v>
      </c>
      <c r="Y32" s="8" t="s">
        <v>134</v>
      </c>
      <c r="Z32" s="8" t="s">
        <v>135</v>
      </c>
      <c r="AA32" s="8" t="s">
        <v>84</v>
      </c>
      <c r="AB32" s="8" t="s">
        <v>122</v>
      </c>
      <c r="AC32" s="7" t="s">
        <v>136</v>
      </c>
      <c r="AD32" s="9">
        <v>5</v>
      </c>
      <c r="AE32" s="10">
        <f>ROUND($K$32*$AD$32,2)</f>
        <v>450</v>
      </c>
    </row>
    <row r="33" spans="1:31" ht="369.75">
      <c r="A33" s="3">
        <v>52884</v>
      </c>
      <c r="B33" s="4"/>
      <c r="C33" s="3">
        <v>151853</v>
      </c>
      <c r="D33" s="4" t="s">
        <v>40</v>
      </c>
      <c r="E33" s="4" t="s">
        <v>41</v>
      </c>
      <c r="F33" s="4" t="s">
        <v>42</v>
      </c>
      <c r="G33" s="4" t="s">
        <v>43</v>
      </c>
      <c r="H33" s="18" t="s">
        <v>169</v>
      </c>
      <c r="I33" s="4" t="s">
        <v>45</v>
      </c>
      <c r="J33" s="5">
        <v>90</v>
      </c>
      <c r="K33" s="6">
        <v>90</v>
      </c>
      <c r="L33" s="7" t="s">
        <v>112</v>
      </c>
      <c r="M33" s="4">
        <v>110513</v>
      </c>
      <c r="N33" s="4" t="s">
        <v>128</v>
      </c>
      <c r="O33" s="4" t="s">
        <v>129</v>
      </c>
      <c r="P33" s="4" t="s">
        <v>65</v>
      </c>
      <c r="Q33" s="4">
        <v>2</v>
      </c>
      <c r="R33" s="4" t="s">
        <v>130</v>
      </c>
      <c r="S33" s="4">
        <v>9032</v>
      </c>
      <c r="T33" s="4" t="s">
        <v>131</v>
      </c>
      <c r="U33" s="4" t="s">
        <v>132</v>
      </c>
      <c r="V33" s="4">
        <v>549494021</v>
      </c>
      <c r="W33" s="4"/>
      <c r="X33" s="8" t="s">
        <v>133</v>
      </c>
      <c r="Y33" s="8" t="s">
        <v>134</v>
      </c>
      <c r="Z33" s="8" t="s">
        <v>135</v>
      </c>
      <c r="AA33" s="8" t="s">
        <v>84</v>
      </c>
      <c r="AB33" s="8" t="s">
        <v>122</v>
      </c>
      <c r="AC33" s="7" t="s">
        <v>136</v>
      </c>
      <c r="AD33" s="9">
        <v>6</v>
      </c>
      <c r="AE33" s="10">
        <f>ROUND($K$33*$AD$33,2)</f>
        <v>540</v>
      </c>
    </row>
    <row r="34" spans="1:31" ht="369.75">
      <c r="A34" s="3">
        <v>52884</v>
      </c>
      <c r="B34" s="4"/>
      <c r="C34" s="3">
        <v>151854</v>
      </c>
      <c r="D34" s="4" t="s">
        <v>40</v>
      </c>
      <c r="E34" s="4" t="s">
        <v>41</v>
      </c>
      <c r="F34" s="4" t="s">
        <v>42</v>
      </c>
      <c r="G34" s="4" t="s">
        <v>43</v>
      </c>
      <c r="H34" s="18" t="s">
        <v>168</v>
      </c>
      <c r="I34" s="4" t="s">
        <v>45</v>
      </c>
      <c r="J34" s="5">
        <v>90</v>
      </c>
      <c r="K34" s="6">
        <v>90</v>
      </c>
      <c r="L34" s="7" t="s">
        <v>112</v>
      </c>
      <c r="M34" s="4">
        <v>110513</v>
      </c>
      <c r="N34" s="4" t="s">
        <v>128</v>
      </c>
      <c r="O34" s="4" t="s">
        <v>129</v>
      </c>
      <c r="P34" s="4" t="s">
        <v>65</v>
      </c>
      <c r="Q34" s="4">
        <v>2</v>
      </c>
      <c r="R34" s="4" t="s">
        <v>130</v>
      </c>
      <c r="S34" s="4">
        <v>9032</v>
      </c>
      <c r="T34" s="4" t="s">
        <v>131</v>
      </c>
      <c r="U34" s="4" t="s">
        <v>132</v>
      </c>
      <c r="V34" s="4">
        <v>549494021</v>
      </c>
      <c r="W34" s="4"/>
      <c r="X34" s="8" t="s">
        <v>133</v>
      </c>
      <c r="Y34" s="8" t="s">
        <v>134</v>
      </c>
      <c r="Z34" s="8" t="s">
        <v>135</v>
      </c>
      <c r="AA34" s="8" t="s">
        <v>84</v>
      </c>
      <c r="AB34" s="8" t="s">
        <v>122</v>
      </c>
      <c r="AC34" s="7" t="s">
        <v>136</v>
      </c>
      <c r="AD34" s="9">
        <v>6</v>
      </c>
      <c r="AE34" s="10">
        <f>ROUND($K$34*$AD$34,2)</f>
        <v>540</v>
      </c>
    </row>
    <row r="35" spans="1:31" ht="293.25">
      <c r="A35" s="3">
        <v>52884</v>
      </c>
      <c r="B35" s="4"/>
      <c r="C35" s="3">
        <v>151865</v>
      </c>
      <c r="D35" s="4" t="s">
        <v>40</v>
      </c>
      <c r="E35" s="4" t="s">
        <v>109</v>
      </c>
      <c r="F35" s="4" t="s">
        <v>110</v>
      </c>
      <c r="G35" s="4" t="s">
        <v>43</v>
      </c>
      <c r="H35" s="4" t="s">
        <v>137</v>
      </c>
      <c r="I35" s="4" t="s">
        <v>45</v>
      </c>
      <c r="J35" s="5">
        <v>1</v>
      </c>
      <c r="K35" s="6">
        <v>1</v>
      </c>
      <c r="L35" s="7" t="s">
        <v>112</v>
      </c>
      <c r="M35" s="4">
        <v>110513</v>
      </c>
      <c r="N35" s="4" t="s">
        <v>128</v>
      </c>
      <c r="O35" s="4" t="s">
        <v>129</v>
      </c>
      <c r="P35" s="4" t="s">
        <v>65</v>
      </c>
      <c r="Q35" s="4">
        <v>2</v>
      </c>
      <c r="R35" s="4" t="s">
        <v>130</v>
      </c>
      <c r="S35" s="4">
        <v>9032</v>
      </c>
      <c r="T35" s="4" t="s">
        <v>131</v>
      </c>
      <c r="U35" s="4" t="s">
        <v>132</v>
      </c>
      <c r="V35" s="4">
        <v>549494021</v>
      </c>
      <c r="W35" s="4"/>
      <c r="X35" s="8" t="s">
        <v>133</v>
      </c>
      <c r="Y35" s="8" t="s">
        <v>134</v>
      </c>
      <c r="Z35" s="8" t="s">
        <v>135</v>
      </c>
      <c r="AA35" s="8" t="s">
        <v>84</v>
      </c>
      <c r="AB35" s="8" t="s">
        <v>122</v>
      </c>
      <c r="AC35" s="7" t="s">
        <v>136</v>
      </c>
      <c r="AD35" s="9">
        <v>850</v>
      </c>
      <c r="AE35" s="10">
        <f>ROUND($K$35*$AD$35,2)</f>
        <v>850</v>
      </c>
    </row>
    <row r="36" spans="1:31" ht="293.25">
      <c r="A36" s="3">
        <v>52884</v>
      </c>
      <c r="B36" s="4"/>
      <c r="C36" s="3">
        <v>151866</v>
      </c>
      <c r="D36" s="4" t="s">
        <v>40</v>
      </c>
      <c r="E36" s="4" t="s">
        <v>109</v>
      </c>
      <c r="F36" s="4" t="s">
        <v>110</v>
      </c>
      <c r="G36" s="4" t="s">
        <v>43</v>
      </c>
      <c r="H36" s="4" t="s">
        <v>137</v>
      </c>
      <c r="I36" s="4" t="s">
        <v>45</v>
      </c>
      <c r="J36" s="5">
        <v>1</v>
      </c>
      <c r="K36" s="6">
        <v>1</v>
      </c>
      <c r="L36" s="7" t="s">
        <v>112</v>
      </c>
      <c r="M36" s="4">
        <v>110513</v>
      </c>
      <c r="N36" s="4" t="s">
        <v>128</v>
      </c>
      <c r="O36" s="4" t="s">
        <v>129</v>
      </c>
      <c r="P36" s="4" t="s">
        <v>65</v>
      </c>
      <c r="Q36" s="4">
        <v>2</v>
      </c>
      <c r="R36" s="4" t="s">
        <v>130</v>
      </c>
      <c r="S36" s="4">
        <v>9032</v>
      </c>
      <c r="T36" s="4" t="s">
        <v>131</v>
      </c>
      <c r="U36" s="4" t="s">
        <v>132</v>
      </c>
      <c r="V36" s="4">
        <v>549494021</v>
      </c>
      <c r="W36" s="4"/>
      <c r="X36" s="8" t="s">
        <v>133</v>
      </c>
      <c r="Y36" s="8" t="s">
        <v>134</v>
      </c>
      <c r="Z36" s="8" t="s">
        <v>135</v>
      </c>
      <c r="AA36" s="8" t="s">
        <v>84</v>
      </c>
      <c r="AB36" s="8" t="s">
        <v>122</v>
      </c>
      <c r="AC36" s="7" t="s">
        <v>136</v>
      </c>
      <c r="AD36" s="9">
        <v>850</v>
      </c>
      <c r="AE36" s="10">
        <f>ROUND($K$36*$AD$36,2)</f>
        <v>850</v>
      </c>
    </row>
    <row r="37" spans="1:31" ht="293.25">
      <c r="A37" s="3">
        <v>52884</v>
      </c>
      <c r="B37" s="4"/>
      <c r="C37" s="3">
        <v>151867</v>
      </c>
      <c r="D37" s="4" t="s">
        <v>40</v>
      </c>
      <c r="E37" s="4" t="s">
        <v>109</v>
      </c>
      <c r="F37" s="4" t="s">
        <v>110</v>
      </c>
      <c r="G37" s="4" t="s">
        <v>43</v>
      </c>
      <c r="H37" s="4" t="s">
        <v>137</v>
      </c>
      <c r="I37" s="4" t="s">
        <v>45</v>
      </c>
      <c r="J37" s="5">
        <v>1</v>
      </c>
      <c r="K37" s="6">
        <v>1</v>
      </c>
      <c r="L37" s="7" t="s">
        <v>112</v>
      </c>
      <c r="M37" s="4">
        <v>110513</v>
      </c>
      <c r="N37" s="4" t="s">
        <v>128</v>
      </c>
      <c r="O37" s="4" t="s">
        <v>129</v>
      </c>
      <c r="P37" s="4" t="s">
        <v>65</v>
      </c>
      <c r="Q37" s="4">
        <v>2</v>
      </c>
      <c r="R37" s="4" t="s">
        <v>130</v>
      </c>
      <c r="S37" s="4">
        <v>9032</v>
      </c>
      <c r="T37" s="4" t="s">
        <v>131</v>
      </c>
      <c r="U37" s="4" t="s">
        <v>132</v>
      </c>
      <c r="V37" s="4">
        <v>549494021</v>
      </c>
      <c r="W37" s="4"/>
      <c r="X37" s="8" t="s">
        <v>133</v>
      </c>
      <c r="Y37" s="8" t="s">
        <v>134</v>
      </c>
      <c r="Z37" s="8" t="s">
        <v>135</v>
      </c>
      <c r="AA37" s="8" t="s">
        <v>84</v>
      </c>
      <c r="AB37" s="8" t="s">
        <v>122</v>
      </c>
      <c r="AC37" s="7" t="s">
        <v>136</v>
      </c>
      <c r="AD37" s="9">
        <v>850</v>
      </c>
      <c r="AE37" s="10">
        <f>ROUND($K$37*$AD$37,2)</f>
        <v>850</v>
      </c>
    </row>
    <row r="38" spans="1:31" ht="293.25">
      <c r="A38" s="3">
        <v>52884</v>
      </c>
      <c r="B38" s="4"/>
      <c r="C38" s="3">
        <v>151887</v>
      </c>
      <c r="D38" s="4" t="s">
        <v>40</v>
      </c>
      <c r="E38" s="4" t="s">
        <v>109</v>
      </c>
      <c r="F38" s="4" t="s">
        <v>110</v>
      </c>
      <c r="G38" s="4" t="s">
        <v>43</v>
      </c>
      <c r="H38" s="4" t="s">
        <v>138</v>
      </c>
      <c r="I38" s="4" t="s">
        <v>45</v>
      </c>
      <c r="J38" s="5">
        <v>1</v>
      </c>
      <c r="K38" s="6">
        <v>1</v>
      </c>
      <c r="L38" s="7" t="s">
        <v>112</v>
      </c>
      <c r="M38" s="4">
        <v>110513</v>
      </c>
      <c r="N38" s="4" t="s">
        <v>128</v>
      </c>
      <c r="O38" s="4" t="s">
        <v>129</v>
      </c>
      <c r="P38" s="4" t="s">
        <v>65</v>
      </c>
      <c r="Q38" s="4">
        <v>2</v>
      </c>
      <c r="R38" s="4" t="s">
        <v>130</v>
      </c>
      <c r="S38" s="4">
        <v>9032</v>
      </c>
      <c r="T38" s="4" t="s">
        <v>131</v>
      </c>
      <c r="U38" s="4" t="s">
        <v>132</v>
      </c>
      <c r="V38" s="4">
        <v>549494021</v>
      </c>
      <c r="W38" s="4"/>
      <c r="X38" s="8" t="s">
        <v>133</v>
      </c>
      <c r="Y38" s="8" t="s">
        <v>134</v>
      </c>
      <c r="Z38" s="8" t="s">
        <v>135</v>
      </c>
      <c r="AA38" s="8" t="s">
        <v>84</v>
      </c>
      <c r="AB38" s="8" t="s">
        <v>122</v>
      </c>
      <c r="AC38" s="7" t="s">
        <v>136</v>
      </c>
      <c r="AD38" s="9">
        <v>750</v>
      </c>
      <c r="AE38" s="10">
        <f>ROUND($K$38*$AD$38,2)</f>
        <v>750</v>
      </c>
    </row>
    <row r="39" spans="1:31" ht="293.25">
      <c r="A39" s="3">
        <v>52884</v>
      </c>
      <c r="B39" s="4"/>
      <c r="C39" s="3">
        <v>151888</v>
      </c>
      <c r="D39" s="4" t="s">
        <v>40</v>
      </c>
      <c r="E39" s="4" t="s">
        <v>109</v>
      </c>
      <c r="F39" s="4" t="s">
        <v>110</v>
      </c>
      <c r="G39" s="4" t="s">
        <v>43</v>
      </c>
      <c r="H39" s="4" t="s">
        <v>138</v>
      </c>
      <c r="I39" s="4" t="s">
        <v>45</v>
      </c>
      <c r="J39" s="5">
        <v>1</v>
      </c>
      <c r="K39" s="6">
        <v>1</v>
      </c>
      <c r="L39" s="7" t="s">
        <v>112</v>
      </c>
      <c r="M39" s="4">
        <v>110513</v>
      </c>
      <c r="N39" s="4" t="s">
        <v>128</v>
      </c>
      <c r="O39" s="4" t="s">
        <v>129</v>
      </c>
      <c r="P39" s="4" t="s">
        <v>65</v>
      </c>
      <c r="Q39" s="4">
        <v>2</v>
      </c>
      <c r="R39" s="4" t="s">
        <v>130</v>
      </c>
      <c r="S39" s="4">
        <v>9032</v>
      </c>
      <c r="T39" s="4" t="s">
        <v>131</v>
      </c>
      <c r="U39" s="4" t="s">
        <v>132</v>
      </c>
      <c r="V39" s="4">
        <v>549494021</v>
      </c>
      <c r="W39" s="4"/>
      <c r="X39" s="8" t="s">
        <v>133</v>
      </c>
      <c r="Y39" s="8" t="s">
        <v>134</v>
      </c>
      <c r="Z39" s="8" t="s">
        <v>135</v>
      </c>
      <c r="AA39" s="8" t="s">
        <v>84</v>
      </c>
      <c r="AB39" s="8" t="s">
        <v>122</v>
      </c>
      <c r="AC39" s="7" t="s">
        <v>136</v>
      </c>
      <c r="AD39" s="9">
        <v>750</v>
      </c>
      <c r="AE39" s="10">
        <f>ROUND($K$39*$AD$39,2)</f>
        <v>750</v>
      </c>
    </row>
    <row r="40" spans="1:31" ht="12.75">
      <c r="A40" s="21"/>
      <c r="B40" s="21"/>
      <c r="C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5" t="s">
        <v>58</v>
      </c>
      <c r="AE40" s="12">
        <f>SUM($AE$28:$AE$39)</f>
        <v>7980</v>
      </c>
    </row>
    <row r="41" spans="1:3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02">
      <c r="A42" s="3">
        <v>52899</v>
      </c>
      <c r="B42" s="4"/>
      <c r="C42" s="3">
        <v>151723</v>
      </c>
      <c r="D42" s="4" t="s">
        <v>40</v>
      </c>
      <c r="E42" s="4" t="s">
        <v>41</v>
      </c>
      <c r="F42" s="4" t="s">
        <v>42</v>
      </c>
      <c r="G42" s="4" t="s">
        <v>43</v>
      </c>
      <c r="H42" s="4" t="s">
        <v>139</v>
      </c>
      <c r="I42" s="4" t="s">
        <v>45</v>
      </c>
      <c r="J42" s="5">
        <v>45</v>
      </c>
      <c r="K42" s="6">
        <v>45</v>
      </c>
      <c r="L42" s="7" t="s">
        <v>46</v>
      </c>
      <c r="M42" s="4">
        <v>991700</v>
      </c>
      <c r="N42" s="4" t="s">
        <v>140</v>
      </c>
      <c r="O42" s="4" t="s">
        <v>141</v>
      </c>
      <c r="P42" s="4" t="s">
        <v>142</v>
      </c>
      <c r="Q42" s="4">
        <v>3</v>
      </c>
      <c r="R42" s="4">
        <v>332</v>
      </c>
      <c r="S42" s="4">
        <v>144060</v>
      </c>
      <c r="T42" s="4" t="s">
        <v>143</v>
      </c>
      <c r="U42" s="4" t="s">
        <v>144</v>
      </c>
      <c r="V42" s="4">
        <v>549495834</v>
      </c>
      <c r="W42" s="4"/>
      <c r="X42" s="8" t="s">
        <v>145</v>
      </c>
      <c r="Y42" s="8" t="s">
        <v>146</v>
      </c>
      <c r="Z42" s="8" t="s">
        <v>55</v>
      </c>
      <c r="AA42" s="8" t="s">
        <v>147</v>
      </c>
      <c r="AB42" s="8" t="s">
        <v>56</v>
      </c>
      <c r="AC42" s="7" t="s">
        <v>148</v>
      </c>
      <c r="AD42" s="9">
        <v>51</v>
      </c>
      <c r="AE42" s="10">
        <f>ROUND($K$42*$AD$42,2)</f>
        <v>2295</v>
      </c>
    </row>
    <row r="43" spans="1:31" ht="102">
      <c r="A43" s="3">
        <v>52899</v>
      </c>
      <c r="B43" s="4"/>
      <c r="C43" s="3">
        <v>151725</v>
      </c>
      <c r="D43" s="4" t="s">
        <v>40</v>
      </c>
      <c r="E43" s="4" t="s">
        <v>41</v>
      </c>
      <c r="F43" s="4" t="s">
        <v>42</v>
      </c>
      <c r="G43" s="4" t="s">
        <v>43</v>
      </c>
      <c r="H43" s="4" t="s">
        <v>139</v>
      </c>
      <c r="I43" s="4" t="s">
        <v>45</v>
      </c>
      <c r="J43" s="5">
        <v>35</v>
      </c>
      <c r="K43" s="6">
        <v>35</v>
      </c>
      <c r="L43" s="7" t="s">
        <v>46</v>
      </c>
      <c r="M43" s="4">
        <v>991700</v>
      </c>
      <c r="N43" s="4" t="s">
        <v>140</v>
      </c>
      <c r="O43" s="4" t="s">
        <v>141</v>
      </c>
      <c r="P43" s="4" t="s">
        <v>142</v>
      </c>
      <c r="Q43" s="4">
        <v>3</v>
      </c>
      <c r="R43" s="4">
        <v>334</v>
      </c>
      <c r="S43" s="4">
        <v>233505</v>
      </c>
      <c r="T43" s="4" t="s">
        <v>149</v>
      </c>
      <c r="U43" s="4" t="s">
        <v>150</v>
      </c>
      <c r="V43" s="4">
        <v>549497216</v>
      </c>
      <c r="W43" s="4"/>
      <c r="X43" s="8" t="s">
        <v>151</v>
      </c>
      <c r="Y43" s="8" t="s">
        <v>146</v>
      </c>
      <c r="Z43" s="8" t="s">
        <v>55</v>
      </c>
      <c r="AA43" s="8" t="s">
        <v>152</v>
      </c>
      <c r="AB43" s="8" t="s">
        <v>56</v>
      </c>
      <c r="AC43" s="7" t="s">
        <v>148</v>
      </c>
      <c r="AD43" s="9">
        <v>51</v>
      </c>
      <c r="AE43" s="10">
        <f>ROUND($K$43*$AD$43,2)</f>
        <v>1785</v>
      </c>
    </row>
    <row r="44" spans="1:31" ht="12.75">
      <c r="A44" s="21"/>
      <c r="B44" s="21"/>
      <c r="C44" s="2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5" t="s">
        <v>58</v>
      </c>
      <c r="AE44" s="12">
        <f>SUM($AE$42:$AE$43)</f>
        <v>4080</v>
      </c>
    </row>
    <row r="45" spans="1:3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02">
      <c r="A46" s="3">
        <v>52906</v>
      </c>
      <c r="B46" s="4" t="s">
        <v>153</v>
      </c>
      <c r="C46" s="3">
        <v>151995</v>
      </c>
      <c r="D46" s="4" t="s">
        <v>40</v>
      </c>
      <c r="E46" s="4" t="s">
        <v>60</v>
      </c>
      <c r="F46" s="4" t="s">
        <v>61</v>
      </c>
      <c r="G46" s="4" t="s">
        <v>43</v>
      </c>
      <c r="H46" s="4" t="s">
        <v>154</v>
      </c>
      <c r="I46" s="4" t="s">
        <v>45</v>
      </c>
      <c r="J46" s="5">
        <v>3500</v>
      </c>
      <c r="K46" s="6">
        <v>3500</v>
      </c>
      <c r="L46" s="7" t="s">
        <v>46</v>
      </c>
      <c r="M46" s="4">
        <v>239900</v>
      </c>
      <c r="N46" s="4" t="s">
        <v>155</v>
      </c>
      <c r="O46" s="4" t="s">
        <v>156</v>
      </c>
      <c r="P46" s="4" t="s">
        <v>157</v>
      </c>
      <c r="Q46" s="4">
        <v>1</v>
      </c>
      <c r="R46" s="4">
        <v>1.2</v>
      </c>
      <c r="S46" s="4">
        <v>58587</v>
      </c>
      <c r="T46" s="4" t="s">
        <v>158</v>
      </c>
      <c r="U46" s="4" t="s">
        <v>159</v>
      </c>
      <c r="V46" s="4">
        <v>549491905</v>
      </c>
      <c r="W46" s="4"/>
      <c r="X46" s="8" t="s">
        <v>53</v>
      </c>
      <c r="Y46" s="8" t="s">
        <v>160</v>
      </c>
      <c r="Z46" s="8" t="s">
        <v>55</v>
      </c>
      <c r="AA46" s="8" t="s">
        <v>53</v>
      </c>
      <c r="AB46" s="8" t="s">
        <v>161</v>
      </c>
      <c r="AC46" s="7" t="s">
        <v>162</v>
      </c>
      <c r="AD46" s="9">
        <v>0.6</v>
      </c>
      <c r="AE46" s="10">
        <f>ROUND($K$46*$AD$46,2)</f>
        <v>2100</v>
      </c>
    </row>
    <row r="47" spans="1:31" ht="102">
      <c r="A47" s="3">
        <v>52906</v>
      </c>
      <c r="B47" s="4" t="s">
        <v>153</v>
      </c>
      <c r="C47" s="3">
        <v>151996</v>
      </c>
      <c r="D47" s="4" t="s">
        <v>40</v>
      </c>
      <c r="E47" s="4" t="s">
        <v>60</v>
      </c>
      <c r="F47" s="4" t="s">
        <v>61</v>
      </c>
      <c r="G47" s="4" t="s">
        <v>43</v>
      </c>
      <c r="H47" s="4" t="s">
        <v>163</v>
      </c>
      <c r="I47" s="4" t="s">
        <v>45</v>
      </c>
      <c r="J47" s="5">
        <v>12000</v>
      </c>
      <c r="K47" s="6">
        <v>12000</v>
      </c>
      <c r="L47" s="7" t="s">
        <v>46</v>
      </c>
      <c r="M47" s="4">
        <v>239900</v>
      </c>
      <c r="N47" s="4" t="s">
        <v>155</v>
      </c>
      <c r="O47" s="4" t="s">
        <v>156</v>
      </c>
      <c r="P47" s="4" t="s">
        <v>157</v>
      </c>
      <c r="Q47" s="4">
        <v>1</v>
      </c>
      <c r="R47" s="4">
        <v>1.2</v>
      </c>
      <c r="S47" s="4">
        <v>58587</v>
      </c>
      <c r="T47" s="4" t="s">
        <v>158</v>
      </c>
      <c r="U47" s="4" t="s">
        <v>159</v>
      </c>
      <c r="V47" s="4">
        <v>549491905</v>
      </c>
      <c r="W47" s="4"/>
      <c r="X47" s="8" t="s">
        <v>53</v>
      </c>
      <c r="Y47" s="8" t="s">
        <v>160</v>
      </c>
      <c r="Z47" s="8" t="s">
        <v>55</v>
      </c>
      <c r="AA47" s="8" t="s">
        <v>53</v>
      </c>
      <c r="AB47" s="8" t="s">
        <v>161</v>
      </c>
      <c r="AC47" s="7" t="s">
        <v>162</v>
      </c>
      <c r="AD47" s="9">
        <v>0.29</v>
      </c>
      <c r="AE47" s="10">
        <f>ROUND($K$47*$AD$47,2)</f>
        <v>3480</v>
      </c>
    </row>
    <row r="48" spans="1:31" ht="13.5" customHeight="1">
      <c r="A48" s="21"/>
      <c r="B48" s="21"/>
      <c r="C48" s="2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5" t="s">
        <v>58</v>
      </c>
      <c r="AE48" s="12">
        <f>SUM($AE$46:$AE$47)</f>
        <v>5580</v>
      </c>
    </row>
    <row r="49" spans="1:3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9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 t="s">
        <v>164</v>
      </c>
      <c r="AE50" s="14">
        <f>(0)+SUM($AE$7,$AE$10,$AE$13,$AE$18,$AE$21,$AE$26,$AE$40,$AE$44,$AE$48)</f>
        <v>165365</v>
      </c>
    </row>
    <row r="51" spans="1:3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</sheetData>
  <sheetProtection/>
  <mergeCells count="18">
    <mergeCell ref="M4:R4"/>
    <mergeCell ref="S4:W4"/>
    <mergeCell ref="A40:C40"/>
    <mergeCell ref="A44:C44"/>
    <mergeCell ref="A48:C48"/>
    <mergeCell ref="A18:C18"/>
    <mergeCell ref="A21:C21"/>
    <mergeCell ref="A26:C26"/>
    <mergeCell ref="X4:AB4"/>
    <mergeCell ref="AC4:AD4"/>
    <mergeCell ref="A7:C7"/>
    <mergeCell ref="A10:C10"/>
    <mergeCell ref="A13:C13"/>
    <mergeCell ref="A1:AE1"/>
    <mergeCell ref="A3:G3"/>
    <mergeCell ref="H3:AE3"/>
    <mergeCell ref="A4:J4"/>
    <mergeCell ref="K4:L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3" t="s">
        <v>1</v>
      </c>
      <c r="B3" s="23"/>
      <c r="C3" s="23"/>
      <c r="D3" s="23"/>
      <c r="E3" s="23"/>
      <c r="F3" s="23"/>
      <c r="G3" s="23"/>
      <c r="H3" s="24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0" t="s">
        <v>3</v>
      </c>
      <c r="L4" s="20"/>
      <c r="M4" s="26" t="s">
        <v>4</v>
      </c>
      <c r="N4" s="26"/>
      <c r="O4" s="26"/>
      <c r="P4" s="26"/>
      <c r="Q4" s="26"/>
      <c r="R4" s="26"/>
      <c r="S4" s="25"/>
      <c r="T4" s="25"/>
      <c r="U4" s="25"/>
      <c r="V4" s="25"/>
      <c r="W4" s="25"/>
      <c r="X4" s="20" t="s">
        <v>5</v>
      </c>
      <c r="Y4" s="20"/>
      <c r="Z4" s="20"/>
      <c r="AA4" s="20"/>
      <c r="AB4" s="20"/>
      <c r="AC4" s="20" t="s">
        <v>3</v>
      </c>
      <c r="AD4" s="20"/>
      <c r="AE4" s="20"/>
      <c r="AF4" s="20"/>
      <c r="AG4" s="25"/>
      <c r="AH4" s="25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2015-03-25T08:38:57Z</cp:lastPrinted>
  <dcterms:modified xsi:type="dcterms:W3CDTF">2015-03-25T08:39:07Z</dcterms:modified>
  <cp:category/>
  <cp:version/>
  <cp:contentType/>
  <cp:contentStatus/>
</cp:coreProperties>
</file>