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85" yWindow="390" windowWidth="19815" windowHeight="9000"/>
  </bookViews>
  <sheets>
    <sheet name="Položky" sheetId="3" r:id="rId1"/>
  </sheets>
  <definedNames>
    <definedName name="cisloobjektu">#REF!</definedName>
    <definedName name="cislostavby">#REF!</definedName>
    <definedName name="Datum">#REF!</definedName>
    <definedName name="Dil">#REF!</definedName>
    <definedName name="Dodavka">#REF!</definedName>
    <definedName name="Dodavka0">Položky!#REF!</definedName>
    <definedName name="HSV">#REF!</definedName>
    <definedName name="HSV0">Položky!#REF!</definedName>
    <definedName name="HZS">#REF!</definedName>
    <definedName name="HZS0">Položky!#REF!</definedName>
    <definedName name="JKSO">#REF!</definedName>
    <definedName name="MJ">#REF!</definedName>
    <definedName name="Mont">#REF!</definedName>
    <definedName name="Montaz0">Položky!#REF!</definedName>
    <definedName name="NazevDilu">#REF!</definedName>
    <definedName name="nazevobjektu">#REF!</definedName>
    <definedName name="nazevstavby">#REF!</definedName>
    <definedName name="_xlnm.Print_Titles" localSheetId="0">Položky!$1:$6</definedName>
    <definedName name="Objednatel">#REF!</definedName>
    <definedName name="_xlnm.Print_Area" localSheetId="0">Položky!$A$1:$J$44</definedName>
    <definedName name="PocetMJ">#REF!</definedName>
    <definedName name="Poznamka">#REF!</definedName>
    <definedName name="Projektant">#REF!</definedName>
    <definedName name="PSV">#REF!</definedName>
    <definedName name="PSV0">Položky!#REF!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0" hidden="1">0</definedName>
    <definedName name="solver_num" localSheetId="0" hidden="1">0</definedName>
    <definedName name="solver_opt" localSheetId="0" hidden="1">Položky!#REF!</definedName>
    <definedName name="solver_typ" localSheetId="0" hidden="1">1</definedName>
    <definedName name="solver_val" localSheetId="0" hidden="1">0</definedName>
    <definedName name="Typ">Položky!#REF!</definedName>
    <definedName name="VRN">#REF!</definedName>
    <definedName name="VRNKc">#REF!</definedName>
    <definedName name="VRNnazev">#REF!</definedName>
    <definedName name="VRNproc">#REF!</definedName>
    <definedName name="VRNzakl">#REF!</definedName>
    <definedName name="Zakazka">#REF!</definedName>
    <definedName name="Zaklad22">#REF!</definedName>
    <definedName name="Zaklad5">#REF!</definedName>
    <definedName name="Zhotovitel">#REF!</definedName>
  </definedNames>
  <calcPr calcId="145621"/>
</workbook>
</file>

<file path=xl/calcChain.xml><?xml version="1.0" encoding="utf-8"?>
<calcChain xmlns="http://schemas.openxmlformats.org/spreadsheetml/2006/main">
  <c r="C47" i="3" l="1"/>
  <c r="A9" i="3"/>
  <c r="A10" i="3" s="1"/>
  <c r="A11" i="3" s="1"/>
  <c r="A12" i="3" s="1"/>
  <c r="A13" i="3" s="1"/>
  <c r="A14" i="3" s="1"/>
  <c r="A15" i="3" s="1"/>
  <c r="A16" i="3" s="1"/>
  <c r="A17" i="3" s="1"/>
  <c r="A18" i="3" s="1"/>
  <c r="A19" i="3" s="1"/>
  <c r="A20" i="3" s="1"/>
  <c r="A21" i="3" s="1"/>
  <c r="A22" i="3" s="1"/>
  <c r="A23" i="3" s="1"/>
  <c r="A24" i="3" s="1"/>
  <c r="A25" i="3" s="1"/>
  <c r="A26" i="3" s="1"/>
  <c r="A27" i="3" s="1"/>
  <c r="A28" i="3" s="1"/>
  <c r="A29" i="3" s="1"/>
  <c r="A30" i="3" s="1"/>
  <c r="A31" i="3" s="1"/>
  <c r="A32" i="3" s="1"/>
  <c r="A33" i="3" s="1"/>
  <c r="A34" i="3" s="1"/>
  <c r="A35" i="3" s="1"/>
  <c r="A36" i="3" s="1"/>
  <c r="A37" i="3" s="1"/>
  <c r="A38" i="3" s="1"/>
  <c r="A39" i="3" s="1"/>
  <c r="A40" i="3" s="1"/>
  <c r="A41" i="3" s="1"/>
  <c r="A42" i="3" s="1"/>
  <c r="A43" i="3" s="1"/>
  <c r="A44" i="3" s="1"/>
  <c r="A45" i="3" s="1"/>
  <c r="A46" i="3" s="1"/>
  <c r="A50" i="3" s="1"/>
  <c r="A51" i="3" s="1"/>
  <c r="A52" i="3" s="1"/>
  <c r="A53" i="3" s="1"/>
  <c r="A54" i="3" s="1"/>
  <c r="A55" i="3" s="1"/>
  <c r="A56" i="3" s="1"/>
  <c r="A57" i="3" s="1"/>
  <c r="A61" i="3" s="1"/>
  <c r="A62" i="3" s="1"/>
  <c r="A63" i="3" s="1"/>
  <c r="A67" i="3" s="1"/>
  <c r="A68" i="3" s="1"/>
  <c r="A69" i="3" s="1"/>
  <c r="A70" i="3" s="1"/>
  <c r="A71" i="3" s="1"/>
  <c r="A72" i="3" s="1"/>
  <c r="A73" i="3" s="1"/>
  <c r="BC20" i="3" l="1"/>
  <c r="BA20" i="3"/>
  <c r="AZ20" i="3"/>
  <c r="AY20" i="3"/>
  <c r="BB20" i="3"/>
  <c r="BC27" i="3" l="1"/>
  <c r="BA27" i="3"/>
  <c r="AZ27" i="3"/>
  <c r="AY27" i="3"/>
  <c r="BC29" i="3"/>
  <c r="BA29" i="3"/>
  <c r="AZ29" i="3"/>
  <c r="AY29" i="3"/>
  <c r="BB29" i="3"/>
  <c r="BB27" i="3" l="1"/>
  <c r="BB30" i="3"/>
  <c r="BB28" i="3"/>
  <c r="BB9" i="3"/>
  <c r="BB22" i="3"/>
  <c r="BB26" i="3"/>
  <c r="AY30" i="3"/>
  <c r="AZ30" i="3"/>
  <c r="BA30" i="3"/>
  <c r="BC30" i="3"/>
  <c r="BC9" i="3"/>
  <c r="BA9" i="3"/>
  <c r="AZ9" i="3"/>
  <c r="AY9" i="3"/>
  <c r="BC28" i="3"/>
  <c r="BA28" i="3"/>
  <c r="AZ28" i="3"/>
  <c r="AY28" i="3"/>
  <c r="BC26" i="3"/>
  <c r="BA26" i="3"/>
  <c r="AZ26" i="3"/>
  <c r="AY26" i="3"/>
  <c r="BC22" i="3"/>
  <c r="BA22" i="3"/>
  <c r="AZ22" i="3"/>
  <c r="AY22" i="3"/>
  <c r="BC21" i="3" l="1"/>
  <c r="BA21" i="3"/>
  <c r="AZ21" i="3"/>
  <c r="AY21" i="3"/>
  <c r="BB21" i="3"/>
  <c r="BB41" i="3" l="1"/>
  <c r="AY41" i="3"/>
  <c r="AZ41" i="3"/>
  <c r="BA41" i="3"/>
  <c r="BC41" i="3"/>
  <c r="BC42" i="3"/>
  <c r="BA42" i="3"/>
  <c r="AZ42" i="3"/>
  <c r="AY42" i="3"/>
  <c r="BB42" i="3"/>
  <c r="BC15" i="3"/>
  <c r="BA15" i="3"/>
  <c r="AZ15" i="3"/>
  <c r="AY15" i="3"/>
  <c r="BB15" i="3"/>
  <c r="BC14" i="3"/>
  <c r="BA14" i="3"/>
  <c r="AZ14" i="3"/>
  <c r="AY14" i="3"/>
  <c r="BB14" i="3"/>
  <c r="BC13" i="3"/>
  <c r="BA13" i="3"/>
  <c r="AZ13" i="3"/>
  <c r="AY13" i="3"/>
  <c r="BB13" i="3"/>
  <c r="BC11" i="3"/>
  <c r="BA11" i="3"/>
  <c r="AZ11" i="3"/>
  <c r="AY11" i="3"/>
  <c r="BB11" i="3"/>
  <c r="BC8" i="3"/>
  <c r="BA8" i="3"/>
  <c r="AZ8" i="3"/>
  <c r="AY8" i="3"/>
  <c r="BC44" i="3" l="1"/>
  <c r="AZ44" i="3"/>
  <c r="BA44" i="3"/>
  <c r="AY44" i="3"/>
  <c r="BB8" i="3"/>
  <c r="BB44" i="3" l="1"/>
</calcChain>
</file>

<file path=xl/sharedStrings.xml><?xml version="1.0" encoding="utf-8"?>
<sst xmlns="http://schemas.openxmlformats.org/spreadsheetml/2006/main" count="185" uniqueCount="108">
  <si>
    <t>Objekt :</t>
  </si>
  <si>
    <t>Stavba :</t>
  </si>
  <si>
    <t>HZS</t>
  </si>
  <si>
    <t>P.č.</t>
  </si>
  <si>
    <t>Název položky</t>
  </si>
  <si>
    <t>MJ</t>
  </si>
  <si>
    <t>množství</t>
  </si>
  <si>
    <t>cena / MJ</t>
  </si>
  <si>
    <t>celkem (Kč)</t>
  </si>
  <si>
    <t>Díl:</t>
  </si>
  <si>
    <t>ks</t>
  </si>
  <si>
    <t>Celkem za</t>
  </si>
  <si>
    <t>M21</t>
  </si>
  <si>
    <t>Elektromontáže</t>
  </si>
  <si>
    <t>210 01-0003.R00</t>
  </si>
  <si>
    <t>m</t>
  </si>
  <si>
    <t>210 01-0301.R00</t>
  </si>
  <si>
    <t>kus</t>
  </si>
  <si>
    <t>211 01-0002.R00</t>
  </si>
  <si>
    <t>m2</t>
  </si>
  <si>
    <t>210 10-0001.R00</t>
  </si>
  <si>
    <t xml:space="preserve">Ukončení vodičů v rozvaděči + zapojení do 2,5 mm2 </t>
  </si>
  <si>
    <t>210 10-0003.R00</t>
  </si>
  <si>
    <t xml:space="preserve">Ukončení vodičů v rozvaděči + zapojení do 16 mm2 </t>
  </si>
  <si>
    <t>210 80-0003.R00</t>
  </si>
  <si>
    <t>210 80-0006.R00</t>
  </si>
  <si>
    <t>210 81-0005.R00</t>
  </si>
  <si>
    <t>974 03-1121.R00</t>
  </si>
  <si>
    <t>Vysekání rýh 30/30</t>
  </si>
  <si>
    <t>971 03-3261.R00</t>
  </si>
  <si>
    <t>611 40-3399.R00</t>
  </si>
  <si>
    <t>Zaplnění rýh</t>
  </si>
  <si>
    <t>310 23-7241.R00</t>
  </si>
  <si>
    <t>Zazdívka rozvaděčů</t>
  </si>
  <si>
    <t>Vrtání děr do d=50mm</t>
  </si>
  <si>
    <t>Stavební výpomoc</t>
  </si>
  <si>
    <t xml:space="preserve">Část: </t>
  </si>
  <si>
    <t>Silnoproudé elekroinstalace</t>
  </si>
  <si>
    <t>č.položky dodávka</t>
  </si>
  <si>
    <t>Vlastní</t>
  </si>
  <si>
    <t>Č. položky mont (RTS)</t>
  </si>
  <si>
    <t>210 11-1011.R00</t>
  </si>
  <si>
    <t xml:space="preserve">Vodič CYY 16 mm2 uložený pod omítkou </t>
  </si>
  <si>
    <t>210 81-0053.R00</t>
  </si>
  <si>
    <t>Požární ucpávka</t>
  </si>
  <si>
    <t>EKV Přípojnice</t>
  </si>
  <si>
    <t>Vysekání drážky 150/40 do podlahy</t>
  </si>
  <si>
    <t xml:space="preserve">Trubka ohebná pod omítku, typ 32 mm                                                                           </t>
  </si>
  <si>
    <t xml:space="preserve">Vodič CYY 6 mm2 uložený pod omítkou </t>
  </si>
  <si>
    <t>Dvojitázásuvka domovní nástěnná 16A,230V 2P+Z stříbrná</t>
  </si>
  <si>
    <t>MU ESF Lipová 41a Brno</t>
  </si>
  <si>
    <t>Kabelový žlab 125x50, vč. konstrukce a montáže</t>
  </si>
  <si>
    <t>209 81-0051.R00</t>
  </si>
  <si>
    <t xml:space="preserve">Kabel CYKYJ 5 x 2,5 mm2 pevně uložený </t>
  </si>
  <si>
    <t>211 81-0053.R00</t>
  </si>
  <si>
    <t xml:space="preserve">Kabel CYKY-J 5 x 16 mm2 uložený pevně </t>
  </si>
  <si>
    <t>Rozváděč RM15A, naomítku zapojení dle výkresu, vč, montáže</t>
  </si>
  <si>
    <t xml:space="preserve">Kabel CYKY-J 5 x 10 mm2 uložený pevně </t>
  </si>
  <si>
    <t xml:space="preserve">Kabel CYKY-J 3 x 1,5 mm2 pod omítkou </t>
  </si>
  <si>
    <t xml:space="preserve">Kabel CYKY-J 3 x 2,5 mm2 pod omítkou </t>
  </si>
  <si>
    <t>208 81-0050.R00</t>
  </si>
  <si>
    <t xml:space="preserve">Kabel CYKYJ 5 x 1,5 mm2 pod omítkou </t>
  </si>
  <si>
    <t>Rozváděč R.P2a,b, pod omítku, zapojení dle výkresu, vč, montáže</t>
  </si>
  <si>
    <t xml:space="preserve">Zásuvka dvojnásobná pod omítku 16A,230V 2P+Z barva bílá </t>
  </si>
  <si>
    <t xml:space="preserve">Zásuvka dvojnásobná 16A,230V 2P+Z barva bílá </t>
  </si>
  <si>
    <t>209 11-1011.R00</t>
  </si>
  <si>
    <t>210 10-1011.R00</t>
  </si>
  <si>
    <t xml:space="preserve">Závuvka jednonásobná pod omítku 16A, 230V 2P+Z barva bílá </t>
  </si>
  <si>
    <t xml:space="preserve">Trubka ohebná pod omítku, prům. 23 mm                                                                           </t>
  </si>
  <si>
    <t>209 81-0004.R00</t>
  </si>
  <si>
    <t xml:space="preserve">Trubka ohebná pod omítku, prům. 20 mm                                                                           </t>
  </si>
  <si>
    <t>Žaluziový ovladač kolébkový, pod omítku,vč. rámečku a krytky , barva bílá</t>
  </si>
  <si>
    <t>Tlačítkový vypínač, barva bílá ,pod omítku,vč.ráměčku a krytky , barva bílá</t>
  </si>
  <si>
    <t>Jistič 10A/1B do rozvaděče, vč. zapojení</t>
  </si>
  <si>
    <t>Jistič 3x25A/B do rozvaděče R22,vč. zapojení</t>
  </si>
  <si>
    <t>Jistič 3x63A/3B do rozvaděče RM15,vč.zapojení</t>
  </si>
  <si>
    <t>Svítidlo zářivkové přisazené 2x58W IP20, elektonický předřadník, s mřížkou AL leštěnou, vč. svět.zdroje</t>
  </si>
  <si>
    <t>Svítidlo zářivkové přisazené 2x58W IP20, elektronický předřadník,  s mřížkou AL leštěnou, s nouzovým modulem 60min., vč. svět. zdroje</t>
  </si>
  <si>
    <t>Přepěťová ochraba B+C  v krabice IP43</t>
  </si>
  <si>
    <t xml:space="preserve">Krabice přístrojová KP 68  KA bez zapojení </t>
  </si>
  <si>
    <t>Krabice přístrojová KP 68  KA vč. Zapojení s víčkem</t>
  </si>
  <si>
    <t>Drobný instalační materiál</t>
  </si>
  <si>
    <t>kpl</t>
  </si>
  <si>
    <t>Jistič 6A/1B do rozvaděče do rozv. 4np UPS</t>
  </si>
  <si>
    <t>Vybourání otvorů ve steně do 450mm, vč. zapravení</t>
  </si>
  <si>
    <t>Vybourání otvorů ve steně do 150mm</t>
  </si>
  <si>
    <t>972 03-3262.R00</t>
  </si>
  <si>
    <t>Dvojitázásuvka domovní nástěnná 16A,230V 2P+Z stříbrná přepěťovou ochr."D"</t>
  </si>
  <si>
    <t>Demontáž</t>
  </si>
  <si>
    <t>Demontáž svítidel</t>
  </si>
  <si>
    <t>Demontáž rozvaděče ABB</t>
  </si>
  <si>
    <t>Demontáž zásuvek a vypínačů, žaluz. vypínačů</t>
  </si>
  <si>
    <t>Revize prohlídky, zkoušky, zkušební provoz</t>
  </si>
  <si>
    <t>Zajištění pracoviště</t>
  </si>
  <si>
    <t>Doprava materiálu</t>
  </si>
  <si>
    <t>Likvidace odpadu</t>
  </si>
  <si>
    <t>Nepředvídatelné a pomocné výkony</t>
  </si>
  <si>
    <t>Kordinace s jinými profesemi</t>
  </si>
  <si>
    <t xml:space="preserve">Dokumentace skutečného provedení </t>
  </si>
  <si>
    <t>Kabelový žlab 62/50 vč.konstrukce,krytu</t>
  </si>
  <si>
    <t xml:space="preserve">Zásuvková jednotka (panel) pro katedru, š.37,4 x v 10,3 x hl.11cm vč.2x el. zásuvka, 2xdata, video, audio, VGA, USB, HDMI, součástí jsou 1,5m dlouhékabely s konektory </t>
  </si>
  <si>
    <t>Finanční rezerva pro zapojení čerpadla VZT</t>
  </si>
  <si>
    <t>Stavební a interiérové úpravy posluchárny P102</t>
  </si>
  <si>
    <t xml:space="preserve">Dodávka </t>
  </si>
  <si>
    <t xml:space="preserve">Montáže </t>
  </si>
  <si>
    <t>Krabice podl. protahovací, vč. rámu</t>
  </si>
  <si>
    <t>Parapetní žlab jednokomorový š.115/40 ocelový profil s kovovými koncovkami a spojkami, barva černá RAL 9011, uchycení na nehořl.podl.</t>
  </si>
  <si>
    <t>Výkaz výměr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</si>
</sst>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_K_č"/>
  </numFmts>
  <fonts count="23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b/>
      <i/>
      <sz val="10"/>
      <name val="Arial CE"/>
      <family val="2"/>
      <charset val="238"/>
    </font>
    <font>
      <b/>
      <sz val="9"/>
      <name val="Arial CE"/>
      <family val="2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sz val="9"/>
      <name val="Arial CE"/>
      <family val="2"/>
      <charset val="238"/>
    </font>
    <font>
      <b/>
      <sz val="10"/>
      <name val="Arial CE"/>
      <charset val="238"/>
    </font>
    <font>
      <b/>
      <u/>
      <sz val="12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sz val="8"/>
      <name val="Arial CE"/>
    </font>
    <font>
      <i/>
      <sz val="8"/>
      <name val="Arial CE"/>
      <family val="2"/>
      <charset val="238"/>
    </font>
    <font>
      <i/>
      <sz val="9"/>
      <name val="Arial CE"/>
    </font>
    <font>
      <sz val="12"/>
      <name val="Times New Roman CE"/>
      <family val="1"/>
      <charset val="238"/>
    </font>
    <font>
      <sz val="8"/>
      <name val="Arial"/>
      <family val="2"/>
      <charset val="238"/>
    </font>
    <font>
      <b/>
      <i/>
      <sz val="10"/>
      <name val="Arial CE"/>
      <charset val="238"/>
    </font>
    <font>
      <b/>
      <i/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color rgb="FFFF0000"/>
      <name val="Arial CE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7" fillId="0" borderId="0"/>
    <xf numFmtId="0" fontId="16" fillId="0" borderId="0"/>
    <xf numFmtId="0" fontId="1" fillId="0" borderId="0"/>
  </cellStyleXfs>
  <cellXfs count="91">
    <xf numFmtId="0" fontId="0" fillId="0" borderId="0" xfId="0"/>
    <xf numFmtId="0" fontId="7" fillId="0" borderId="0" xfId="1"/>
    <xf numFmtId="0" fontId="7" fillId="0" borderId="0" xfId="1" applyFill="1"/>
    <xf numFmtId="0" fontId="11" fillId="0" borderId="0" xfId="1" applyFont="1" applyFill="1" applyAlignment="1">
      <alignment horizontal="centerContinuous"/>
    </xf>
    <xf numFmtId="0" fontId="12" fillId="0" borderId="0" xfId="1" applyFont="1" applyFill="1" applyAlignment="1">
      <alignment horizontal="centerContinuous"/>
    </xf>
    <xf numFmtId="0" fontId="12" fillId="0" borderId="0" xfId="1" applyFont="1" applyFill="1" applyAlignment="1">
      <alignment horizontal="right"/>
    </xf>
    <xf numFmtId="0" fontId="8" fillId="0" borderId="0" xfId="1" applyFont="1" applyFill="1"/>
    <xf numFmtId="0" fontId="7" fillId="0" borderId="0" xfId="1" applyFont="1" applyFill="1"/>
    <xf numFmtId="0" fontId="7" fillId="0" borderId="0" xfId="1" applyFill="1" applyAlignment="1">
      <alignment horizontal="right"/>
    </xf>
    <xf numFmtId="3" fontId="7" fillId="0" borderId="0" xfId="1" applyNumberFormat="1"/>
    <xf numFmtId="0" fontId="7" fillId="0" borderId="0" xfId="1" applyBorder="1"/>
    <xf numFmtId="0" fontId="14" fillId="0" borderId="0" xfId="1" applyFont="1" applyAlignment="1"/>
    <xf numFmtId="0" fontId="7" fillId="0" borderId="0" xfId="1" applyAlignment="1">
      <alignment horizontal="right"/>
    </xf>
    <xf numFmtId="0" fontId="15" fillId="0" borderId="0" xfId="1" applyFont="1" applyBorder="1"/>
    <xf numFmtId="3" fontId="15" fillId="0" borderId="0" xfId="1" applyNumberFormat="1" applyFont="1" applyBorder="1" applyAlignment="1">
      <alignment horizontal="right"/>
    </xf>
    <xf numFmtId="4" fontId="15" fillId="0" borderId="0" xfId="1" applyNumberFormat="1" applyFont="1" applyBorder="1"/>
    <xf numFmtId="0" fontId="14" fillId="0" borderId="0" xfId="1" applyFont="1" applyBorder="1" applyAlignment="1"/>
    <xf numFmtId="0" fontId="7" fillId="0" borderId="0" xfId="1" applyBorder="1" applyAlignment="1">
      <alignment horizontal="right"/>
    </xf>
    <xf numFmtId="0" fontId="2" fillId="0" borderId="0" xfId="1" applyFont="1" applyFill="1" applyBorder="1"/>
    <xf numFmtId="0" fontId="7" fillId="0" borderId="0" xfId="1" applyFill="1" applyBorder="1"/>
    <xf numFmtId="0" fontId="8" fillId="0" borderId="0" xfId="1" applyFont="1" applyFill="1" applyBorder="1" applyAlignment="1">
      <alignment horizontal="right"/>
    </xf>
    <xf numFmtId="0" fontId="7" fillId="0" borderId="0" xfId="1" applyFill="1" applyBorder="1" applyAlignment="1">
      <alignment horizontal="left"/>
    </xf>
    <xf numFmtId="0" fontId="18" fillId="0" borderId="0" xfId="1" applyFont="1" applyFill="1"/>
    <xf numFmtId="0" fontId="7" fillId="0" borderId="0" xfId="1" applyAlignment="1">
      <alignment vertical="top" wrapText="1"/>
    </xf>
    <xf numFmtId="49" fontId="3" fillId="0" borderId="2" xfId="1" applyNumberFormat="1" applyFont="1" applyFill="1" applyBorder="1" applyAlignment="1">
      <alignment vertical="top" wrapText="1"/>
    </xf>
    <xf numFmtId="0" fontId="3" fillId="0" borderId="2" xfId="1" applyFont="1" applyFill="1" applyBorder="1" applyAlignment="1">
      <alignment horizontal="center" vertical="top" wrapText="1"/>
    </xf>
    <xf numFmtId="0" fontId="3" fillId="0" borderId="2" xfId="1" applyNumberFormat="1" applyFont="1" applyFill="1" applyBorder="1" applyAlignment="1">
      <alignment horizontal="center" vertical="top" wrapText="1"/>
    </xf>
    <xf numFmtId="0" fontId="4" fillId="0" borderId="2" xfId="1" applyFont="1" applyFill="1" applyBorder="1" applyAlignment="1">
      <alignment horizontal="center"/>
    </xf>
    <xf numFmtId="49" fontId="4" fillId="0" borderId="2" xfId="1" applyNumberFormat="1" applyFont="1" applyFill="1" applyBorder="1" applyAlignment="1">
      <alignment horizontal="left"/>
    </xf>
    <xf numFmtId="0" fontId="4" fillId="0" borderId="2" xfId="1" applyFont="1" applyFill="1" applyBorder="1"/>
    <xf numFmtId="0" fontId="7" fillId="0" borderId="2" xfId="1" applyFill="1" applyBorder="1" applyAlignment="1">
      <alignment horizontal="center"/>
    </xf>
    <xf numFmtId="0" fontId="7" fillId="0" borderId="2" xfId="1" applyNumberFormat="1" applyFill="1" applyBorder="1" applyAlignment="1">
      <alignment horizontal="right"/>
    </xf>
    <xf numFmtId="0" fontId="7" fillId="0" borderId="2" xfId="1" applyNumberFormat="1" applyFill="1" applyBorder="1"/>
    <xf numFmtId="0" fontId="5" fillId="0" borderId="2" xfId="1" applyFont="1" applyFill="1" applyBorder="1" applyAlignment="1">
      <alignment horizontal="center" vertical="top" wrapText="1"/>
    </xf>
    <xf numFmtId="49" fontId="6" fillId="0" borderId="2" xfId="1" applyNumberFormat="1" applyFont="1" applyFill="1" applyBorder="1" applyAlignment="1">
      <alignment horizontal="left" vertical="top" wrapText="1"/>
    </xf>
    <xf numFmtId="0" fontId="6" fillId="0" borderId="2" xfId="1" applyFont="1" applyFill="1" applyBorder="1" applyAlignment="1">
      <alignment vertical="top" wrapText="1"/>
    </xf>
    <xf numFmtId="49" fontId="13" fillId="0" borderId="2" xfId="1" applyNumberFormat="1" applyFont="1" applyFill="1" applyBorder="1" applyAlignment="1">
      <alignment horizontal="center" vertical="top" wrapText="1" shrinkToFit="1"/>
    </xf>
    <xf numFmtId="4" fontId="13" fillId="0" borderId="2" xfId="1" applyNumberFormat="1" applyFont="1" applyFill="1" applyBorder="1" applyAlignment="1">
      <alignment horizontal="right" vertical="top" wrapText="1"/>
    </xf>
    <xf numFmtId="4" fontId="13" fillId="0" borderId="2" xfId="1" applyNumberFormat="1" applyFont="1" applyFill="1" applyBorder="1" applyAlignment="1">
      <alignment vertical="top" wrapText="1"/>
    </xf>
    <xf numFmtId="49" fontId="6" fillId="0" borderId="2" xfId="1" applyNumberFormat="1" applyFont="1" applyFill="1" applyBorder="1" applyAlignment="1">
      <alignment horizontal="left"/>
    </xf>
    <xf numFmtId="0" fontId="6" fillId="0" borderId="2" xfId="1" applyFont="1" applyFill="1" applyBorder="1" applyAlignment="1">
      <alignment wrapText="1"/>
    </xf>
    <xf numFmtId="49" fontId="13" fillId="0" borderId="2" xfId="1" applyNumberFormat="1" applyFont="1" applyFill="1" applyBorder="1" applyAlignment="1">
      <alignment horizontal="center" shrinkToFit="1"/>
    </xf>
    <xf numFmtId="4" fontId="13" fillId="0" borderId="2" xfId="1" applyNumberFormat="1" applyFont="1" applyFill="1" applyBorder="1" applyAlignment="1">
      <alignment horizontal="right"/>
    </xf>
    <xf numFmtId="4" fontId="13" fillId="0" borderId="2" xfId="1" applyNumberFormat="1" applyFont="1" applyFill="1" applyBorder="1"/>
    <xf numFmtId="49" fontId="2" fillId="0" borderId="2" xfId="1" applyNumberFormat="1" applyFont="1" applyFill="1" applyBorder="1" applyAlignment="1">
      <alignment horizontal="left"/>
    </xf>
    <xf numFmtId="0" fontId="2" fillId="0" borderId="2" xfId="1" applyFont="1" applyFill="1" applyBorder="1"/>
    <xf numFmtId="4" fontId="4" fillId="0" borderId="2" xfId="1" applyNumberFormat="1" applyFont="1" applyFill="1" applyBorder="1"/>
    <xf numFmtId="164" fontId="7" fillId="0" borderId="0" xfId="1" applyNumberFormat="1"/>
    <xf numFmtId="164" fontId="7" fillId="0" borderId="0" xfId="1" applyNumberFormat="1" applyBorder="1"/>
    <xf numFmtId="164" fontId="3" fillId="0" borderId="2" xfId="1" applyNumberFormat="1" applyFont="1" applyFill="1" applyBorder="1" applyAlignment="1">
      <alignment horizontal="center" vertical="top" wrapText="1"/>
    </xf>
    <xf numFmtId="164" fontId="7" fillId="0" borderId="2" xfId="1" applyNumberFormat="1" applyFill="1" applyBorder="1" applyAlignment="1">
      <alignment horizontal="right"/>
    </xf>
    <xf numFmtId="164" fontId="13" fillId="0" borderId="2" xfId="1" applyNumberFormat="1" applyFont="1" applyFill="1" applyBorder="1" applyAlignment="1">
      <alignment horizontal="right" vertical="top" wrapText="1"/>
    </xf>
    <xf numFmtId="49" fontId="19" fillId="0" borderId="2" xfId="1" applyNumberFormat="1" applyFont="1" applyFill="1" applyBorder="1" applyAlignment="1">
      <alignment horizontal="left"/>
    </xf>
    <xf numFmtId="0" fontId="19" fillId="0" borderId="2" xfId="1" applyFont="1" applyFill="1" applyBorder="1"/>
    <xf numFmtId="0" fontId="20" fillId="0" borderId="2" xfId="1" applyFont="1" applyFill="1" applyBorder="1" applyAlignment="1">
      <alignment horizontal="center"/>
    </xf>
    <xf numFmtId="4" fontId="20" fillId="0" borderId="2" xfId="1" applyNumberFormat="1" applyFont="1" applyFill="1" applyBorder="1" applyAlignment="1">
      <alignment horizontal="right"/>
    </xf>
    <xf numFmtId="4" fontId="21" fillId="0" borderId="2" xfId="1" applyNumberFormat="1" applyFont="1" applyFill="1" applyBorder="1"/>
    <xf numFmtId="0" fontId="17" fillId="0" borderId="2" xfId="1" applyFont="1" applyFill="1" applyBorder="1"/>
    <xf numFmtId="0" fontId="7" fillId="0" borderId="2" xfId="1" applyFill="1" applyBorder="1"/>
    <xf numFmtId="164" fontId="7" fillId="0" borderId="2" xfId="1" applyNumberFormat="1" applyFill="1" applyBorder="1"/>
    <xf numFmtId="164" fontId="9" fillId="0" borderId="2" xfId="1" applyNumberFormat="1" applyFont="1" applyFill="1" applyBorder="1"/>
    <xf numFmtId="0" fontId="17" fillId="0" borderId="2" xfId="0" applyFont="1" applyFill="1" applyBorder="1"/>
    <xf numFmtId="0" fontId="17" fillId="0" borderId="2" xfId="2" applyFont="1" applyFill="1" applyBorder="1"/>
    <xf numFmtId="4" fontId="17" fillId="0" borderId="2" xfId="2" applyNumberFormat="1" applyFont="1" applyFill="1" applyBorder="1"/>
    <xf numFmtId="0" fontId="5" fillId="2" borderId="2" xfId="1" applyFont="1" applyFill="1" applyBorder="1" applyAlignment="1">
      <alignment horizontal="center" vertical="top" wrapText="1"/>
    </xf>
    <xf numFmtId="49" fontId="2" fillId="2" borderId="2" xfId="1" applyNumberFormat="1" applyFont="1" applyFill="1" applyBorder="1" applyAlignment="1">
      <alignment horizontal="left"/>
    </xf>
    <xf numFmtId="0" fontId="2" fillId="2" borderId="2" xfId="1" applyFont="1" applyFill="1" applyBorder="1"/>
    <xf numFmtId="0" fontId="7" fillId="2" borderId="2" xfId="1" applyFill="1" applyBorder="1" applyAlignment="1">
      <alignment horizontal="center"/>
    </xf>
    <xf numFmtId="4" fontId="13" fillId="2" borderId="2" xfId="1" applyNumberFormat="1" applyFont="1" applyFill="1" applyBorder="1" applyAlignment="1">
      <alignment horizontal="right"/>
    </xf>
    <xf numFmtId="4" fontId="13" fillId="2" borderId="2" xfId="1" applyNumberFormat="1" applyFont="1" applyFill="1" applyBorder="1" applyAlignment="1">
      <alignment horizontal="right" vertical="top" wrapText="1"/>
    </xf>
    <xf numFmtId="4" fontId="4" fillId="2" borderId="2" xfId="1" applyNumberFormat="1" applyFont="1" applyFill="1" applyBorder="1"/>
    <xf numFmtId="0" fontId="7" fillId="2" borderId="2" xfId="1" applyFill="1" applyBorder="1"/>
    <xf numFmtId="164" fontId="7" fillId="2" borderId="2" xfId="1" applyNumberFormat="1" applyFill="1" applyBorder="1"/>
    <xf numFmtId="164" fontId="9" fillId="2" borderId="2" xfId="1" applyNumberFormat="1" applyFont="1" applyFill="1" applyBorder="1"/>
    <xf numFmtId="49" fontId="19" fillId="2" borderId="2" xfId="1" applyNumberFormat="1" applyFont="1" applyFill="1" applyBorder="1" applyAlignment="1">
      <alignment horizontal="left"/>
    </xf>
    <xf numFmtId="0" fontId="19" fillId="2" borderId="2" xfId="1" applyFont="1" applyFill="1" applyBorder="1"/>
    <xf numFmtId="0" fontId="17" fillId="2" borderId="2" xfId="2" applyFont="1" applyFill="1" applyBorder="1"/>
    <xf numFmtId="4" fontId="17" fillId="2" borderId="2" xfId="2" applyNumberFormat="1" applyFont="1" applyFill="1" applyBorder="1"/>
    <xf numFmtId="4" fontId="21" fillId="2" borderId="2" xfId="1" applyNumberFormat="1" applyFont="1" applyFill="1" applyBorder="1"/>
    <xf numFmtId="4" fontId="21" fillId="2" borderId="2" xfId="2" applyNumberFormat="1" applyFont="1" applyFill="1" applyBorder="1"/>
    <xf numFmtId="4" fontId="9" fillId="2" borderId="2" xfId="1" applyNumberFormat="1" applyFont="1" applyFill="1" applyBorder="1"/>
    <xf numFmtId="0" fontId="7" fillId="0" borderId="1" xfId="1" applyFill="1" applyBorder="1" applyAlignment="1">
      <alignment horizontal="center"/>
    </xf>
    <xf numFmtId="0" fontId="10" fillId="0" borderId="0" xfId="1" applyFont="1" applyAlignment="1">
      <alignment horizontal="center"/>
    </xf>
    <xf numFmtId="0" fontId="7" fillId="0" borderId="0" xfId="1" applyFill="1" applyBorder="1" applyAlignment="1">
      <alignment horizontal="center" shrinkToFit="1"/>
    </xf>
    <xf numFmtId="0" fontId="22" fillId="0" borderId="2" xfId="1" applyFont="1" applyFill="1" applyBorder="1" applyAlignment="1">
      <alignment horizontal="center" vertical="top" wrapText="1"/>
    </xf>
    <xf numFmtId="0" fontId="7" fillId="0" borderId="1" xfId="1" applyFill="1" applyBorder="1" applyAlignment="1">
      <alignment horizontal="center"/>
    </xf>
    <xf numFmtId="0" fontId="7" fillId="0" borderId="1" xfId="1" applyBorder="1" applyAlignment="1">
      <alignment horizontal="center"/>
    </xf>
    <xf numFmtId="0" fontId="10" fillId="0" borderId="0" xfId="1" applyFont="1" applyAlignment="1">
      <alignment horizontal="center"/>
    </xf>
    <xf numFmtId="0" fontId="7" fillId="0" borderId="0" xfId="1" applyFont="1" applyFill="1" applyBorder="1" applyAlignment="1">
      <alignment horizontal="center"/>
    </xf>
    <xf numFmtId="49" fontId="7" fillId="0" borderId="0" xfId="1" applyNumberFormat="1" applyFont="1" applyFill="1" applyBorder="1" applyAlignment="1">
      <alignment horizontal="center"/>
    </xf>
    <xf numFmtId="0" fontId="7" fillId="0" borderId="0" xfId="1" applyFill="1" applyBorder="1" applyAlignment="1">
      <alignment horizontal="center" shrinkToFit="1"/>
    </xf>
  </cellXfs>
  <cellStyles count="4">
    <cellStyle name="Normální" xfId="0" builtinId="0"/>
    <cellStyle name="normální 2" xfId="3"/>
    <cellStyle name="normální_POL.XLS" xfId="1"/>
    <cellStyle name="rozpočet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CX138"/>
  <sheetViews>
    <sheetView showGridLines="0" showZeros="0" tabSelected="1" zoomScale="124" zoomScaleNormal="124" workbookViewId="0">
      <selection activeCell="E36" sqref="E36"/>
    </sheetView>
  </sheetViews>
  <sheetFormatPr defaultColWidth="9.140625" defaultRowHeight="12.75" x14ac:dyDescent="0.2"/>
  <cols>
    <col min="1" max="1" width="3.85546875" style="1" customWidth="1"/>
    <col min="2" max="2" width="13" style="1" customWidth="1"/>
    <col min="3" max="3" width="40.42578125" style="1" customWidth="1"/>
    <col min="4" max="4" width="5.5703125" style="1" customWidth="1"/>
    <col min="5" max="5" width="8.5703125" style="12" customWidth="1"/>
    <col min="6" max="6" width="9.85546875" style="1" customWidth="1"/>
    <col min="7" max="7" width="13.85546875" style="1" customWidth="1"/>
    <col min="8" max="8" width="9.140625" style="1" customWidth="1"/>
    <col min="9" max="9" width="9.140625" style="47"/>
    <col min="10" max="10" width="17.28515625" style="1" customWidth="1"/>
    <col min="11" max="11" width="33.140625" style="1" customWidth="1"/>
    <col min="12" max="16384" width="9.140625" style="1"/>
  </cols>
  <sheetData>
    <row r="1" spans="1:102" ht="15.75" x14ac:dyDescent="0.25">
      <c r="A1" s="87" t="s">
        <v>107</v>
      </c>
      <c r="B1" s="87"/>
      <c r="C1" s="87"/>
      <c r="D1" s="87"/>
      <c r="E1" s="87"/>
      <c r="F1" s="87"/>
      <c r="G1" s="87"/>
      <c r="H1" s="82"/>
    </row>
    <row r="2" spans="1:102" x14ac:dyDescent="0.2">
      <c r="A2" s="2"/>
      <c r="B2" s="3"/>
      <c r="C2" s="4"/>
      <c r="D2" s="4"/>
      <c r="E2" s="5"/>
      <c r="F2" s="4"/>
      <c r="G2" s="4"/>
      <c r="H2" s="4"/>
    </row>
    <row r="3" spans="1:102" x14ac:dyDescent="0.2">
      <c r="A3" s="88" t="s">
        <v>1</v>
      </c>
      <c r="B3" s="88"/>
      <c r="C3" s="18" t="s">
        <v>50</v>
      </c>
      <c r="D3" s="19"/>
      <c r="E3" s="20"/>
      <c r="F3" s="21"/>
      <c r="G3" s="19"/>
      <c r="H3" s="19"/>
      <c r="I3" s="48"/>
      <c r="J3" s="10"/>
    </row>
    <row r="4" spans="1:102" x14ac:dyDescent="0.2">
      <c r="A4" s="89" t="s">
        <v>0</v>
      </c>
      <c r="B4" s="88"/>
      <c r="C4" s="18" t="s">
        <v>102</v>
      </c>
      <c r="D4" s="19"/>
      <c r="E4" s="90"/>
      <c r="F4" s="90"/>
      <c r="G4" s="90"/>
      <c r="H4" s="83"/>
      <c r="I4" s="48"/>
      <c r="J4" s="10"/>
    </row>
    <row r="5" spans="1:102" x14ac:dyDescent="0.2">
      <c r="A5" s="6"/>
      <c r="B5" s="7" t="s">
        <v>36</v>
      </c>
      <c r="C5" s="22" t="s">
        <v>37</v>
      </c>
      <c r="D5" s="2"/>
      <c r="E5" s="8"/>
      <c r="F5" s="85" t="s">
        <v>103</v>
      </c>
      <c r="G5" s="85"/>
      <c r="H5" s="81"/>
      <c r="I5" s="86" t="s">
        <v>104</v>
      </c>
      <c r="J5" s="86"/>
    </row>
    <row r="6" spans="1:102" s="23" customFormat="1" ht="24" x14ac:dyDescent="0.2">
      <c r="A6" s="24" t="s">
        <v>3</v>
      </c>
      <c r="B6" s="25" t="s">
        <v>40</v>
      </c>
      <c r="C6" s="25" t="s">
        <v>4</v>
      </c>
      <c r="D6" s="25" t="s">
        <v>5</v>
      </c>
      <c r="E6" s="26" t="s">
        <v>6</v>
      </c>
      <c r="F6" s="25" t="s">
        <v>7</v>
      </c>
      <c r="G6" s="25" t="s">
        <v>8</v>
      </c>
      <c r="H6" s="25" t="s">
        <v>38</v>
      </c>
      <c r="I6" s="49" t="s">
        <v>7</v>
      </c>
      <c r="J6" s="25" t="s">
        <v>8</v>
      </c>
    </row>
    <row r="7" spans="1:102" x14ac:dyDescent="0.2">
      <c r="A7" s="27" t="s">
        <v>9</v>
      </c>
      <c r="B7" s="28" t="s">
        <v>12</v>
      </c>
      <c r="C7" s="29" t="s">
        <v>13</v>
      </c>
      <c r="D7" s="30"/>
      <c r="E7" s="31"/>
      <c r="F7" s="31"/>
      <c r="G7" s="32"/>
      <c r="H7" s="32"/>
      <c r="I7" s="50"/>
      <c r="J7" s="32"/>
    </row>
    <row r="8" spans="1:102" s="23" customFormat="1" x14ac:dyDescent="0.2">
      <c r="A8" s="33">
        <v>1</v>
      </c>
      <c r="B8" s="34" t="s">
        <v>14</v>
      </c>
      <c r="C8" s="35" t="s">
        <v>68</v>
      </c>
      <c r="D8" s="36" t="s">
        <v>15</v>
      </c>
      <c r="E8" s="37">
        <v>100</v>
      </c>
      <c r="F8" s="37"/>
      <c r="G8" s="38"/>
      <c r="H8" s="38"/>
      <c r="I8" s="51"/>
      <c r="J8" s="38"/>
      <c r="Y8" s="23">
        <v>12</v>
      </c>
      <c r="Z8" s="23">
        <v>0</v>
      </c>
      <c r="AA8" s="23">
        <v>1</v>
      </c>
      <c r="AX8" s="23">
        <v>4</v>
      </c>
      <c r="AY8" s="23">
        <f t="shared" ref="AY8:AY30" si="0">IF(AX8=1,G8,0)</f>
        <v>0</v>
      </c>
      <c r="AZ8" s="23">
        <f t="shared" ref="AZ8:AZ30" si="1">IF(AX8=2,G8,0)</f>
        <v>0</v>
      </c>
      <c r="BA8" s="23">
        <f t="shared" ref="BA8:BA30" si="2">IF(AX8=3,G8,0)</f>
        <v>0</v>
      </c>
      <c r="BB8" s="23">
        <f t="shared" ref="BB8:BB30" si="3">IF(AX8=4,G8,0)</f>
        <v>0</v>
      </c>
      <c r="BC8" s="23">
        <f t="shared" ref="BC8:BC30" si="4">IF(AX8=5,G8,0)</f>
        <v>0</v>
      </c>
      <c r="CX8" s="23">
        <v>0</v>
      </c>
    </row>
    <row r="9" spans="1:102" s="23" customFormat="1" x14ac:dyDescent="0.2">
      <c r="A9" s="33">
        <f>A8+1</f>
        <v>2</v>
      </c>
      <c r="B9" s="34" t="s">
        <v>14</v>
      </c>
      <c r="C9" s="35" t="s">
        <v>47</v>
      </c>
      <c r="D9" s="36" t="s">
        <v>15</v>
      </c>
      <c r="E9" s="37">
        <v>20</v>
      </c>
      <c r="F9" s="37"/>
      <c r="G9" s="38"/>
      <c r="H9" s="38"/>
      <c r="I9" s="51"/>
      <c r="J9" s="38"/>
      <c r="Y9" s="23">
        <v>12</v>
      </c>
      <c r="Z9" s="23">
        <v>0</v>
      </c>
      <c r="AA9" s="23">
        <v>1</v>
      </c>
      <c r="AX9" s="23">
        <v>4</v>
      </c>
      <c r="AY9" s="23">
        <f t="shared" si="0"/>
        <v>0</v>
      </c>
      <c r="AZ9" s="23">
        <f t="shared" si="1"/>
        <v>0</v>
      </c>
      <c r="BA9" s="23">
        <f t="shared" si="2"/>
        <v>0</v>
      </c>
      <c r="BB9" s="23">
        <f t="shared" si="3"/>
        <v>0</v>
      </c>
      <c r="BC9" s="23">
        <f t="shared" si="4"/>
        <v>0</v>
      </c>
      <c r="CX9" s="23">
        <v>0</v>
      </c>
    </row>
    <row r="10" spans="1:102" s="23" customFormat="1" x14ac:dyDescent="0.2">
      <c r="A10" s="33">
        <f t="shared" ref="A10:A73" si="5">A9+1</f>
        <v>3</v>
      </c>
      <c r="B10" s="34" t="s">
        <v>18</v>
      </c>
      <c r="C10" s="35" t="s">
        <v>70</v>
      </c>
      <c r="D10" s="36" t="s">
        <v>15</v>
      </c>
      <c r="E10" s="37">
        <v>30</v>
      </c>
      <c r="F10" s="37"/>
      <c r="G10" s="38"/>
      <c r="H10" s="38"/>
      <c r="I10" s="51"/>
      <c r="J10" s="38"/>
    </row>
    <row r="11" spans="1:102" x14ac:dyDescent="0.2">
      <c r="A11" s="33">
        <f t="shared" si="5"/>
        <v>4</v>
      </c>
      <c r="B11" s="39" t="s">
        <v>16</v>
      </c>
      <c r="C11" s="40" t="s">
        <v>79</v>
      </c>
      <c r="D11" s="41" t="s">
        <v>17</v>
      </c>
      <c r="E11" s="42">
        <v>10</v>
      </c>
      <c r="F11" s="37"/>
      <c r="G11" s="43"/>
      <c r="H11" s="38"/>
      <c r="I11" s="51"/>
      <c r="J11" s="38"/>
      <c r="Y11" s="1">
        <v>12</v>
      </c>
      <c r="Z11" s="1">
        <v>0</v>
      </c>
      <c r="AA11" s="1">
        <v>3</v>
      </c>
      <c r="AX11" s="1">
        <v>4</v>
      </c>
      <c r="AY11" s="1">
        <f t="shared" si="0"/>
        <v>0</v>
      </c>
      <c r="AZ11" s="1">
        <f t="shared" si="1"/>
        <v>0</v>
      </c>
      <c r="BA11" s="1">
        <f t="shared" si="2"/>
        <v>0</v>
      </c>
      <c r="BB11" s="1">
        <f t="shared" si="3"/>
        <v>0</v>
      </c>
      <c r="BC11" s="1">
        <f t="shared" si="4"/>
        <v>0</v>
      </c>
      <c r="CX11" s="1">
        <v>0</v>
      </c>
    </row>
    <row r="12" spans="1:102" x14ac:dyDescent="0.2">
      <c r="A12" s="33">
        <f t="shared" si="5"/>
        <v>5</v>
      </c>
      <c r="B12" s="39"/>
      <c r="C12" s="40" t="s">
        <v>80</v>
      </c>
      <c r="D12" s="41" t="s">
        <v>17</v>
      </c>
      <c r="E12" s="42">
        <v>10</v>
      </c>
      <c r="F12" s="37"/>
      <c r="G12" s="43"/>
      <c r="H12" s="38"/>
      <c r="I12" s="51"/>
      <c r="J12" s="38"/>
    </row>
    <row r="13" spans="1:102" x14ac:dyDescent="0.2">
      <c r="A13" s="84">
        <f t="shared" si="5"/>
        <v>6</v>
      </c>
      <c r="B13" s="39"/>
      <c r="C13" s="40" t="s">
        <v>105</v>
      </c>
      <c r="D13" s="41" t="s">
        <v>10</v>
      </c>
      <c r="E13" s="42">
        <v>2</v>
      </c>
      <c r="F13" s="37"/>
      <c r="G13" s="43"/>
      <c r="H13" s="38"/>
      <c r="I13" s="51"/>
      <c r="J13" s="38"/>
      <c r="Y13" s="1">
        <v>12</v>
      </c>
      <c r="Z13" s="1">
        <v>0</v>
      </c>
      <c r="AA13" s="1">
        <v>7</v>
      </c>
      <c r="AX13" s="1">
        <v>4</v>
      </c>
      <c r="AY13" s="1">
        <f t="shared" si="0"/>
        <v>0</v>
      </c>
      <c r="AZ13" s="1">
        <f t="shared" si="1"/>
        <v>0</v>
      </c>
      <c r="BA13" s="1">
        <f t="shared" si="2"/>
        <v>0</v>
      </c>
      <c r="BB13" s="1">
        <f t="shared" si="3"/>
        <v>0</v>
      </c>
      <c r="BC13" s="1">
        <f t="shared" si="4"/>
        <v>0</v>
      </c>
      <c r="CX13" s="1">
        <v>0</v>
      </c>
    </row>
    <row r="14" spans="1:102" x14ac:dyDescent="0.2">
      <c r="A14" s="33">
        <f t="shared" si="5"/>
        <v>7</v>
      </c>
      <c r="B14" s="39" t="s">
        <v>18</v>
      </c>
      <c r="C14" s="40" t="s">
        <v>81</v>
      </c>
      <c r="D14" s="41" t="s">
        <v>82</v>
      </c>
      <c r="E14" s="42">
        <v>1</v>
      </c>
      <c r="F14" s="37"/>
      <c r="G14" s="43"/>
      <c r="H14" s="38"/>
      <c r="I14" s="51"/>
      <c r="J14" s="43"/>
      <c r="Y14" s="1">
        <v>12</v>
      </c>
      <c r="Z14" s="1">
        <v>0</v>
      </c>
      <c r="AA14" s="1">
        <v>23</v>
      </c>
      <c r="AX14" s="1">
        <v>4</v>
      </c>
      <c r="AY14" s="1">
        <f t="shared" si="0"/>
        <v>0</v>
      </c>
      <c r="AZ14" s="1">
        <f t="shared" si="1"/>
        <v>0</v>
      </c>
      <c r="BA14" s="1">
        <f t="shared" si="2"/>
        <v>0</v>
      </c>
      <c r="BB14" s="1">
        <f t="shared" si="3"/>
        <v>0</v>
      </c>
      <c r="BC14" s="1">
        <f t="shared" si="4"/>
        <v>0</v>
      </c>
      <c r="CX14" s="1">
        <v>0</v>
      </c>
    </row>
    <row r="15" spans="1:102" x14ac:dyDescent="0.2">
      <c r="A15" s="33">
        <f t="shared" si="5"/>
        <v>8</v>
      </c>
      <c r="B15" s="39" t="s">
        <v>20</v>
      </c>
      <c r="C15" s="40" t="s">
        <v>21</v>
      </c>
      <c r="D15" s="41" t="s">
        <v>17</v>
      </c>
      <c r="E15" s="42">
        <v>22</v>
      </c>
      <c r="F15" s="37"/>
      <c r="G15" s="43"/>
      <c r="H15" s="38"/>
      <c r="I15" s="51"/>
      <c r="J15" s="43"/>
      <c r="Y15" s="1">
        <v>12</v>
      </c>
      <c r="Z15" s="1">
        <v>0</v>
      </c>
      <c r="AA15" s="1">
        <v>24</v>
      </c>
      <c r="AX15" s="1">
        <v>4</v>
      </c>
      <c r="AY15" s="1">
        <f t="shared" si="0"/>
        <v>0</v>
      </c>
      <c r="AZ15" s="1">
        <f t="shared" si="1"/>
        <v>0</v>
      </c>
      <c r="BA15" s="1">
        <f t="shared" si="2"/>
        <v>0</v>
      </c>
      <c r="BB15" s="1">
        <f t="shared" si="3"/>
        <v>0</v>
      </c>
      <c r="BC15" s="1">
        <f t="shared" si="4"/>
        <v>0</v>
      </c>
      <c r="CX15" s="1">
        <v>0</v>
      </c>
    </row>
    <row r="16" spans="1:102" x14ac:dyDescent="0.2">
      <c r="A16" s="33">
        <f t="shared" si="5"/>
        <v>9</v>
      </c>
      <c r="B16" s="39" t="s">
        <v>22</v>
      </c>
      <c r="C16" s="40" t="s">
        <v>23</v>
      </c>
      <c r="D16" s="41" t="s">
        <v>17</v>
      </c>
      <c r="E16" s="42">
        <v>2</v>
      </c>
      <c r="F16" s="37"/>
      <c r="G16" s="43"/>
      <c r="H16" s="38"/>
      <c r="I16" s="51"/>
      <c r="J16" s="43"/>
    </row>
    <row r="17" spans="1:102" ht="22.5" x14ac:dyDescent="0.2">
      <c r="A17" s="33">
        <f t="shared" si="5"/>
        <v>10</v>
      </c>
      <c r="B17" s="39"/>
      <c r="C17" s="40" t="s">
        <v>71</v>
      </c>
      <c r="D17" s="41" t="s">
        <v>17</v>
      </c>
      <c r="E17" s="42">
        <v>1</v>
      </c>
      <c r="F17" s="37"/>
      <c r="G17" s="43"/>
      <c r="H17" s="38"/>
      <c r="I17" s="51"/>
      <c r="J17" s="43"/>
    </row>
    <row r="18" spans="1:102" ht="22.5" x14ac:dyDescent="0.2">
      <c r="A18" s="33">
        <f t="shared" si="5"/>
        <v>11</v>
      </c>
      <c r="B18" s="39"/>
      <c r="C18" s="40" t="s">
        <v>72</v>
      </c>
      <c r="D18" s="41" t="s">
        <v>17</v>
      </c>
      <c r="E18" s="42">
        <v>2</v>
      </c>
      <c r="F18" s="37"/>
      <c r="G18" s="43"/>
      <c r="H18" s="38"/>
      <c r="I18" s="51"/>
      <c r="J18" s="43"/>
    </row>
    <row r="19" spans="1:102" x14ac:dyDescent="0.2">
      <c r="A19" s="33">
        <f t="shared" si="5"/>
        <v>12</v>
      </c>
      <c r="B19" s="39" t="s">
        <v>65</v>
      </c>
      <c r="C19" s="40" t="s">
        <v>64</v>
      </c>
      <c r="D19" s="41" t="s">
        <v>17</v>
      </c>
      <c r="E19" s="42">
        <v>2</v>
      </c>
      <c r="F19" s="37"/>
      <c r="G19" s="43"/>
      <c r="H19" s="38"/>
      <c r="I19" s="51"/>
      <c r="J19" s="43"/>
    </row>
    <row r="20" spans="1:102" ht="22.5" x14ac:dyDescent="0.2">
      <c r="A20" s="33">
        <f t="shared" si="5"/>
        <v>13</v>
      </c>
      <c r="B20" s="39" t="s">
        <v>65</v>
      </c>
      <c r="C20" s="40" t="s">
        <v>67</v>
      </c>
      <c r="D20" s="41" t="s">
        <v>10</v>
      </c>
      <c r="E20" s="42">
        <v>2</v>
      </c>
      <c r="F20" s="37"/>
      <c r="G20" s="43"/>
      <c r="H20" s="38"/>
      <c r="I20" s="51"/>
      <c r="J20" s="43"/>
      <c r="Y20" s="1">
        <v>12</v>
      </c>
      <c r="Z20" s="1">
        <v>0</v>
      </c>
      <c r="AA20" s="1">
        <v>35</v>
      </c>
      <c r="AX20" s="1">
        <v>4</v>
      </c>
      <c r="AY20" s="1">
        <f t="shared" ref="AY20" si="6">IF(AX20=1,G20,0)</f>
        <v>0</v>
      </c>
      <c r="AZ20" s="1">
        <f t="shared" ref="AZ20" si="7">IF(AX20=2,G20,0)</f>
        <v>0</v>
      </c>
      <c r="BA20" s="1">
        <f t="shared" ref="BA20" si="8">IF(AX20=3,G20,0)</f>
        <v>0</v>
      </c>
      <c r="BB20" s="1">
        <f t="shared" ref="BB20" si="9">IF(AX20=4,G20,0)</f>
        <v>0</v>
      </c>
      <c r="BC20" s="1">
        <f t="shared" ref="BC20" si="10">IF(AX20=5,G20,0)</f>
        <v>0</v>
      </c>
      <c r="CX20" s="1">
        <v>0</v>
      </c>
    </row>
    <row r="21" spans="1:102" ht="22.5" x14ac:dyDescent="0.2">
      <c r="A21" s="33">
        <f t="shared" si="5"/>
        <v>14</v>
      </c>
      <c r="B21" s="39" t="s">
        <v>66</v>
      </c>
      <c r="C21" s="40" t="s">
        <v>63</v>
      </c>
      <c r="D21" s="41" t="s">
        <v>17</v>
      </c>
      <c r="E21" s="42">
        <v>6</v>
      </c>
      <c r="F21" s="37"/>
      <c r="G21" s="43"/>
      <c r="H21" s="38"/>
      <c r="I21" s="51"/>
      <c r="J21" s="43"/>
      <c r="Y21" s="1">
        <v>12</v>
      </c>
      <c r="Z21" s="1">
        <v>0</v>
      </c>
      <c r="AA21" s="1">
        <v>35</v>
      </c>
      <c r="AX21" s="1">
        <v>4</v>
      </c>
      <c r="AY21" s="1">
        <f t="shared" si="0"/>
        <v>0</v>
      </c>
      <c r="AZ21" s="1">
        <f t="shared" si="1"/>
        <v>0</v>
      </c>
      <c r="BA21" s="1">
        <f t="shared" si="2"/>
        <v>0</v>
      </c>
      <c r="BB21" s="1">
        <f t="shared" si="3"/>
        <v>0</v>
      </c>
      <c r="BC21" s="1">
        <f t="shared" si="4"/>
        <v>0</v>
      </c>
      <c r="CX21" s="1">
        <v>0</v>
      </c>
    </row>
    <row r="22" spans="1:102" ht="22.5" x14ac:dyDescent="0.2">
      <c r="A22" s="33">
        <f t="shared" si="5"/>
        <v>15</v>
      </c>
      <c r="B22" s="39" t="s">
        <v>41</v>
      </c>
      <c r="C22" s="40" t="s">
        <v>49</v>
      </c>
      <c r="D22" s="41" t="s">
        <v>17</v>
      </c>
      <c r="E22" s="42">
        <v>11</v>
      </c>
      <c r="F22" s="37"/>
      <c r="G22" s="43"/>
      <c r="H22" s="38"/>
      <c r="I22" s="51"/>
      <c r="J22" s="43"/>
      <c r="Y22" s="1">
        <v>12</v>
      </c>
      <c r="Z22" s="1">
        <v>0</v>
      </c>
      <c r="AA22" s="1">
        <v>35</v>
      </c>
      <c r="AX22" s="1">
        <v>4</v>
      </c>
      <c r="AY22" s="1">
        <f t="shared" si="0"/>
        <v>0</v>
      </c>
      <c r="AZ22" s="1">
        <f t="shared" si="1"/>
        <v>0</v>
      </c>
      <c r="BA22" s="1">
        <f t="shared" si="2"/>
        <v>0</v>
      </c>
      <c r="BB22" s="1">
        <f t="shared" si="3"/>
        <v>0</v>
      </c>
      <c r="BC22" s="1">
        <f t="shared" si="4"/>
        <v>0</v>
      </c>
      <c r="CX22" s="1">
        <v>0</v>
      </c>
    </row>
    <row r="23" spans="1:102" ht="22.5" x14ac:dyDescent="0.2">
      <c r="A23" s="33">
        <f t="shared" si="5"/>
        <v>16</v>
      </c>
      <c r="B23" s="39" t="s">
        <v>41</v>
      </c>
      <c r="C23" s="40" t="s">
        <v>87</v>
      </c>
      <c r="D23" s="41" t="s">
        <v>17</v>
      </c>
      <c r="E23" s="42">
        <v>9</v>
      </c>
      <c r="F23" s="37"/>
      <c r="G23" s="43"/>
      <c r="H23" s="38"/>
      <c r="I23" s="51"/>
      <c r="J23" s="43"/>
    </row>
    <row r="24" spans="1:102" ht="45" x14ac:dyDescent="0.2">
      <c r="A24" s="33">
        <f t="shared" si="5"/>
        <v>17</v>
      </c>
      <c r="B24" s="39"/>
      <c r="C24" s="40" t="s">
        <v>100</v>
      </c>
      <c r="D24" s="41" t="s">
        <v>17</v>
      </c>
      <c r="E24" s="42">
        <v>1</v>
      </c>
      <c r="F24" s="37"/>
      <c r="G24" s="43"/>
      <c r="H24" s="38"/>
      <c r="I24" s="51"/>
      <c r="J24" s="43"/>
    </row>
    <row r="25" spans="1:102" ht="22.5" x14ac:dyDescent="0.2">
      <c r="A25" s="33">
        <f t="shared" si="5"/>
        <v>18</v>
      </c>
      <c r="B25" s="39"/>
      <c r="C25" s="40" t="s">
        <v>56</v>
      </c>
      <c r="D25" s="41" t="s">
        <v>10</v>
      </c>
      <c r="E25" s="42">
        <v>1</v>
      </c>
      <c r="F25" s="37"/>
      <c r="G25" s="43"/>
      <c r="H25" s="38"/>
      <c r="I25" s="51"/>
      <c r="J25" s="43"/>
    </row>
    <row r="26" spans="1:102" ht="22.5" x14ac:dyDescent="0.2">
      <c r="A26" s="33">
        <f t="shared" si="5"/>
        <v>19</v>
      </c>
      <c r="B26" s="39"/>
      <c r="C26" s="40" t="s">
        <v>62</v>
      </c>
      <c r="D26" s="41" t="s">
        <v>10</v>
      </c>
      <c r="E26" s="42">
        <v>1</v>
      </c>
      <c r="F26" s="37"/>
      <c r="G26" s="43"/>
      <c r="H26" s="38"/>
      <c r="I26" s="51"/>
      <c r="J26" s="43"/>
      <c r="Y26" s="1">
        <v>12</v>
      </c>
      <c r="Z26" s="1">
        <v>0</v>
      </c>
      <c r="AA26" s="1">
        <v>35</v>
      </c>
      <c r="AX26" s="1">
        <v>4</v>
      </c>
      <c r="AY26" s="1">
        <f t="shared" si="0"/>
        <v>0</v>
      </c>
      <c r="AZ26" s="1">
        <f t="shared" si="1"/>
        <v>0</v>
      </c>
      <c r="BA26" s="1">
        <f t="shared" si="2"/>
        <v>0</v>
      </c>
      <c r="BB26" s="1">
        <f t="shared" si="3"/>
        <v>0</v>
      </c>
      <c r="BC26" s="1">
        <f t="shared" si="4"/>
        <v>0</v>
      </c>
      <c r="CX26" s="1">
        <v>0</v>
      </c>
    </row>
    <row r="27" spans="1:102" x14ac:dyDescent="0.2">
      <c r="A27" s="33">
        <f t="shared" si="5"/>
        <v>20</v>
      </c>
      <c r="B27" s="39" t="s">
        <v>39</v>
      </c>
      <c r="C27" s="40" t="s">
        <v>83</v>
      </c>
      <c r="D27" s="41" t="s">
        <v>17</v>
      </c>
      <c r="E27" s="42">
        <v>1</v>
      </c>
      <c r="F27" s="37"/>
      <c r="G27" s="43"/>
      <c r="H27" s="38"/>
      <c r="I27" s="51"/>
      <c r="J27" s="43"/>
      <c r="Y27" s="1">
        <v>12</v>
      </c>
      <c r="Z27" s="1">
        <v>0</v>
      </c>
      <c r="AA27" s="1">
        <v>35</v>
      </c>
      <c r="AX27" s="1">
        <v>4</v>
      </c>
      <c r="AY27" s="1">
        <f t="shared" ref="AY27" si="11">IF(AX27=1,G27,0)</f>
        <v>0</v>
      </c>
      <c r="AZ27" s="1">
        <f t="shared" ref="AZ27" si="12">IF(AX27=2,G27,0)</f>
        <v>0</v>
      </c>
      <c r="BA27" s="1">
        <f t="shared" ref="BA27" si="13">IF(AX27=3,G27,0)</f>
        <v>0</v>
      </c>
      <c r="BB27" s="1">
        <f t="shared" ref="BB27" si="14">IF(AX27=4,G27,0)</f>
        <v>0</v>
      </c>
      <c r="BC27" s="1">
        <f t="shared" ref="BC27" si="15">IF(AX27=5,G27,0)</f>
        <v>0</v>
      </c>
      <c r="CX27" s="1">
        <v>0</v>
      </c>
    </row>
    <row r="28" spans="1:102" x14ac:dyDescent="0.2">
      <c r="A28" s="33">
        <f t="shared" si="5"/>
        <v>21</v>
      </c>
      <c r="B28" s="39" t="s">
        <v>39</v>
      </c>
      <c r="C28" s="40" t="s">
        <v>73</v>
      </c>
      <c r="D28" s="41" t="s">
        <v>17</v>
      </c>
      <c r="E28" s="42">
        <v>1</v>
      </c>
      <c r="F28" s="37"/>
      <c r="G28" s="43"/>
      <c r="H28" s="38"/>
      <c r="I28" s="51"/>
      <c r="J28" s="43"/>
      <c r="Y28" s="1">
        <v>12</v>
      </c>
      <c r="Z28" s="1">
        <v>0</v>
      </c>
      <c r="AA28" s="1">
        <v>35</v>
      </c>
      <c r="AX28" s="1">
        <v>4</v>
      </c>
      <c r="AY28" s="1">
        <f t="shared" si="0"/>
        <v>0</v>
      </c>
      <c r="AZ28" s="1">
        <f t="shared" si="1"/>
        <v>0</v>
      </c>
      <c r="BA28" s="1">
        <f t="shared" si="2"/>
        <v>0</v>
      </c>
      <c r="BB28" s="1">
        <f t="shared" si="3"/>
        <v>0</v>
      </c>
      <c r="BC28" s="1">
        <f t="shared" si="4"/>
        <v>0</v>
      </c>
      <c r="CX28" s="1">
        <v>0</v>
      </c>
    </row>
    <row r="29" spans="1:102" x14ac:dyDescent="0.2">
      <c r="A29" s="33">
        <f t="shared" si="5"/>
        <v>22</v>
      </c>
      <c r="B29" s="39" t="s">
        <v>39</v>
      </c>
      <c r="C29" s="40" t="s">
        <v>74</v>
      </c>
      <c r="D29" s="41" t="s">
        <v>17</v>
      </c>
      <c r="E29" s="42">
        <v>1</v>
      </c>
      <c r="F29" s="37"/>
      <c r="G29" s="43"/>
      <c r="H29" s="38"/>
      <c r="I29" s="51"/>
      <c r="J29" s="43"/>
      <c r="Y29" s="1">
        <v>12</v>
      </c>
      <c r="Z29" s="1">
        <v>0</v>
      </c>
      <c r="AA29" s="1">
        <v>35</v>
      </c>
      <c r="AX29" s="1">
        <v>4</v>
      </c>
      <c r="AY29" s="1">
        <f t="shared" ref="AY29" si="16">IF(AX29=1,G29,0)</f>
        <v>0</v>
      </c>
      <c r="AZ29" s="1">
        <f t="shared" ref="AZ29" si="17">IF(AX29=2,G29,0)</f>
        <v>0</v>
      </c>
      <c r="BA29" s="1">
        <f t="shared" ref="BA29" si="18">IF(AX29=3,G29,0)</f>
        <v>0</v>
      </c>
      <c r="BB29" s="1">
        <f t="shared" ref="BB29" si="19">IF(AX29=4,G29,0)</f>
        <v>0</v>
      </c>
      <c r="BC29" s="1">
        <f t="shared" ref="BC29" si="20">IF(AX29=5,G29,0)</f>
        <v>0</v>
      </c>
      <c r="CX29" s="1">
        <v>0</v>
      </c>
    </row>
    <row r="30" spans="1:102" x14ac:dyDescent="0.2">
      <c r="A30" s="33">
        <f t="shared" si="5"/>
        <v>23</v>
      </c>
      <c r="B30" s="39" t="s">
        <v>39</v>
      </c>
      <c r="C30" s="40" t="s">
        <v>75</v>
      </c>
      <c r="D30" s="41" t="s">
        <v>17</v>
      </c>
      <c r="E30" s="42">
        <v>1</v>
      </c>
      <c r="F30" s="37"/>
      <c r="G30" s="43"/>
      <c r="H30" s="38"/>
      <c r="I30" s="51"/>
      <c r="J30" s="43"/>
      <c r="Y30" s="1">
        <v>12</v>
      </c>
      <c r="Z30" s="1">
        <v>0</v>
      </c>
      <c r="AA30" s="1">
        <v>35</v>
      </c>
      <c r="AX30" s="1">
        <v>4</v>
      </c>
      <c r="AY30" s="1">
        <f t="shared" si="0"/>
        <v>0</v>
      </c>
      <c r="AZ30" s="1">
        <f t="shared" si="1"/>
        <v>0</v>
      </c>
      <c r="BA30" s="1">
        <f t="shared" si="2"/>
        <v>0</v>
      </c>
      <c r="BB30" s="1">
        <f t="shared" si="3"/>
        <v>0</v>
      </c>
      <c r="BC30" s="1">
        <f t="shared" si="4"/>
        <v>0</v>
      </c>
      <c r="CX30" s="1">
        <v>0</v>
      </c>
    </row>
    <row r="31" spans="1:102" s="23" customFormat="1" x14ac:dyDescent="0.2">
      <c r="A31" s="33">
        <f t="shared" si="5"/>
        <v>24</v>
      </c>
      <c r="B31" s="39" t="s">
        <v>39</v>
      </c>
      <c r="C31" s="40" t="s">
        <v>45</v>
      </c>
      <c r="D31" s="41" t="s">
        <v>17</v>
      </c>
      <c r="E31" s="42">
        <v>1</v>
      </c>
      <c r="F31" s="37"/>
      <c r="G31" s="43"/>
      <c r="H31" s="38"/>
      <c r="I31" s="51"/>
      <c r="J31" s="43"/>
      <c r="K31" s="1"/>
    </row>
    <row r="32" spans="1:102" s="23" customFormat="1" x14ac:dyDescent="0.2">
      <c r="A32" s="33">
        <f t="shared" si="5"/>
        <v>25</v>
      </c>
      <c r="B32" s="39" t="s">
        <v>39</v>
      </c>
      <c r="C32" s="40" t="s">
        <v>99</v>
      </c>
      <c r="D32" s="41" t="s">
        <v>15</v>
      </c>
      <c r="E32" s="42">
        <v>20</v>
      </c>
      <c r="F32" s="37"/>
      <c r="G32" s="43"/>
      <c r="H32" s="38"/>
      <c r="I32" s="51"/>
      <c r="J32" s="43"/>
    </row>
    <row r="33" spans="1:102" s="23" customFormat="1" x14ac:dyDescent="0.2">
      <c r="A33" s="33">
        <f t="shared" si="5"/>
        <v>26</v>
      </c>
      <c r="B33" s="39" t="s">
        <v>39</v>
      </c>
      <c r="C33" s="40" t="s">
        <v>51</v>
      </c>
      <c r="D33" s="41" t="s">
        <v>15</v>
      </c>
      <c r="E33" s="42">
        <v>35</v>
      </c>
      <c r="F33" s="37"/>
      <c r="G33" s="43"/>
      <c r="H33" s="38"/>
      <c r="I33" s="51"/>
      <c r="J33" s="43"/>
    </row>
    <row r="34" spans="1:102" s="23" customFormat="1" ht="33.75" x14ac:dyDescent="0.2">
      <c r="A34" s="33">
        <f t="shared" si="5"/>
        <v>27</v>
      </c>
      <c r="B34" s="39" t="s">
        <v>39</v>
      </c>
      <c r="C34" s="40" t="s">
        <v>106</v>
      </c>
      <c r="D34" s="41" t="s">
        <v>15</v>
      </c>
      <c r="E34" s="42">
        <v>25</v>
      </c>
      <c r="F34" s="37"/>
      <c r="G34" s="43"/>
      <c r="H34" s="38"/>
      <c r="I34" s="51"/>
      <c r="J34" s="43"/>
    </row>
    <row r="35" spans="1:102" s="23" customFormat="1" ht="22.5" x14ac:dyDescent="0.2">
      <c r="A35" s="33">
        <f t="shared" si="5"/>
        <v>28</v>
      </c>
      <c r="B35" s="39" t="s">
        <v>39</v>
      </c>
      <c r="C35" s="40" t="s">
        <v>76</v>
      </c>
      <c r="D35" s="41" t="s">
        <v>15</v>
      </c>
      <c r="E35" s="42">
        <v>9</v>
      </c>
      <c r="F35" s="37"/>
      <c r="G35" s="43"/>
      <c r="H35" s="38"/>
      <c r="I35" s="51"/>
      <c r="J35" s="43"/>
    </row>
    <row r="36" spans="1:102" s="23" customFormat="1" ht="33.75" x14ac:dyDescent="0.2">
      <c r="A36" s="33">
        <f t="shared" si="5"/>
        <v>29</v>
      </c>
      <c r="B36" s="39" t="s">
        <v>39</v>
      </c>
      <c r="C36" s="40" t="s">
        <v>77</v>
      </c>
      <c r="D36" s="41" t="s">
        <v>15</v>
      </c>
      <c r="E36" s="42">
        <v>6</v>
      </c>
      <c r="F36" s="37"/>
      <c r="G36" s="43"/>
      <c r="H36" s="38"/>
      <c r="I36" s="51"/>
      <c r="J36" s="43"/>
    </row>
    <row r="37" spans="1:102" s="23" customFormat="1" x14ac:dyDescent="0.2">
      <c r="A37" s="33">
        <f t="shared" si="5"/>
        <v>30</v>
      </c>
      <c r="B37" s="39"/>
      <c r="C37" s="40" t="s">
        <v>101</v>
      </c>
      <c r="D37" s="41" t="s">
        <v>82</v>
      </c>
      <c r="E37" s="42">
        <v>1</v>
      </c>
      <c r="F37" s="37"/>
      <c r="G37" s="43"/>
      <c r="H37" s="38"/>
      <c r="I37" s="51"/>
      <c r="J37" s="43"/>
    </row>
    <row r="38" spans="1:102" s="23" customFormat="1" x14ac:dyDescent="0.2">
      <c r="A38" s="33">
        <f t="shared" si="5"/>
        <v>31</v>
      </c>
      <c r="B38" s="39" t="s">
        <v>39</v>
      </c>
      <c r="C38" s="40" t="s">
        <v>78</v>
      </c>
      <c r="D38" s="41" t="s">
        <v>10</v>
      </c>
      <c r="E38" s="42">
        <v>3</v>
      </c>
      <c r="F38" s="37"/>
      <c r="G38" s="43"/>
      <c r="H38" s="38"/>
      <c r="I38" s="51"/>
      <c r="J38" s="43"/>
    </row>
    <row r="39" spans="1:102" s="23" customFormat="1" x14ac:dyDescent="0.2">
      <c r="A39" s="33">
        <f t="shared" si="5"/>
        <v>32</v>
      </c>
      <c r="B39" s="39" t="s">
        <v>24</v>
      </c>
      <c r="C39" s="40" t="s">
        <v>48</v>
      </c>
      <c r="D39" s="41" t="s">
        <v>15</v>
      </c>
      <c r="E39" s="42">
        <v>56</v>
      </c>
      <c r="F39" s="37"/>
      <c r="G39" s="43"/>
      <c r="H39" s="38"/>
      <c r="I39" s="51"/>
      <c r="J39" s="43"/>
    </row>
    <row r="40" spans="1:102" s="23" customFormat="1" x14ac:dyDescent="0.2">
      <c r="A40" s="33">
        <f t="shared" si="5"/>
        <v>33</v>
      </c>
      <c r="B40" s="39" t="s">
        <v>25</v>
      </c>
      <c r="C40" s="40" t="s">
        <v>42</v>
      </c>
      <c r="D40" s="41" t="s">
        <v>15</v>
      </c>
      <c r="E40" s="42">
        <v>35</v>
      </c>
      <c r="F40" s="37"/>
      <c r="G40" s="43"/>
      <c r="H40" s="38"/>
      <c r="I40" s="51"/>
      <c r="J40" s="43"/>
    </row>
    <row r="41" spans="1:102" x14ac:dyDescent="0.2">
      <c r="A41" s="33">
        <f t="shared" si="5"/>
        <v>34</v>
      </c>
      <c r="B41" s="39" t="s">
        <v>69</v>
      </c>
      <c r="C41" s="40" t="s">
        <v>58</v>
      </c>
      <c r="D41" s="41" t="s">
        <v>15</v>
      </c>
      <c r="E41" s="42">
        <v>100</v>
      </c>
      <c r="F41" s="37"/>
      <c r="G41" s="43"/>
      <c r="H41" s="38"/>
      <c r="I41" s="51"/>
      <c r="J41" s="43"/>
      <c r="K41" s="23"/>
      <c r="Y41" s="1">
        <v>12</v>
      </c>
      <c r="Z41" s="1">
        <v>0</v>
      </c>
      <c r="AA41" s="1">
        <v>89</v>
      </c>
      <c r="AX41" s="1">
        <v>4</v>
      </c>
      <c r="AY41" s="1">
        <f>IF(AX41=1,#REF!,0)</f>
        <v>0</v>
      </c>
      <c r="AZ41" s="1">
        <f>IF(AX41=2,#REF!,0)</f>
        <v>0</v>
      </c>
      <c r="BA41" s="1">
        <f>IF(AX41=3,#REF!,0)</f>
        <v>0</v>
      </c>
      <c r="BB41" s="1" t="e">
        <f>IF(AX41=4,#REF!,0)</f>
        <v>#REF!</v>
      </c>
      <c r="BC41" s="1">
        <f>IF(AX41=5,#REF!,0)</f>
        <v>0</v>
      </c>
      <c r="CX41" s="1">
        <v>0</v>
      </c>
    </row>
    <row r="42" spans="1:102" x14ac:dyDescent="0.2">
      <c r="A42" s="33">
        <f t="shared" si="5"/>
        <v>35</v>
      </c>
      <c r="B42" s="39" t="s">
        <v>26</v>
      </c>
      <c r="C42" s="40" t="s">
        <v>59</v>
      </c>
      <c r="D42" s="41" t="s">
        <v>15</v>
      </c>
      <c r="E42" s="42">
        <v>170</v>
      </c>
      <c r="F42" s="37"/>
      <c r="G42" s="43"/>
      <c r="H42" s="38"/>
      <c r="I42" s="51"/>
      <c r="J42" s="43"/>
      <c r="Y42" s="1">
        <v>12</v>
      </c>
      <c r="Z42" s="1">
        <v>0</v>
      </c>
      <c r="AA42" s="1">
        <v>90</v>
      </c>
      <c r="AX42" s="1">
        <v>4</v>
      </c>
      <c r="AY42" s="1">
        <f>IF(AX42=1,#REF!,0)</f>
        <v>0</v>
      </c>
      <c r="AZ42" s="1">
        <f>IF(AX42=2,#REF!,0)</f>
        <v>0</v>
      </c>
      <c r="BA42" s="1">
        <f>IF(AX42=3,#REF!,0)</f>
        <v>0</v>
      </c>
      <c r="BB42" s="1" t="e">
        <f>IF(AX42=4,#REF!,0)</f>
        <v>#REF!</v>
      </c>
      <c r="BC42" s="1">
        <f>IF(AX42=5,#REF!,0)</f>
        <v>0</v>
      </c>
      <c r="CX42" s="1">
        <v>0</v>
      </c>
    </row>
    <row r="43" spans="1:102" x14ac:dyDescent="0.2">
      <c r="A43" s="33">
        <f t="shared" si="5"/>
        <v>36</v>
      </c>
      <c r="B43" s="39" t="s">
        <v>60</v>
      </c>
      <c r="C43" s="40" t="s">
        <v>61</v>
      </c>
      <c r="D43" s="41" t="s">
        <v>15</v>
      </c>
      <c r="E43" s="42">
        <v>100</v>
      </c>
      <c r="F43" s="37"/>
      <c r="G43" s="43"/>
      <c r="H43" s="38"/>
      <c r="I43" s="51"/>
      <c r="J43" s="43"/>
    </row>
    <row r="44" spans="1:102" x14ac:dyDescent="0.2">
      <c r="A44" s="33">
        <f t="shared" si="5"/>
        <v>37</v>
      </c>
      <c r="B44" s="39" t="s">
        <v>52</v>
      </c>
      <c r="C44" s="40" t="s">
        <v>53</v>
      </c>
      <c r="D44" s="41" t="s">
        <v>15</v>
      </c>
      <c r="E44" s="42">
        <v>140</v>
      </c>
      <c r="F44" s="37"/>
      <c r="G44" s="43"/>
      <c r="H44" s="38"/>
      <c r="I44" s="51"/>
      <c r="J44" s="43"/>
      <c r="AY44" s="9">
        <f>SUM(AY8:AY42)</f>
        <v>0</v>
      </c>
      <c r="AZ44" s="9">
        <f>SUM(AZ8:AZ42)</f>
        <v>0</v>
      </c>
      <c r="BA44" s="9">
        <f>SUM(BA8:BA42)</f>
        <v>0</v>
      </c>
      <c r="BB44" s="9" t="e">
        <f>SUM(BB8:BB42)</f>
        <v>#REF!</v>
      </c>
      <c r="BC44" s="9">
        <f>SUM(BC8:BC42)</f>
        <v>0</v>
      </c>
    </row>
    <row r="45" spans="1:102" x14ac:dyDescent="0.2">
      <c r="A45" s="33">
        <f t="shared" si="5"/>
        <v>38</v>
      </c>
      <c r="B45" s="39" t="s">
        <v>43</v>
      </c>
      <c r="C45" s="40" t="s">
        <v>57</v>
      </c>
      <c r="D45" s="41" t="s">
        <v>15</v>
      </c>
      <c r="E45" s="42">
        <v>45</v>
      </c>
      <c r="F45" s="37"/>
      <c r="G45" s="43"/>
      <c r="H45" s="38"/>
      <c r="I45" s="51"/>
      <c r="J45" s="43"/>
      <c r="AY45" s="9"/>
      <c r="AZ45" s="9"/>
      <c r="BA45" s="9"/>
      <c r="BB45" s="9"/>
      <c r="BC45" s="9"/>
    </row>
    <row r="46" spans="1:102" x14ac:dyDescent="0.2">
      <c r="A46" s="33">
        <f t="shared" si="5"/>
        <v>39</v>
      </c>
      <c r="B46" s="39" t="s">
        <v>54</v>
      </c>
      <c r="C46" s="40" t="s">
        <v>55</v>
      </c>
      <c r="D46" s="41" t="s">
        <v>15</v>
      </c>
      <c r="E46" s="42">
        <v>15</v>
      </c>
      <c r="F46" s="37"/>
      <c r="G46" s="43"/>
      <c r="H46" s="38"/>
      <c r="I46" s="51"/>
      <c r="J46" s="43"/>
    </row>
    <row r="47" spans="1:102" x14ac:dyDescent="0.2">
      <c r="A47" s="64"/>
      <c r="B47" s="65" t="s">
        <v>11</v>
      </c>
      <c r="C47" s="66" t="str">
        <f>CONCATENATE(B7," ",C7)</f>
        <v>M21 Elektromontáže</v>
      </c>
      <c r="D47" s="67"/>
      <c r="E47" s="68"/>
      <c r="F47" s="69"/>
      <c r="G47" s="70"/>
      <c r="H47" s="71"/>
      <c r="I47" s="72"/>
      <c r="J47" s="73"/>
    </row>
    <row r="48" spans="1:102" x14ac:dyDescent="0.2">
      <c r="A48" s="33"/>
      <c r="B48" s="44"/>
      <c r="C48" s="45"/>
      <c r="D48" s="30"/>
      <c r="E48" s="42"/>
      <c r="F48" s="37"/>
      <c r="G48" s="46"/>
      <c r="H48" s="58"/>
      <c r="I48" s="59"/>
      <c r="J48" s="60"/>
    </row>
    <row r="49" spans="1:10" x14ac:dyDescent="0.2">
      <c r="A49" s="33"/>
      <c r="B49" s="44"/>
      <c r="C49" s="53" t="s">
        <v>35</v>
      </c>
      <c r="D49" s="30"/>
      <c r="E49" s="42"/>
      <c r="F49" s="37"/>
      <c r="G49" s="46"/>
      <c r="H49" s="58"/>
      <c r="I49" s="59"/>
      <c r="J49" s="60"/>
    </row>
    <row r="50" spans="1:10" x14ac:dyDescent="0.2">
      <c r="A50" s="33">
        <f>A46+1</f>
        <v>40</v>
      </c>
      <c r="B50" s="61" t="s">
        <v>27</v>
      </c>
      <c r="C50" s="62" t="s">
        <v>28</v>
      </c>
      <c r="D50" s="62" t="s">
        <v>15</v>
      </c>
      <c r="E50" s="42">
        <v>12</v>
      </c>
      <c r="F50" s="37"/>
      <c r="G50" s="63"/>
      <c r="H50" s="58"/>
      <c r="I50" s="37"/>
      <c r="J50" s="43"/>
    </row>
    <row r="51" spans="1:10" x14ac:dyDescent="0.2">
      <c r="A51" s="33">
        <f t="shared" si="5"/>
        <v>41</v>
      </c>
      <c r="B51" s="61" t="s">
        <v>27</v>
      </c>
      <c r="C51" s="62" t="s">
        <v>46</v>
      </c>
      <c r="D51" s="62" t="s">
        <v>15</v>
      </c>
      <c r="E51" s="42">
        <v>10</v>
      </c>
      <c r="F51" s="37"/>
      <c r="G51" s="63"/>
      <c r="H51" s="58"/>
      <c r="I51" s="37"/>
      <c r="J51" s="43"/>
    </row>
    <row r="52" spans="1:10" x14ac:dyDescent="0.2">
      <c r="A52" s="33">
        <f t="shared" si="5"/>
        <v>42</v>
      </c>
      <c r="B52" s="61" t="s">
        <v>29</v>
      </c>
      <c r="C52" s="62" t="s">
        <v>84</v>
      </c>
      <c r="D52" s="62" t="s">
        <v>10</v>
      </c>
      <c r="E52" s="42">
        <v>1</v>
      </c>
      <c r="F52" s="37"/>
      <c r="G52" s="63"/>
      <c r="H52" s="58"/>
      <c r="I52" s="37"/>
      <c r="J52" s="43"/>
    </row>
    <row r="53" spans="1:10" x14ac:dyDescent="0.2">
      <c r="A53" s="33">
        <f t="shared" si="5"/>
        <v>43</v>
      </c>
      <c r="B53" s="61" t="s">
        <v>86</v>
      </c>
      <c r="C53" s="62" t="s">
        <v>85</v>
      </c>
      <c r="D53" s="62" t="s">
        <v>10</v>
      </c>
      <c r="E53" s="42">
        <v>10</v>
      </c>
      <c r="F53" s="37"/>
      <c r="G53" s="63"/>
      <c r="H53" s="58"/>
      <c r="I53" s="37"/>
      <c r="J53" s="43"/>
    </row>
    <row r="54" spans="1:10" x14ac:dyDescent="0.2">
      <c r="A54" s="33">
        <f t="shared" si="5"/>
        <v>44</v>
      </c>
      <c r="B54" s="61" t="s">
        <v>30</v>
      </c>
      <c r="C54" s="62" t="s">
        <v>31</v>
      </c>
      <c r="D54" s="62" t="s">
        <v>19</v>
      </c>
      <c r="E54" s="42">
        <v>15</v>
      </c>
      <c r="F54" s="37"/>
      <c r="G54" s="63"/>
      <c r="H54" s="58"/>
      <c r="I54" s="37"/>
      <c r="J54" s="43"/>
    </row>
    <row r="55" spans="1:10" x14ac:dyDescent="0.2">
      <c r="A55" s="33">
        <f t="shared" si="5"/>
        <v>45</v>
      </c>
      <c r="B55" s="61" t="s">
        <v>32</v>
      </c>
      <c r="C55" s="62" t="s">
        <v>33</v>
      </c>
      <c r="D55" s="62" t="s">
        <v>15</v>
      </c>
      <c r="E55" s="42">
        <v>3</v>
      </c>
      <c r="F55" s="37"/>
      <c r="G55" s="63"/>
      <c r="H55" s="58"/>
      <c r="I55" s="37"/>
      <c r="J55" s="43"/>
    </row>
    <row r="56" spans="1:10" x14ac:dyDescent="0.2">
      <c r="A56" s="33">
        <f t="shared" si="5"/>
        <v>46</v>
      </c>
      <c r="B56" s="61" t="s">
        <v>32</v>
      </c>
      <c r="C56" s="62" t="s">
        <v>34</v>
      </c>
      <c r="D56" s="62" t="s">
        <v>10</v>
      </c>
      <c r="E56" s="42">
        <v>20</v>
      </c>
      <c r="F56" s="37"/>
      <c r="G56" s="63"/>
      <c r="H56" s="58"/>
      <c r="I56" s="37"/>
      <c r="J56" s="43"/>
    </row>
    <row r="57" spans="1:10" x14ac:dyDescent="0.2">
      <c r="A57" s="33">
        <f t="shared" si="5"/>
        <v>47</v>
      </c>
      <c r="B57" s="61" t="s">
        <v>39</v>
      </c>
      <c r="C57" s="62" t="s">
        <v>44</v>
      </c>
      <c r="D57" s="62" t="s">
        <v>19</v>
      </c>
      <c r="E57" s="42">
        <v>0.1</v>
      </c>
      <c r="F57" s="37"/>
      <c r="G57" s="63"/>
      <c r="H57" s="58"/>
      <c r="I57" s="37"/>
      <c r="J57" s="43"/>
    </row>
    <row r="58" spans="1:10" x14ac:dyDescent="0.2">
      <c r="A58" s="64"/>
      <c r="B58" s="74" t="s">
        <v>11</v>
      </c>
      <c r="C58" s="75" t="s">
        <v>35</v>
      </c>
      <c r="D58" s="76"/>
      <c r="E58" s="68"/>
      <c r="F58" s="69"/>
      <c r="G58" s="77"/>
      <c r="H58" s="71"/>
      <c r="I58" s="69"/>
      <c r="J58" s="78"/>
    </row>
    <row r="59" spans="1:10" x14ac:dyDescent="0.2">
      <c r="A59" s="33"/>
      <c r="B59" s="52"/>
      <c r="C59" s="53"/>
      <c r="D59" s="62"/>
      <c r="E59" s="42"/>
      <c r="F59" s="37"/>
      <c r="G59" s="63"/>
      <c r="H59" s="58"/>
      <c r="I59" s="37"/>
      <c r="J59" s="56"/>
    </row>
    <row r="60" spans="1:10" x14ac:dyDescent="0.2">
      <c r="A60" s="33"/>
      <c r="B60" s="52"/>
      <c r="C60" s="45" t="s">
        <v>88</v>
      </c>
      <c r="D60" s="62"/>
      <c r="E60" s="42"/>
      <c r="F60" s="37"/>
      <c r="G60" s="63"/>
      <c r="H60" s="58"/>
      <c r="I60" s="37"/>
      <c r="J60" s="56"/>
    </row>
    <row r="61" spans="1:10" x14ac:dyDescent="0.2">
      <c r="A61" s="33">
        <f>A57+1</f>
        <v>48</v>
      </c>
      <c r="B61" s="52"/>
      <c r="C61" s="62" t="s">
        <v>91</v>
      </c>
      <c r="D61" s="62" t="s">
        <v>10</v>
      </c>
      <c r="E61" s="42">
        <v>12</v>
      </c>
      <c r="F61" s="37"/>
      <c r="G61" s="63"/>
      <c r="H61" s="58"/>
      <c r="I61" s="37"/>
      <c r="J61" s="43"/>
    </row>
    <row r="62" spans="1:10" x14ac:dyDescent="0.2">
      <c r="A62" s="33">
        <f t="shared" si="5"/>
        <v>49</v>
      </c>
      <c r="B62" s="52"/>
      <c r="C62" s="62" t="s">
        <v>89</v>
      </c>
      <c r="D62" s="62" t="s">
        <v>10</v>
      </c>
      <c r="E62" s="42">
        <v>14</v>
      </c>
      <c r="F62" s="37"/>
      <c r="G62" s="63"/>
      <c r="H62" s="58"/>
      <c r="I62" s="37"/>
      <c r="J62" s="43"/>
    </row>
    <row r="63" spans="1:10" x14ac:dyDescent="0.2">
      <c r="A63" s="33">
        <f t="shared" si="5"/>
        <v>50</v>
      </c>
      <c r="B63" s="52"/>
      <c r="C63" s="62" t="s">
        <v>90</v>
      </c>
      <c r="D63" s="62" t="s">
        <v>10</v>
      </c>
      <c r="E63" s="42">
        <v>1</v>
      </c>
      <c r="F63" s="37"/>
      <c r="G63" s="63"/>
      <c r="H63" s="58"/>
      <c r="I63" s="37"/>
      <c r="J63" s="43"/>
    </row>
    <row r="64" spans="1:10" x14ac:dyDescent="0.2">
      <c r="A64" s="64"/>
      <c r="B64" s="74" t="s">
        <v>11</v>
      </c>
      <c r="C64" s="66" t="s">
        <v>88</v>
      </c>
      <c r="D64" s="76"/>
      <c r="E64" s="68"/>
      <c r="F64" s="69"/>
      <c r="G64" s="77"/>
      <c r="H64" s="71"/>
      <c r="I64" s="69"/>
      <c r="J64" s="78"/>
    </row>
    <row r="65" spans="1:10" x14ac:dyDescent="0.2">
      <c r="A65" s="33"/>
      <c r="B65" s="52"/>
      <c r="C65" s="53"/>
      <c r="D65" s="62"/>
      <c r="E65" s="42"/>
      <c r="F65" s="37"/>
      <c r="G65" s="63"/>
      <c r="H65" s="58"/>
      <c r="I65" s="37"/>
      <c r="J65" s="56"/>
    </row>
    <row r="66" spans="1:10" x14ac:dyDescent="0.2">
      <c r="A66" s="33"/>
      <c r="B66" s="52"/>
      <c r="C66" s="53" t="s">
        <v>2</v>
      </c>
      <c r="D66" s="62"/>
      <c r="E66" s="42"/>
      <c r="F66" s="37"/>
      <c r="G66" s="63"/>
      <c r="H66" s="58"/>
      <c r="I66" s="37"/>
      <c r="J66" s="56"/>
    </row>
    <row r="67" spans="1:10" x14ac:dyDescent="0.2">
      <c r="A67" s="33">
        <f>A63+1</f>
        <v>51</v>
      </c>
      <c r="B67" s="52"/>
      <c r="C67" s="62" t="s">
        <v>92</v>
      </c>
      <c r="D67" s="62" t="s">
        <v>82</v>
      </c>
      <c r="E67" s="42">
        <v>1</v>
      </c>
      <c r="F67" s="37"/>
      <c r="G67" s="43"/>
      <c r="H67" s="58"/>
      <c r="I67" s="37"/>
      <c r="J67" s="56"/>
    </row>
    <row r="68" spans="1:10" x14ac:dyDescent="0.2">
      <c r="A68" s="33">
        <f t="shared" si="5"/>
        <v>52</v>
      </c>
      <c r="B68" s="52"/>
      <c r="C68" s="62" t="s">
        <v>93</v>
      </c>
      <c r="D68" s="62" t="s">
        <v>82</v>
      </c>
      <c r="E68" s="42">
        <v>1</v>
      </c>
      <c r="F68" s="37"/>
      <c r="G68" s="43"/>
      <c r="H68" s="58"/>
      <c r="I68" s="37"/>
      <c r="J68" s="56"/>
    </row>
    <row r="69" spans="1:10" x14ac:dyDescent="0.2">
      <c r="A69" s="33">
        <f t="shared" si="5"/>
        <v>53</v>
      </c>
      <c r="B69" s="52"/>
      <c r="C69" s="62" t="s">
        <v>94</v>
      </c>
      <c r="D69" s="62" t="s">
        <v>82</v>
      </c>
      <c r="E69" s="42">
        <v>1</v>
      </c>
      <c r="F69" s="37"/>
      <c r="G69" s="43"/>
      <c r="H69" s="58"/>
      <c r="I69" s="37"/>
      <c r="J69" s="56"/>
    </row>
    <row r="70" spans="1:10" x14ac:dyDescent="0.2">
      <c r="A70" s="33">
        <f t="shared" si="5"/>
        <v>54</v>
      </c>
      <c r="B70" s="52"/>
      <c r="C70" s="62" t="s">
        <v>95</v>
      </c>
      <c r="D70" s="62" t="s">
        <v>82</v>
      </c>
      <c r="E70" s="42">
        <v>1</v>
      </c>
      <c r="F70" s="37"/>
      <c r="G70" s="43"/>
      <c r="H70" s="58"/>
      <c r="I70" s="37"/>
      <c r="J70" s="56"/>
    </row>
    <row r="71" spans="1:10" x14ac:dyDescent="0.2">
      <c r="A71" s="33">
        <f t="shared" si="5"/>
        <v>55</v>
      </c>
      <c r="B71" s="52"/>
      <c r="C71" s="57" t="s">
        <v>96</v>
      </c>
      <c r="D71" s="62" t="s">
        <v>82</v>
      </c>
      <c r="E71" s="42">
        <v>1</v>
      </c>
      <c r="F71" s="37"/>
      <c r="G71" s="43"/>
      <c r="H71" s="58"/>
      <c r="I71" s="37"/>
      <c r="J71" s="43"/>
    </row>
    <row r="72" spans="1:10" x14ac:dyDescent="0.2">
      <c r="A72" s="33">
        <f t="shared" si="5"/>
        <v>56</v>
      </c>
      <c r="B72" s="52"/>
      <c r="C72" s="57" t="s">
        <v>97</v>
      </c>
      <c r="D72" s="62" t="s">
        <v>82</v>
      </c>
      <c r="E72" s="42">
        <v>1</v>
      </c>
      <c r="F72" s="37"/>
      <c r="G72" s="63"/>
      <c r="H72" s="58"/>
      <c r="I72" s="37"/>
      <c r="J72" s="43"/>
    </row>
    <row r="73" spans="1:10" x14ac:dyDescent="0.2">
      <c r="A73" s="33">
        <f t="shared" si="5"/>
        <v>57</v>
      </c>
      <c r="B73" s="52"/>
      <c r="C73" s="57" t="s">
        <v>98</v>
      </c>
      <c r="D73" s="62" t="s">
        <v>10</v>
      </c>
      <c r="E73" s="42">
        <v>1</v>
      </c>
      <c r="F73" s="37"/>
      <c r="G73" s="63"/>
      <c r="H73" s="58"/>
      <c r="I73" s="37"/>
      <c r="J73" s="43"/>
    </row>
    <row r="74" spans="1:10" x14ac:dyDescent="0.2">
      <c r="A74" s="64"/>
      <c r="B74" s="74" t="s">
        <v>11</v>
      </c>
      <c r="C74" s="75" t="s">
        <v>2</v>
      </c>
      <c r="D74" s="76"/>
      <c r="E74" s="68"/>
      <c r="F74" s="69"/>
      <c r="G74" s="79"/>
      <c r="H74" s="71"/>
      <c r="I74" s="69"/>
      <c r="J74" s="80"/>
    </row>
    <row r="75" spans="1:10" x14ac:dyDescent="0.2">
      <c r="A75" s="33"/>
      <c r="B75" s="61"/>
      <c r="C75" s="62"/>
      <c r="D75" s="62"/>
      <c r="E75" s="42"/>
      <c r="F75" s="37"/>
      <c r="G75" s="63"/>
      <c r="H75" s="58"/>
      <c r="I75" s="37"/>
      <c r="J75" s="56"/>
    </row>
    <row r="76" spans="1:10" x14ac:dyDescent="0.2">
      <c r="A76" s="33"/>
      <c r="B76" s="52"/>
      <c r="C76" s="53"/>
      <c r="D76" s="54"/>
      <c r="E76" s="55"/>
      <c r="F76" s="55"/>
      <c r="G76" s="56"/>
      <c r="H76" s="56"/>
      <c r="I76" s="56"/>
      <c r="J76" s="56"/>
    </row>
    <row r="77" spans="1:10" x14ac:dyDescent="0.2">
      <c r="E77" s="1"/>
    </row>
    <row r="78" spans="1:10" x14ac:dyDescent="0.2">
      <c r="E78" s="1"/>
    </row>
    <row r="79" spans="1:10" x14ac:dyDescent="0.2">
      <c r="E79" s="1"/>
    </row>
    <row r="80" spans="1:10" x14ac:dyDescent="0.2">
      <c r="E80" s="1"/>
    </row>
    <row r="81" spans="2:7" x14ac:dyDescent="0.2">
      <c r="E81" s="1"/>
    </row>
    <row r="82" spans="2:7" x14ac:dyDescent="0.2">
      <c r="E82" s="1"/>
    </row>
    <row r="83" spans="2:7" x14ac:dyDescent="0.2">
      <c r="E83" s="1"/>
    </row>
    <row r="84" spans="2:7" x14ac:dyDescent="0.2">
      <c r="E84" s="1"/>
    </row>
    <row r="85" spans="2:7" x14ac:dyDescent="0.2">
      <c r="E85" s="1"/>
    </row>
    <row r="86" spans="2:7" x14ac:dyDescent="0.2">
      <c r="E86" s="1"/>
    </row>
    <row r="87" spans="2:7" x14ac:dyDescent="0.2">
      <c r="E87" s="1"/>
    </row>
    <row r="88" spans="2:7" x14ac:dyDescent="0.2">
      <c r="E88" s="1"/>
    </row>
    <row r="89" spans="2:7" x14ac:dyDescent="0.2">
      <c r="B89" s="10"/>
      <c r="C89" s="10"/>
      <c r="D89" s="10"/>
      <c r="E89" s="10"/>
      <c r="F89" s="10"/>
      <c r="G89" s="10"/>
    </row>
    <row r="90" spans="2:7" x14ac:dyDescent="0.2">
      <c r="B90" s="10"/>
      <c r="C90" s="10"/>
      <c r="D90" s="10"/>
      <c r="E90" s="10"/>
      <c r="F90" s="10"/>
      <c r="G90" s="10"/>
    </row>
    <row r="91" spans="2:7" x14ac:dyDescent="0.2">
      <c r="B91" s="10"/>
      <c r="C91" s="10"/>
      <c r="D91" s="10"/>
      <c r="E91" s="10"/>
      <c r="F91" s="10"/>
      <c r="G91" s="10"/>
    </row>
    <row r="92" spans="2:7" x14ac:dyDescent="0.2">
      <c r="B92" s="10"/>
      <c r="C92" s="10"/>
      <c r="D92" s="10"/>
      <c r="E92" s="10"/>
      <c r="F92" s="10"/>
      <c r="G92" s="10"/>
    </row>
    <row r="93" spans="2:7" x14ac:dyDescent="0.2">
      <c r="E93" s="1"/>
    </row>
    <row r="94" spans="2:7" x14ac:dyDescent="0.2">
      <c r="E94" s="1"/>
    </row>
    <row r="95" spans="2:7" x14ac:dyDescent="0.2">
      <c r="E95" s="1"/>
    </row>
    <row r="96" spans="2:7" x14ac:dyDescent="0.2">
      <c r="E96" s="1"/>
    </row>
    <row r="97" spans="1:8" x14ac:dyDescent="0.2">
      <c r="E97" s="1"/>
    </row>
    <row r="98" spans="1:8" x14ac:dyDescent="0.2">
      <c r="E98" s="1"/>
    </row>
    <row r="99" spans="1:8" x14ac:dyDescent="0.2">
      <c r="E99" s="1"/>
    </row>
    <row r="100" spans="1:8" x14ac:dyDescent="0.2">
      <c r="E100" s="1"/>
    </row>
    <row r="101" spans="1:8" x14ac:dyDescent="0.2">
      <c r="E101" s="1"/>
    </row>
    <row r="102" spans="1:8" x14ac:dyDescent="0.2">
      <c r="E102" s="1"/>
    </row>
    <row r="103" spans="1:8" x14ac:dyDescent="0.2">
      <c r="E103" s="1"/>
    </row>
    <row r="104" spans="1:8" x14ac:dyDescent="0.2">
      <c r="E104" s="1"/>
    </row>
    <row r="105" spans="1:8" x14ac:dyDescent="0.2">
      <c r="E105" s="1"/>
    </row>
    <row r="106" spans="1:8" x14ac:dyDescent="0.2">
      <c r="E106" s="1"/>
    </row>
    <row r="107" spans="1:8" x14ac:dyDescent="0.2">
      <c r="E107" s="1"/>
    </row>
    <row r="108" spans="1:8" x14ac:dyDescent="0.2">
      <c r="A108" s="11"/>
      <c r="E108" s="1"/>
    </row>
    <row r="109" spans="1:8" x14ac:dyDescent="0.2">
      <c r="A109" s="10"/>
      <c r="E109" s="1"/>
      <c r="H109" s="15"/>
    </row>
    <row r="110" spans="1:8" x14ac:dyDescent="0.2">
      <c r="A110" s="16"/>
      <c r="E110" s="1"/>
      <c r="H110" s="10"/>
    </row>
    <row r="111" spans="1:8" x14ac:dyDescent="0.2">
      <c r="A111" s="10"/>
      <c r="E111" s="1"/>
      <c r="H111" s="10"/>
    </row>
    <row r="112" spans="1:8" x14ac:dyDescent="0.2">
      <c r="A112" s="10"/>
      <c r="E112" s="1"/>
      <c r="H112" s="10"/>
    </row>
    <row r="113" spans="1:8" x14ac:dyDescent="0.2">
      <c r="A113" s="10"/>
      <c r="E113" s="1"/>
      <c r="H113" s="10"/>
    </row>
    <row r="114" spans="1:8" x14ac:dyDescent="0.2">
      <c r="A114" s="10"/>
      <c r="E114" s="1"/>
      <c r="H114" s="10"/>
    </row>
    <row r="115" spans="1:8" x14ac:dyDescent="0.2">
      <c r="A115" s="10"/>
      <c r="E115" s="1"/>
      <c r="H115" s="10"/>
    </row>
    <row r="116" spans="1:8" x14ac:dyDescent="0.2">
      <c r="A116" s="10"/>
      <c r="E116" s="1"/>
      <c r="H116" s="10"/>
    </row>
    <row r="117" spans="1:8" x14ac:dyDescent="0.2">
      <c r="A117" s="10"/>
      <c r="E117" s="1"/>
      <c r="H117" s="10"/>
    </row>
    <row r="118" spans="1:8" x14ac:dyDescent="0.2">
      <c r="A118" s="10"/>
      <c r="E118" s="1"/>
      <c r="H118" s="10"/>
    </row>
    <row r="119" spans="1:8" x14ac:dyDescent="0.2">
      <c r="A119" s="10"/>
      <c r="E119" s="1"/>
      <c r="H119" s="10"/>
    </row>
    <row r="120" spans="1:8" x14ac:dyDescent="0.2">
      <c r="A120" s="10"/>
      <c r="E120" s="1"/>
      <c r="H120" s="10"/>
    </row>
    <row r="121" spans="1:8" x14ac:dyDescent="0.2">
      <c r="A121" s="10"/>
      <c r="E121" s="1"/>
      <c r="H121" s="10"/>
    </row>
    <row r="122" spans="1:8" x14ac:dyDescent="0.2">
      <c r="A122" s="10"/>
      <c r="E122" s="1"/>
      <c r="H122" s="10"/>
    </row>
    <row r="123" spans="1:8" x14ac:dyDescent="0.2">
      <c r="E123" s="1"/>
    </row>
    <row r="124" spans="1:8" x14ac:dyDescent="0.2">
      <c r="B124" s="11"/>
    </row>
    <row r="125" spans="1:8" x14ac:dyDescent="0.2">
      <c r="B125" s="10"/>
      <c r="C125" s="13"/>
      <c r="D125" s="13"/>
      <c r="E125" s="14"/>
      <c r="F125" s="13"/>
      <c r="G125" s="15"/>
    </row>
    <row r="126" spans="1:8" x14ac:dyDescent="0.2">
      <c r="B126" s="16"/>
      <c r="C126" s="10"/>
      <c r="D126" s="10"/>
      <c r="E126" s="17"/>
      <c r="F126" s="10"/>
      <c r="G126" s="10"/>
    </row>
    <row r="127" spans="1:8" x14ac:dyDescent="0.2">
      <c r="B127" s="10"/>
      <c r="C127" s="10"/>
      <c r="D127" s="10"/>
      <c r="E127" s="17"/>
      <c r="F127" s="10"/>
      <c r="G127" s="10"/>
    </row>
    <row r="128" spans="1:8" x14ac:dyDescent="0.2">
      <c r="B128" s="10"/>
      <c r="C128" s="10"/>
      <c r="D128" s="10"/>
      <c r="E128" s="17"/>
      <c r="F128" s="10"/>
      <c r="G128" s="10"/>
    </row>
    <row r="129" spans="2:7" x14ac:dyDescent="0.2">
      <c r="B129" s="10"/>
      <c r="C129" s="10"/>
      <c r="D129" s="10"/>
      <c r="E129" s="17"/>
      <c r="F129" s="10"/>
      <c r="G129" s="10"/>
    </row>
    <row r="130" spans="2:7" x14ac:dyDescent="0.2">
      <c r="B130" s="10"/>
      <c r="C130" s="10"/>
      <c r="D130" s="10"/>
      <c r="E130" s="17"/>
      <c r="F130" s="10"/>
      <c r="G130" s="10"/>
    </row>
    <row r="131" spans="2:7" x14ac:dyDescent="0.2">
      <c r="B131" s="10"/>
      <c r="C131" s="10"/>
      <c r="D131" s="10"/>
      <c r="E131" s="17"/>
      <c r="F131" s="10"/>
      <c r="G131" s="10"/>
    </row>
    <row r="132" spans="2:7" x14ac:dyDescent="0.2">
      <c r="B132" s="10"/>
      <c r="C132" s="10"/>
      <c r="D132" s="10"/>
      <c r="E132" s="17"/>
      <c r="F132" s="10"/>
      <c r="G132" s="10"/>
    </row>
    <row r="133" spans="2:7" x14ac:dyDescent="0.2">
      <c r="B133" s="10"/>
      <c r="C133" s="10"/>
      <c r="D133" s="10"/>
      <c r="E133" s="17"/>
      <c r="F133" s="10"/>
      <c r="G133" s="10"/>
    </row>
    <row r="134" spans="2:7" x14ac:dyDescent="0.2">
      <c r="B134" s="10"/>
      <c r="C134" s="10"/>
      <c r="D134" s="10"/>
      <c r="E134" s="17"/>
      <c r="F134" s="10"/>
      <c r="G134" s="10"/>
    </row>
    <row r="135" spans="2:7" x14ac:dyDescent="0.2">
      <c r="B135" s="10"/>
      <c r="C135" s="10"/>
      <c r="D135" s="10"/>
      <c r="E135" s="17"/>
      <c r="F135" s="10"/>
      <c r="G135" s="10"/>
    </row>
    <row r="136" spans="2:7" x14ac:dyDescent="0.2">
      <c r="B136" s="10"/>
      <c r="C136" s="10"/>
      <c r="D136" s="10"/>
      <c r="E136" s="17"/>
      <c r="F136" s="10"/>
      <c r="G136" s="10"/>
    </row>
    <row r="137" spans="2:7" x14ac:dyDescent="0.2">
      <c r="B137" s="10"/>
      <c r="C137" s="10"/>
      <c r="D137" s="10"/>
      <c r="E137" s="17"/>
      <c r="F137" s="10"/>
      <c r="G137" s="10"/>
    </row>
    <row r="138" spans="2:7" x14ac:dyDescent="0.2">
      <c r="B138" s="10"/>
      <c r="C138" s="10"/>
      <c r="D138" s="10"/>
      <c r="E138" s="17"/>
      <c r="F138" s="10"/>
      <c r="G138" s="10"/>
    </row>
  </sheetData>
  <mergeCells count="6">
    <mergeCell ref="F5:G5"/>
    <mergeCell ref="I5:J5"/>
    <mergeCell ref="A1:G1"/>
    <mergeCell ref="A3:B3"/>
    <mergeCell ref="A4:B4"/>
    <mergeCell ref="E4:G4"/>
  </mergeCells>
  <printOptions gridLinesSet="0"/>
  <pageMargins left="0.25" right="0.25" top="0.75" bottom="0.75" header="0.3" footer="0.3"/>
  <pageSetup paperSize="9" scale="98" orientation="landscape" horizontalDpi="300" r:id="rId1"/>
  <headerFooter alignWithMargins="0">
    <oddFooter>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9</vt:i4>
      </vt:variant>
    </vt:vector>
  </HeadingPairs>
  <TitlesOfParts>
    <vt:vector size="10" baseType="lpstr">
      <vt:lpstr>Položky</vt:lpstr>
      <vt:lpstr>Položky!Názvy_tisku</vt:lpstr>
      <vt:lpstr>Položky!Oblast_tisku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Mirek</dc:creator>
  <cp:lastModifiedBy>Romana Chládková</cp:lastModifiedBy>
  <cp:lastPrinted>2015-01-08T23:17:42Z</cp:lastPrinted>
  <dcterms:created xsi:type="dcterms:W3CDTF">2013-05-21T09:58:30Z</dcterms:created>
  <dcterms:modified xsi:type="dcterms:W3CDTF">2015-02-03T11:24:25Z</dcterms:modified>
</cp:coreProperties>
</file>