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<sst xmlns="http://schemas.openxmlformats.org/spreadsheetml/2006/main" count="219" uniqueCount="113">
  <si>
    <t xml:space="preserve">
        Kategorie: TS 007-2015 - Tiskařské služby, sběr do: 31.07.2015, dodání od: 01.09.2015, vygenerováno: 27.08.2015 10:04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</si>
  <si>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</si>
  <si>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</si>
  <si>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</si>
  <si>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</si>
  <si>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</si>
  <si>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</si>
  <si>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</si>
  <si>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</si>
  <si>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</si>
  <si>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</si>
  <si>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</si>
  <si>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</si>
  <si>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</si>
  <si>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</si>
  <si>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</si>
  <si>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</si>
  <si>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</si>
  <si>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</si>
  <si>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</si>
  <si>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</si>
  <si>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</si>
  <si>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</si>
  <si>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</si>
  <si>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</si>
  <si>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</si>
  <si>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</si>
  <si>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</si>
  <si>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</si>
  <si>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</si>
  <si>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</si>
  <si>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</si>
  <si>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</si>
  <si>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</si>
  <si>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</si>
  <si>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</si>
  <si>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</si>
  <si>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</si>
  <si>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</si>
  <si>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</si>
  <si>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brožura Mefanet Journal</t>
  </si>
  <si>
    <t>79810000-5</t>
  </si>
  <si>
    <t>79810000-5-6</t>
  </si>
  <si>
    <t>Jednoduchá brožura</t>
  </si>
  <si>
    <t>Obecná položka, konkrétní specifikace (barevnost, materiál, formát, ...) se uvádí do předepsané šablony.</t>
  </si>
  <si>
    <t>Brožura MEFANET Journal,
Dodání podkladů: po uzavření smlouvy,
Zajištění sazby: zadavatel,
Materiál - obálka: 378 x 267 mm, na spad, křída mat 250g,
Materiál - text: 188 x 267 mm, do zrcadla - ofset 90g
Barevnost - obálka 4/0,
Barevnost - text 4/4,
Tisková technologie: ofset,
Vazba - V2 lepená
Počet stran: 46-50
Úprava materiálu: obálka lamino matné</t>
  </si>
  <si>
    <t>ks</t>
  </si>
  <si>
    <t>A</t>
  </si>
  <si>
    <t>Inst.biostatistiky a analýz LF</t>
  </si>
  <si>
    <t>UKB, Kamenice 3, budova 1</t>
  </si>
  <si>
    <t>Kamenice 126/3, 62500 Brno</t>
  </si>
  <si>
    <t>bud. 1/617</t>
  </si>
  <si>
    <t xml:space="preserve">Schneiderová Simona  </t>
  </si>
  <si>
    <t>111812@mail.muni.cz</t>
  </si>
  <si>
    <t>1111</t>
  </si>
  <si>
    <t>119612</t>
  </si>
  <si>
    <t xml:space="preserve">   </t>
  </si>
  <si>
    <t>0001</t>
  </si>
  <si>
    <t>OBJ/1107/0005/15</t>
  </si>
  <si>
    <t>Celkem za objednávku</t>
  </si>
  <si>
    <t>Brožura k 25. výročí U3V na MU</t>
  </si>
  <si>
    <t>S</t>
  </si>
  <si>
    <t>Studijní odbor</t>
  </si>
  <si>
    <t>RMU, Komenského nám. 2</t>
  </si>
  <si>
    <t>Komenského nám. 220/2, 66243 Brno</t>
  </si>
  <si>
    <t>Adamec Petr Mgr. Ph.D.</t>
  </si>
  <si>
    <t>107151@mail.muni.cz</t>
  </si>
  <si>
    <t>5003</t>
  </si>
  <si>
    <t>991600</t>
  </si>
  <si>
    <t>00</t>
  </si>
  <si>
    <t>1590</t>
  </si>
  <si>
    <t>0000</t>
  </si>
  <si>
    <t>OBJ/9901/0546/15</t>
  </si>
  <si>
    <t>Tiskařské služby - tisk brožury</t>
  </si>
  <si>
    <t>Podklady: konečný grafický návrh bude dodán po soutěži po domluvě s dodavatelem ohledně přesných parametrů souborů k tisku. Zajištění sazby obou verzí: zajistí FSS MU (zadavatel). Formát (rozměr):  A5, 148x210 mm. Materiál: vnitřní blok - papír křída 110-115 g, obálka křída - 250g s UV lakem nebo laminací 1/0. Barevnost: CMYK, vnitřní blok 4/4, obálka 4/4 + prodloužená o 1 zlom (obálka po rozložení tedy 444x210 mm) - kvůli mapě, viz přiložený vzorový návrh. Tisková technologie: ofset nebo digitální tisk. Počet stran: 28 číslovaných stran (14 listů) + obálka prodloužená, přesně počet viz vzorový soubor. Úprava materiálu: obálka UV lak nebo laminace 1/0. Vazba: V1 šitá na 2 skobky. Specifikace platná pro verzi v českém i anglickém jazyce. Počet ks: 4 000 ks v češtině, 2 000 ks v angličtině.</t>
  </si>
  <si>
    <t>Ústřední knihovna</t>
  </si>
  <si>
    <t>FSS, Joštova 10</t>
  </si>
  <si>
    <t>Joštova 218/10, 60200 Brno</t>
  </si>
  <si>
    <t xml:space="preserve">Pilátová Aneta Mgr. </t>
  </si>
  <si>
    <t>243922@mail.muni.cz</t>
  </si>
  <si>
    <t>vzor - odchylka od konečného tiskového souboru v češtině cca 3-5%, anglická verze - stejné parametry, foto i sazba, liší se jen ve znění textu. Foto dodáme kvalitní.</t>
  </si>
  <si>
    <t>239840</t>
  </si>
  <si>
    <t>50</t>
  </si>
  <si>
    <t>6003</t>
  </si>
  <si>
    <t>OBJ/2301/0334/15</t>
  </si>
  <si>
    <t>OPVK Logika tisk</t>
  </si>
  <si>
    <t>Dodání podkladů: PDF soubor
Zajištění sazby (dodavatel/zadavatel): zadavatel
Formát (rozměr): A5 čistá
Materiál (obálka, text): kniha s tvrdými deskami, šitá pevná vazba V8, 90g papír,  kapitálek+stužka, černobílý oboustranný tisk
Barevnost (obálka, text): plnobarevná
Tisková technologie: ofset popř. digitální, vysoká kvalita tisku 2400dpi
Počet stran: 200 (+-30 stran)
Úprava materiálu: obálka lamino lesk
Kontaktní osoba: doc. Jiří Raclavský, tel. 603971851.</t>
  </si>
  <si>
    <t>Kat.filozofie</t>
  </si>
  <si>
    <t>FF, Gorkého 14, budova A</t>
  </si>
  <si>
    <t>Arna Nováka 1/1, 60200 Brno</t>
  </si>
  <si>
    <t>bud. A/A.N01.013</t>
  </si>
  <si>
    <t>Raclavský Jiří doc. PhDr. BcA. Ph.D.</t>
  </si>
  <si>
    <t>7593@mail.muni.cz</t>
  </si>
  <si>
    <t>0036</t>
  </si>
  <si>
    <t>211100</t>
  </si>
  <si>
    <t>1515</t>
  </si>
  <si>
    <t>OBJ/2111/0014/15</t>
  </si>
  <si>
    <t>79810000-5-5</t>
  </si>
  <si>
    <t>Hlavičkový papír</t>
  </si>
  <si>
    <t>Studijní oddělení</t>
  </si>
  <si>
    <t xml:space="preserve">Polášková Ludmila  </t>
  </si>
  <si>
    <t>52672@mail.muni.cz</t>
  </si>
  <si>
    <t>239913</t>
  </si>
  <si>
    <t>OBJ/2301/0335/15</t>
  </si>
  <si>
    <t>79810000-5-2</t>
  </si>
  <si>
    <t>Leták</t>
  </si>
  <si>
    <t>Zajištění sazby (dodavatel/zadavatel): zadavatel
Formát (rozměr):  148 x 105 mm
Materiál: papír bílý ofsetový 80g 
Barevnost: 1/0; Barva: pantone 3295C 
Tisková technologie: ofset</t>
  </si>
  <si>
    <t>Celkem</t>
  </si>
  <si>
    <t>Tisková data dodá externí grafik. Brožura/katalog, formát zhruba A5 (175x222); vazba V2; cca 120 stran (+/- 20 stran); vnitřek: papír 90g/m2, barevnost: 1/1; obálka: křída 300g/m2, barevnost 4/4 (barevná obálka). Podrobněji o pravděpodobném formátu viz příloha.</t>
  </si>
  <si>
    <t>Zajištění sazby (dodavatel/zadavatel): zadavatel Formát (rozměr): A4 Materiál: papír bílý, gramáž 80 g Barevnost: 2/0</t>
  </si>
  <si>
    <t>Zajištění sazby (dodavatel/zadavatel): zadavatel Formát (rozměr): A4 Materiál: papír bílý, gramáž 80g, Barevnost: 2/0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</si>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</sst>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1" fillId="36" borderId="0" xfId="0" applyFont="1" applyFill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00390625" style="0" customWidth="1"/>
    <col min="2" max="2" width="37.421875" style="0" hidden="1" customWidth="1"/>
    <col min="3" max="3" width="7.7109375" style="0" customWidth="1"/>
    <col min="4" max="4" width="18.7109375" style="0" hidden="1" customWidth="1"/>
    <col min="5" max="5" width="13.8515625" style="0" customWidth="1"/>
    <col min="6" max="6" width="17.8515625" style="0" bestFit="1" customWidth="1"/>
    <col min="7" max="7" width="16.7109375" style="0" customWidth="1"/>
    <col min="8" max="8" width="38.7109375" style="0" customWidth="1"/>
    <col min="9" max="9" width="4.140625" style="0" customWidth="1"/>
    <col min="10" max="10" width="7.00390625" style="0" hidden="1" customWidth="1"/>
    <col min="11" max="11" width="7.57421875" style="0" customWidth="1"/>
    <col min="12" max="12" width="4.7109375" style="0" hidden="1" customWidth="1"/>
    <col min="13" max="13" width="14.00390625" style="0" hidden="1" customWidth="1"/>
    <col min="14" max="16" width="20.00390625" style="0" customWidth="1"/>
    <col min="17" max="17" width="4.00390625" style="0" customWidth="1"/>
    <col min="18" max="18" width="16.28125" style="0" customWidth="1"/>
    <col min="19" max="19" width="10.57421875" style="0" hidden="1" customWidth="1"/>
    <col min="20" max="20" width="13.8515625" style="0" customWidth="1"/>
    <col min="21" max="21" width="19.7109375" style="0" bestFit="1" customWidth="1"/>
    <col min="22" max="22" width="11.8515625" style="0" bestFit="1" customWidth="1"/>
    <col min="23" max="23" width="28.28125" style="0" customWidth="1"/>
    <col min="24" max="24" width="5.28125" style="0" customWidth="1"/>
    <col min="25" max="25" width="7.57421875" style="0" customWidth="1"/>
    <col min="26" max="26" width="4.00390625" style="0" customWidth="1"/>
    <col min="27" max="27" width="5.7109375" style="0" customWidth="1"/>
    <col min="28" max="28" width="5.8515625" style="0" customWidth="1"/>
    <col min="29" max="29" width="16.57421875" style="0" bestFit="1" customWidth="1"/>
    <col min="30" max="30" width="13.8515625" style="0" customWidth="1"/>
    <col min="31" max="31" width="8.7109375" style="0" customWidth="1"/>
    <col min="32" max="32" width="10.57421875" style="0" customWidth="1"/>
  </cols>
  <sheetData>
    <row r="1" spans="1:32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customHeight="1">
      <c r="A3" s="18" t="s">
        <v>1</v>
      </c>
      <c r="B3" s="18"/>
      <c r="C3" s="18"/>
      <c r="D3" s="18"/>
      <c r="E3" s="18"/>
      <c r="F3" s="18"/>
      <c r="G3" s="18"/>
      <c r="H3" s="19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1" t="s">
        <v>3</v>
      </c>
      <c r="L4" s="21"/>
      <c r="M4" s="22" t="s">
        <v>4</v>
      </c>
      <c r="N4" s="22"/>
      <c r="O4" s="22"/>
      <c r="P4" s="22"/>
      <c r="Q4" s="22"/>
      <c r="R4" s="22"/>
      <c r="S4" s="20"/>
      <c r="T4" s="20"/>
      <c r="U4" s="20"/>
      <c r="V4" s="20"/>
      <c r="W4" s="20"/>
      <c r="X4" s="21" t="s">
        <v>5</v>
      </c>
      <c r="Y4" s="21"/>
      <c r="Z4" s="21"/>
      <c r="AA4" s="21"/>
      <c r="AB4" s="21"/>
      <c r="AC4" s="21" t="s">
        <v>3</v>
      </c>
      <c r="AD4" s="21"/>
      <c r="AE4" s="21"/>
      <c r="AF4" s="1"/>
    </row>
    <row r="5" spans="1:32" ht="100.5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5" t="s">
        <v>14</v>
      </c>
      <c r="J5" s="25" t="s">
        <v>15</v>
      </c>
      <c r="K5" s="25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5" t="s">
        <v>33</v>
      </c>
      <c r="AC5" s="2" t="s">
        <v>34</v>
      </c>
      <c r="AD5" s="2" t="s">
        <v>111</v>
      </c>
      <c r="AE5" s="2" t="s">
        <v>36</v>
      </c>
      <c r="AF5" s="2" t="s">
        <v>112</v>
      </c>
    </row>
    <row r="6" spans="1:32" ht="166.5" thickBot="1">
      <c r="A6" s="3">
        <v>54910</v>
      </c>
      <c r="B6" s="4" t="s">
        <v>40</v>
      </c>
      <c r="C6" s="3">
        <v>159539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400</v>
      </c>
      <c r="K6" s="6">
        <v>400</v>
      </c>
      <c r="L6" s="7" t="s">
        <v>47</v>
      </c>
      <c r="M6" s="4">
        <v>119612</v>
      </c>
      <c r="N6" s="4" t="s">
        <v>48</v>
      </c>
      <c r="O6" s="4" t="s">
        <v>49</v>
      </c>
      <c r="P6" s="4" t="s">
        <v>50</v>
      </c>
      <c r="Q6" s="4">
        <v>7</v>
      </c>
      <c r="R6" s="4" t="s">
        <v>51</v>
      </c>
      <c r="S6" s="4">
        <v>111812</v>
      </c>
      <c r="T6" s="4" t="s">
        <v>52</v>
      </c>
      <c r="U6" s="4" t="s">
        <v>53</v>
      </c>
      <c r="V6" s="4">
        <v>549494203</v>
      </c>
      <c r="W6" s="4"/>
      <c r="X6" s="8" t="s">
        <v>54</v>
      </c>
      <c r="Y6" s="8" t="s">
        <v>55</v>
      </c>
      <c r="Z6" s="8" t="s">
        <v>56</v>
      </c>
      <c r="AA6" s="8" t="s">
        <v>54</v>
      </c>
      <c r="AB6" s="8" t="s">
        <v>57</v>
      </c>
      <c r="AC6" s="7" t="s">
        <v>58</v>
      </c>
      <c r="AD6" s="9">
        <v>46</v>
      </c>
      <c r="AE6" s="6">
        <v>21</v>
      </c>
      <c r="AF6" s="10">
        <f>ROUND($K$6*$AD$6,2)</f>
        <v>18400</v>
      </c>
    </row>
    <row r="7" spans="1:32" ht="13.5" thickTop="1">
      <c r="A7" s="23"/>
      <c r="B7" s="23"/>
      <c r="C7" s="2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6" t="s">
        <v>59</v>
      </c>
      <c r="AE7" s="26"/>
      <c r="AF7" s="12">
        <f>SUM($AF$6:$AF$6)</f>
        <v>18400</v>
      </c>
    </row>
    <row r="8" spans="1:32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02.75" thickBot="1">
      <c r="A9" s="3">
        <v>55305</v>
      </c>
      <c r="B9" s="4" t="s">
        <v>60</v>
      </c>
      <c r="C9" s="3">
        <v>160753</v>
      </c>
      <c r="D9" s="4" t="s">
        <v>41</v>
      </c>
      <c r="E9" s="4" t="s">
        <v>42</v>
      </c>
      <c r="F9" s="4" t="s">
        <v>43</v>
      </c>
      <c r="G9" s="4" t="s">
        <v>44</v>
      </c>
      <c r="H9" s="16" t="s">
        <v>108</v>
      </c>
      <c r="I9" s="4" t="s">
        <v>46</v>
      </c>
      <c r="J9" s="5">
        <v>300</v>
      </c>
      <c r="K9" s="6">
        <v>300</v>
      </c>
      <c r="L9" s="7" t="s">
        <v>61</v>
      </c>
      <c r="M9" s="4">
        <v>991600</v>
      </c>
      <c r="N9" s="4" t="s">
        <v>62</v>
      </c>
      <c r="O9" s="4" t="s">
        <v>63</v>
      </c>
      <c r="P9" s="4" t="s">
        <v>64</v>
      </c>
      <c r="Q9" s="4">
        <v>3</v>
      </c>
      <c r="R9" s="4">
        <v>353</v>
      </c>
      <c r="S9" s="4">
        <v>107151</v>
      </c>
      <c r="T9" s="4" t="s">
        <v>65</v>
      </c>
      <c r="U9" s="4" t="s">
        <v>66</v>
      </c>
      <c r="V9" s="4">
        <v>549494088</v>
      </c>
      <c r="W9" s="4"/>
      <c r="X9" s="8" t="s">
        <v>67</v>
      </c>
      <c r="Y9" s="8" t="s">
        <v>68</v>
      </c>
      <c r="Z9" s="8" t="s">
        <v>69</v>
      </c>
      <c r="AA9" s="8" t="s">
        <v>70</v>
      </c>
      <c r="AB9" s="8" t="s">
        <v>71</v>
      </c>
      <c r="AC9" s="7" t="s">
        <v>72</v>
      </c>
      <c r="AD9" s="9">
        <v>36</v>
      </c>
      <c r="AE9" s="6">
        <v>21</v>
      </c>
      <c r="AF9" s="10">
        <f>ROUND($K$9*$AD$9,2)</f>
        <v>10800</v>
      </c>
    </row>
    <row r="10" spans="1:32" ht="13.5" thickTop="1">
      <c r="A10" s="23"/>
      <c r="B10" s="23"/>
      <c r="C10" s="2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6" t="s">
        <v>59</v>
      </c>
      <c r="AE10" s="26"/>
      <c r="AF10" s="12">
        <f>SUM($AF$9:$AF$9)</f>
        <v>10800</v>
      </c>
    </row>
    <row r="11" spans="1:32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255.75" thickBot="1">
      <c r="A12" s="3">
        <v>55317</v>
      </c>
      <c r="B12" s="4" t="s">
        <v>73</v>
      </c>
      <c r="C12" s="3">
        <v>161204</v>
      </c>
      <c r="D12" s="4" t="s">
        <v>41</v>
      </c>
      <c r="E12" s="4" t="s">
        <v>42</v>
      </c>
      <c r="F12" s="4" t="s">
        <v>43</v>
      </c>
      <c r="G12" s="4" t="s">
        <v>44</v>
      </c>
      <c r="H12" s="4" t="s">
        <v>74</v>
      </c>
      <c r="I12" s="4" t="s">
        <v>46</v>
      </c>
      <c r="J12" s="5">
        <v>6000</v>
      </c>
      <c r="K12" s="6">
        <v>6000</v>
      </c>
      <c r="L12" s="7" t="s">
        <v>61</v>
      </c>
      <c r="M12" s="4">
        <v>239840</v>
      </c>
      <c r="N12" s="4" t="s">
        <v>75</v>
      </c>
      <c r="O12" s="4" t="s">
        <v>76</v>
      </c>
      <c r="P12" s="4" t="s">
        <v>77</v>
      </c>
      <c r="Q12" s="4">
        <v>1</v>
      </c>
      <c r="R12" s="4">
        <v>1.39</v>
      </c>
      <c r="S12" s="4">
        <v>243922</v>
      </c>
      <c r="T12" s="4" t="s">
        <v>78</v>
      </c>
      <c r="U12" s="4" t="s">
        <v>79</v>
      </c>
      <c r="V12" s="4">
        <v>549495419</v>
      </c>
      <c r="W12" s="4" t="s">
        <v>80</v>
      </c>
      <c r="X12" s="8" t="s">
        <v>54</v>
      </c>
      <c r="Y12" s="8" t="s">
        <v>81</v>
      </c>
      <c r="Z12" s="8" t="s">
        <v>82</v>
      </c>
      <c r="AA12" s="8" t="s">
        <v>54</v>
      </c>
      <c r="AB12" s="8" t="s">
        <v>83</v>
      </c>
      <c r="AC12" s="7" t="s">
        <v>84</v>
      </c>
      <c r="AD12" s="9">
        <v>7.5</v>
      </c>
      <c r="AE12" s="6">
        <v>21</v>
      </c>
      <c r="AF12" s="10">
        <f>ROUND($K$12*$AD$12,2)</f>
        <v>45000</v>
      </c>
    </row>
    <row r="13" spans="1:32" ht="13.5" thickTop="1">
      <c r="A13" s="23"/>
      <c r="B13" s="23"/>
      <c r="C13" s="2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26" t="s">
        <v>59</v>
      </c>
      <c r="AE13" s="26"/>
      <c r="AF13" s="12">
        <f>SUM($AF$12:$AF$12)</f>
        <v>45000</v>
      </c>
    </row>
    <row r="14" spans="1:3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192">
      <c r="A15" s="3">
        <v>55422</v>
      </c>
      <c r="B15" s="4" t="s">
        <v>85</v>
      </c>
      <c r="C15" s="3">
        <v>161298</v>
      </c>
      <c r="D15" s="4" t="s">
        <v>41</v>
      </c>
      <c r="E15" s="4" t="s">
        <v>42</v>
      </c>
      <c r="F15" s="4" t="s">
        <v>43</v>
      </c>
      <c r="G15" s="4" t="s">
        <v>44</v>
      </c>
      <c r="H15" s="4" t="s">
        <v>86</v>
      </c>
      <c r="I15" s="4" t="s">
        <v>46</v>
      </c>
      <c r="J15" s="5">
        <v>200</v>
      </c>
      <c r="K15" s="6">
        <v>200</v>
      </c>
      <c r="L15" s="7" t="s">
        <v>61</v>
      </c>
      <c r="M15" s="4">
        <v>211100</v>
      </c>
      <c r="N15" s="4" t="s">
        <v>87</v>
      </c>
      <c r="O15" s="4" t="s">
        <v>88</v>
      </c>
      <c r="P15" s="4" t="s">
        <v>89</v>
      </c>
      <c r="Q15" s="4">
        <v>1</v>
      </c>
      <c r="R15" s="4" t="s">
        <v>90</v>
      </c>
      <c r="S15" s="4">
        <v>7593</v>
      </c>
      <c r="T15" s="4" t="s">
        <v>91</v>
      </c>
      <c r="U15" s="4" t="s">
        <v>92</v>
      </c>
      <c r="V15" s="4">
        <v>549496344</v>
      </c>
      <c r="W15" s="4"/>
      <c r="X15" s="8" t="s">
        <v>93</v>
      </c>
      <c r="Y15" s="8" t="s">
        <v>94</v>
      </c>
      <c r="Z15" s="8" t="s">
        <v>56</v>
      </c>
      <c r="AA15" s="8" t="s">
        <v>95</v>
      </c>
      <c r="AB15" s="8" t="s">
        <v>71</v>
      </c>
      <c r="AC15" s="7" t="s">
        <v>96</v>
      </c>
      <c r="AD15" s="9">
        <v>110</v>
      </c>
      <c r="AE15" s="6">
        <v>21</v>
      </c>
      <c r="AF15" s="10">
        <f>ROUND($K$15*$AD$15,2)</f>
        <v>22000</v>
      </c>
    </row>
    <row r="16" spans="1:32" ht="13.5">
      <c r="A16" s="23"/>
      <c r="B16" s="23"/>
      <c r="C16" s="2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 t="s">
        <v>59</v>
      </c>
      <c r="AF16" s="12">
        <f>SUM($AF$15:$AF$15)</f>
        <v>22000</v>
      </c>
    </row>
    <row r="17" spans="1:32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02">
      <c r="A18" s="3">
        <v>55426</v>
      </c>
      <c r="B18" s="4"/>
      <c r="C18" s="3">
        <v>161317</v>
      </c>
      <c r="D18" s="4" t="s">
        <v>41</v>
      </c>
      <c r="E18" s="4" t="s">
        <v>97</v>
      </c>
      <c r="F18" s="4" t="s">
        <v>98</v>
      </c>
      <c r="G18" s="4" t="s">
        <v>44</v>
      </c>
      <c r="H18" s="16" t="s">
        <v>109</v>
      </c>
      <c r="I18" s="4" t="s">
        <v>46</v>
      </c>
      <c r="J18" s="5">
        <v>5000</v>
      </c>
      <c r="K18" s="6">
        <v>5000</v>
      </c>
      <c r="L18" s="7" t="s">
        <v>61</v>
      </c>
      <c r="M18" s="4">
        <v>239913</v>
      </c>
      <c r="N18" s="4" t="s">
        <v>99</v>
      </c>
      <c r="O18" s="4" t="s">
        <v>76</v>
      </c>
      <c r="P18" s="4" t="s">
        <v>77</v>
      </c>
      <c r="Q18" s="4">
        <v>1</v>
      </c>
      <c r="R18" s="4">
        <v>1.16</v>
      </c>
      <c r="S18" s="4">
        <v>52672</v>
      </c>
      <c r="T18" s="4" t="s">
        <v>100</v>
      </c>
      <c r="U18" s="4" t="s">
        <v>101</v>
      </c>
      <c r="V18" s="4">
        <v>549496289</v>
      </c>
      <c r="W18" s="4"/>
      <c r="X18" s="8" t="s">
        <v>54</v>
      </c>
      <c r="Y18" s="8" t="s">
        <v>102</v>
      </c>
      <c r="Z18" s="8" t="s">
        <v>82</v>
      </c>
      <c r="AA18" s="8" t="s">
        <v>54</v>
      </c>
      <c r="AB18" s="8" t="s">
        <v>83</v>
      </c>
      <c r="AC18" s="7" t="s">
        <v>103</v>
      </c>
      <c r="AD18" s="9">
        <v>0.38</v>
      </c>
      <c r="AE18" s="6">
        <v>21</v>
      </c>
      <c r="AF18" s="10">
        <f>ROUND($K$18*$AD$18,2)</f>
        <v>1900</v>
      </c>
    </row>
    <row r="19" spans="1:32" ht="102">
      <c r="A19" s="3">
        <v>55426</v>
      </c>
      <c r="B19" s="4"/>
      <c r="C19" s="3">
        <v>161318</v>
      </c>
      <c r="D19" s="4" t="s">
        <v>41</v>
      </c>
      <c r="E19" s="4" t="s">
        <v>104</v>
      </c>
      <c r="F19" s="4" t="s">
        <v>105</v>
      </c>
      <c r="G19" s="4" t="s">
        <v>44</v>
      </c>
      <c r="H19" s="4" t="s">
        <v>106</v>
      </c>
      <c r="I19" s="4" t="s">
        <v>46</v>
      </c>
      <c r="J19" s="5">
        <v>10000</v>
      </c>
      <c r="K19" s="6">
        <v>10000</v>
      </c>
      <c r="L19" s="7" t="s">
        <v>61</v>
      </c>
      <c r="M19" s="4">
        <v>239913</v>
      </c>
      <c r="N19" s="4" t="s">
        <v>99</v>
      </c>
      <c r="O19" s="4" t="s">
        <v>76</v>
      </c>
      <c r="P19" s="4" t="s">
        <v>77</v>
      </c>
      <c r="Q19" s="4">
        <v>1</v>
      </c>
      <c r="R19" s="4">
        <v>1.16</v>
      </c>
      <c r="S19" s="4">
        <v>52672</v>
      </c>
      <c r="T19" s="4" t="s">
        <v>100</v>
      </c>
      <c r="U19" s="4" t="s">
        <v>101</v>
      </c>
      <c r="V19" s="4">
        <v>549496289</v>
      </c>
      <c r="W19" s="4"/>
      <c r="X19" s="8" t="s">
        <v>54</v>
      </c>
      <c r="Y19" s="8" t="s">
        <v>102</v>
      </c>
      <c r="Z19" s="8" t="s">
        <v>82</v>
      </c>
      <c r="AA19" s="8" t="s">
        <v>54</v>
      </c>
      <c r="AB19" s="8" t="s">
        <v>83</v>
      </c>
      <c r="AC19" s="7" t="s">
        <v>103</v>
      </c>
      <c r="AD19" s="9">
        <v>0.12</v>
      </c>
      <c r="AE19" s="6">
        <v>21</v>
      </c>
      <c r="AF19" s="10">
        <f>ROUND($K$19*$AD$19,2)</f>
        <v>1200</v>
      </c>
    </row>
    <row r="20" spans="1:32" ht="102.75" thickBot="1">
      <c r="A20" s="3">
        <v>55426</v>
      </c>
      <c r="B20" s="4"/>
      <c r="C20" s="3">
        <v>161329</v>
      </c>
      <c r="D20" s="4" t="s">
        <v>41</v>
      </c>
      <c r="E20" s="4" t="s">
        <v>97</v>
      </c>
      <c r="F20" s="4" t="s">
        <v>98</v>
      </c>
      <c r="G20" s="4" t="s">
        <v>44</v>
      </c>
      <c r="H20" s="16" t="s">
        <v>110</v>
      </c>
      <c r="I20" s="4" t="s">
        <v>46</v>
      </c>
      <c r="J20" s="5">
        <v>20000</v>
      </c>
      <c r="K20" s="6">
        <v>20000</v>
      </c>
      <c r="L20" s="7" t="s">
        <v>61</v>
      </c>
      <c r="M20" s="4">
        <v>239913</v>
      </c>
      <c r="N20" s="4" t="s">
        <v>99</v>
      </c>
      <c r="O20" s="4" t="s">
        <v>76</v>
      </c>
      <c r="P20" s="4" t="s">
        <v>77</v>
      </c>
      <c r="Q20" s="4">
        <v>1</v>
      </c>
      <c r="R20" s="4">
        <v>1.16</v>
      </c>
      <c r="S20" s="4">
        <v>52672</v>
      </c>
      <c r="T20" s="4" t="s">
        <v>100</v>
      </c>
      <c r="U20" s="4" t="s">
        <v>101</v>
      </c>
      <c r="V20" s="4">
        <v>549496289</v>
      </c>
      <c r="W20" s="4"/>
      <c r="X20" s="8" t="s">
        <v>54</v>
      </c>
      <c r="Y20" s="8" t="s">
        <v>102</v>
      </c>
      <c r="Z20" s="8" t="s">
        <v>82</v>
      </c>
      <c r="AA20" s="8" t="s">
        <v>54</v>
      </c>
      <c r="AB20" s="8" t="s">
        <v>83</v>
      </c>
      <c r="AC20" s="7" t="s">
        <v>103</v>
      </c>
      <c r="AD20" s="9">
        <v>0.27</v>
      </c>
      <c r="AE20" s="6">
        <v>21</v>
      </c>
      <c r="AF20" s="10">
        <f>ROUND($K$20*$AD$20,2)</f>
        <v>5400</v>
      </c>
    </row>
    <row r="21" spans="1:32" ht="13.5" customHeight="1" thickTop="1">
      <c r="A21" s="23"/>
      <c r="B21" s="23"/>
      <c r="C21" s="2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26" t="s">
        <v>59</v>
      </c>
      <c r="AE21" s="26"/>
      <c r="AF21" s="12">
        <f>SUM($AF$18:$AF$20)</f>
        <v>8500</v>
      </c>
    </row>
    <row r="22" spans="1:3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9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14" t="s">
        <v>107</v>
      </c>
      <c r="AF23" s="15">
        <f>(0)+SUM($AF$7,$AF$10,$AF$13,$AF$16,$AF$21)</f>
        <v>104700</v>
      </c>
    </row>
    <row r="24" spans="1:3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</sheetData>
  <sheetProtection/>
  <mergeCells count="19">
    <mergeCell ref="A16:C16"/>
    <mergeCell ref="A21:C21"/>
    <mergeCell ref="A23:AD23"/>
    <mergeCell ref="A7:C7"/>
    <mergeCell ref="A10:C10"/>
    <mergeCell ref="A13:C13"/>
    <mergeCell ref="AD7:AE7"/>
    <mergeCell ref="AD10:AE10"/>
    <mergeCell ref="AD13:AE13"/>
    <mergeCell ref="AD21:AE21"/>
    <mergeCell ref="A1:AF1"/>
    <mergeCell ref="A3:G3"/>
    <mergeCell ref="H3:AF3"/>
    <mergeCell ref="A4:J4"/>
    <mergeCell ref="K4:L4"/>
    <mergeCell ref="M4:R4"/>
    <mergeCell ref="S4:W4"/>
    <mergeCell ref="X4:AB4"/>
    <mergeCell ref="AC4:AE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8" t="s">
        <v>1</v>
      </c>
      <c r="B3" s="18"/>
      <c r="C3" s="18"/>
      <c r="D3" s="18"/>
      <c r="E3" s="18"/>
      <c r="F3" s="18"/>
      <c r="G3" s="18"/>
      <c r="H3" s="19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4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1" t="s">
        <v>3</v>
      </c>
      <c r="L4" s="21"/>
      <c r="M4" s="22" t="s">
        <v>4</v>
      </c>
      <c r="N4" s="22"/>
      <c r="O4" s="22"/>
      <c r="P4" s="22"/>
      <c r="Q4" s="22"/>
      <c r="R4" s="22"/>
      <c r="S4" s="20"/>
      <c r="T4" s="20"/>
      <c r="U4" s="20"/>
      <c r="V4" s="20"/>
      <c r="W4" s="20"/>
      <c r="X4" s="21" t="s">
        <v>5</v>
      </c>
      <c r="Y4" s="21"/>
      <c r="Z4" s="21"/>
      <c r="AA4" s="21"/>
      <c r="AB4" s="21"/>
      <c r="AC4" s="21" t="s">
        <v>3</v>
      </c>
      <c r="AD4" s="21"/>
      <c r="AE4" s="21"/>
      <c r="AF4" s="21"/>
      <c r="AG4" s="20"/>
      <c r="AH4" s="20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2015-08-27T08:51:55Z</cp:lastPrinted>
  <dcterms:modified xsi:type="dcterms:W3CDTF">2015-08-27T08:51:58Z</dcterms:modified>
  <cp:category/>
  <cp:version/>
  <cp:contentType/>
  <cp:contentStatus/>
</cp:coreProperties>
</file>