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<sst xmlns="http://schemas.openxmlformats.org/spreadsheetml/2006/main" count="456" uniqueCount="132">
  <si>
    <t xml:space="preserve">
        Kategorie: TS 008-2015 - Tiskařské služby, sběr do: 31.08.2015, dodání od: 01.10.2015, vygenerováno: 29.09.2015 09:17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</si>
  <si>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</si>
  <si>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</si>
  <si>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</si>
  <si>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</si>
  <si>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</si>
  <si>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</si>
  <si>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</si>
  <si>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</si>
  <si>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</si>
  <si>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</si>
  <si>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</si>
  <si>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</si>
  <si>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</si>
  <si>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</si>
  <si>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</si>
  <si>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</si>
  <si>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</si>
  <si>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</si>
  <si>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</si>
  <si>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</si>
  <si>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</si>
  <si>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</si>
  <si>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</si>
  <si>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</si>
  <si>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</si>
  <si>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</si>
  <si>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</si>
  <si>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</si>
  <si>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</si>
  <si>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</si>
  <si>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</si>
  <si>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</si>
  <si>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</si>
  <si>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</si>
  <si>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</si>
  <si>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</si>
  <si>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</si>
  <si>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</si>
  <si>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</si>
  <si>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Noninvasive methods in cardiology 2015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</si>
  <si>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</si>
  <si>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</si>
  <si>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</si>
  <si>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</si>
  <si>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Dodání podkladů: e-mailem ve formátu PDF, předpoklad polovina října 2015, po podpisu smlouvy
Zajištění sazby (dodavatel/zadavatel): zadavatel
Formát: A4 210 × 297 mm
Materiál:obálka - 300 g bílý karton, lamino lesk
 text - 80 g bezdřevý ofset
Barevnost: obálka  1/0 černá/0
 text 4/4- CMYK/CMYK
Tisková technologie: ofset
Počet stran: 200 stran + rezerva+/-12 stran, tištěno oboustranně, + 4 strany obálka, 
Úprava materiálu (vazba): V2</t>
  </si>
  <si>
    <t>ks</t>
  </si>
  <si>
    <t>A</t>
  </si>
  <si>
    <t>Kat.fyzioterapie a RHB</t>
  </si>
  <si>
    <t>RMU, Komenského nám. 2</t>
  </si>
  <si>
    <t>Komenského nám. 220/2, 66243 Brno</t>
  </si>
  <si>
    <t xml:space="preserve">Dunklerová Leona Mgr. </t>
  </si>
  <si>
    <t>29923@mail.muni.cz</t>
  </si>
  <si>
    <t>1111</t>
  </si>
  <si>
    <t>110614</t>
  </si>
  <si>
    <t xml:space="preserve">   </t>
  </si>
  <si>
    <t>0001</t>
  </si>
  <si>
    <t>OBJ/1192/0015/15</t>
  </si>
  <si>
    <t>Celkem za objednávku</t>
  </si>
  <si>
    <t>Bulletin Moje fakulta</t>
  </si>
  <si>
    <t>Dodání podkladů: e-mailem ve formátu PDF, předpoklad polovina listopadu 2015
Zajištění sazby (dodavatel/zadavatel): zadavatel
Formát (rozměr): Katalog B5
Materiál (obálka, text): obálka křída lesk 160 g /m2, text papír křída 90g/m2
Barevnost (obálka, text): CMYK (4/4), na spad
Počet stran: 24-32 stran
Vazba: V1
poznámka - brožura bude obsahovat řadu grafů, tabulek, fotografií
Archovou montáž elektronicky v PDF zaslat kontaktní osobě pro převzetí ke kontrole</t>
  </si>
  <si>
    <t>Sekretariát</t>
  </si>
  <si>
    <t>UKB, Kamenice 5, budova A15</t>
  </si>
  <si>
    <t>Kamenice 753/5, 62500 Brno</t>
  </si>
  <si>
    <t>bud. A15/321</t>
  </si>
  <si>
    <t xml:space="preserve">Wernerová Irena Mgr. </t>
  </si>
  <si>
    <t>117989@mail.muni.cz</t>
  </si>
  <si>
    <t>Mobil: 725914825</t>
  </si>
  <si>
    <t>1012</t>
  </si>
  <si>
    <t>119911</t>
  </si>
  <si>
    <t>6002</t>
  </si>
  <si>
    <t>OBJ/1101/0427/15</t>
  </si>
  <si>
    <t>Projekt AZV Doc. Kašpárek</t>
  </si>
  <si>
    <t>Dodání podkladů: podklady ve formátu PDF v příloze této žádanky
Zajištění sazby (dodavatel/zadavatel): zadavatel
Formát (rozměr): A4
Materiál: papír bezdřevý ofset 90g/m2
Barevnost: černobílý tisk, 1/0
Tisk: jednostranný, 
Počet stran:51
Vazba: bez vazby, nesešité, zadavatel požaduje vytištění dokumentu a zkompletování jednotlivých výtisků (oddělit jednotlivé výtisky dokumentů)</t>
  </si>
  <si>
    <t>Psychiatrická klinika</t>
  </si>
  <si>
    <t>LF, FN Brno, Jihlavská 20, pavilon G</t>
  </si>
  <si>
    <t>Jihlavská 340/20, 62500 Brno</t>
  </si>
  <si>
    <t>pav. G/241</t>
  </si>
  <si>
    <t xml:space="preserve">Pazderová Jana  </t>
  </si>
  <si>
    <t>97466@mail.muni.cz</t>
  </si>
  <si>
    <t>532232053,532233706</t>
  </si>
  <si>
    <t>Kontaktní tel.: 532 232 053
Kontaktní mail: jpazder@med.muni.cz</t>
  </si>
  <si>
    <t>3203</t>
  </si>
  <si>
    <t>110222</t>
  </si>
  <si>
    <t>2213</t>
  </si>
  <si>
    <t>OBJ/1142/0016/15</t>
  </si>
  <si>
    <t>Dodání podkladů: podklady ve formátu PDF v příloze této žádanky
Zajištění sazby (dodavatel/zadavatel): zadavatel
Formát (rozměr): A4
Materiál: papír bezdřevý ofset 90g/m2
Barevnost: černobílý tisk, 1/0
Tisk: jednostranný, 
Počet stran:48
Vazba: bez vazby, nesešité, zadavatel požaduje vytištění dokumentu a zkompletování jednotlivých výtisků (oddělit jednotlivé výtisky dokumentů)</t>
  </si>
  <si>
    <t>Dodání podkladů: podklady ve formátu PDF v příloze této žádanky
Zajištění sazby (dodavatel/zadavatel): zadavatel
Formát (rozměr): A4
Materiál: papír bezdřevý ofset 90g/m2
Barevnost: černobílý tisk, 1/0
Tisk: jednostranný, 
Počet stran:60
Vazba: bez vazby, nesešité, zadavatel požaduje vytištění dokumentu a zkompletování jednotlivých výtisků (oddělit jednotlivé výtisky dokumentů)</t>
  </si>
  <si>
    <t>doc. Šimůnek - tik projekt</t>
  </si>
  <si>
    <t>MAXIMÁLNÍ CENA POLOŽKY 40 000 Kč bez DPH
Dodání podkladů: e-mailem ve formátu PDF, předpoklad polovina listopadu 2015, zadavatel požaduje provedení předtiskové úpravy podkladů pro tisk (ořezové značky atd.)
Zajištění sazby (dodavatel/zadavatel): dodavatel (zhotovitel) 
Formát (rozměr):  A4
Obálka: barevnost:  4/1
Vnitřní listy: Počet stran: 90 stran (oboustranný tisk)+/-8 stran, z toho max. 24 stran barevný tisk 4/4 (fotografie, grafy ?  příloha v závěru brožury), zbylé vnitřní listy černobílý tisk 1/1
Materiál (obálka, text): obálka: křída lesk 300 g /m2, vnitřní listy: barevný tisk: papír křída lesk 90g/m2, černobílý tisk: bezdřevý ofset 90g/m2
Vazba: V2
Brožura - TISKOVINY podléhají 1. snížené sazbě DPH 15%
MAXIMÁLNÍ CENA POLOŽKY 40 000 Kč bez DPH</t>
  </si>
  <si>
    <t>Ústav ochrany a podpory zdraví</t>
  </si>
  <si>
    <t>UKB, Kamenice 5, budova A21</t>
  </si>
  <si>
    <t>bud. A21/314</t>
  </si>
  <si>
    <t>Šimůnek Jan doc. MUDr. CSc.</t>
  </si>
  <si>
    <t>1007@mail.muni.cz</t>
  </si>
  <si>
    <t>3630</t>
  </si>
  <si>
    <t>110525</t>
  </si>
  <si>
    <t>2212</t>
  </si>
  <si>
    <t>OBJ/1119/0055/15</t>
  </si>
  <si>
    <t>obj. vizitek</t>
  </si>
  <si>
    <t>79810000-5-1</t>
  </si>
  <si>
    <t>Vizitka</t>
  </si>
  <si>
    <t>Formát (rozměr):90x50 mm,
Materiál: karton, Barevnost: 4/4</t>
  </si>
  <si>
    <t>S</t>
  </si>
  <si>
    <t>Ústav románských jazyků a lit.</t>
  </si>
  <si>
    <t>FF, Gorkého 7, budova G</t>
  </si>
  <si>
    <t>Gorkého 57/7, 60200 Brno</t>
  </si>
  <si>
    <t>bud. G/G103</t>
  </si>
  <si>
    <t xml:space="preserve">Holoubková Dagmar  </t>
  </si>
  <si>
    <t>802@mail.muni.cz</t>
  </si>
  <si>
    <t>9240</t>
  </si>
  <si>
    <t>212400</t>
  </si>
  <si>
    <t xml:space="preserve">      </t>
  </si>
  <si>
    <t>OBJ/2124/0035/15</t>
  </si>
  <si>
    <t>Celkem</t>
  </si>
  <si>
    <t>79810000-5-2</t>
  </si>
  <si>
    <t>Leták</t>
  </si>
  <si>
    <t>Dodání podkladů: .indd
Zajištění sazby (dodavatel/zadavatel): zadavatel
Formát (rozměr):skládačka 3 překlady, rozměr 355x185
Materiál: papír cca 150 g
Barevnost: cmyk
Tisková technologie:ofset
Počet stran:2 oboustranně
Úprava materiálu:poskládání
Spadávka (ano/ne):ano</t>
  </si>
  <si>
    <t>Z</t>
  </si>
  <si>
    <t>Odd.vědy, výzkumu a vněj.vztahů</t>
  </si>
  <si>
    <t>PedF, Poříčí 7, budova B</t>
  </si>
  <si>
    <t>Poříčí 623/7, 60300 Brno</t>
  </si>
  <si>
    <t xml:space="preserve"> </t>
  </si>
  <si>
    <t xml:space="preserve">Neubauerová Mirka  </t>
  </si>
  <si>
    <t>253827@mail.muni.cz</t>
  </si>
  <si>
    <t>Dodací adresa je Poříčí 31a, Brno</t>
  </si>
  <si>
    <t>1086</t>
  </si>
  <si>
    <t>419917</t>
  </si>
  <si>
    <t>1590</t>
  </si>
  <si>
    <t>OBJ/4101/0985/15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</si>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</sst>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1" fillId="36" borderId="0" xfId="0" applyFont="1" applyFill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F6" sqref="AF6"/>
    </sheetView>
  </sheetViews>
  <sheetFormatPr defaultColWidth="9.140625" defaultRowHeight="12.75"/>
  <cols>
    <col min="1" max="1" width="7.140625" style="0" customWidth="1"/>
    <col min="2" max="2" width="37.421875" style="0" hidden="1" customWidth="1"/>
    <col min="3" max="3" width="8.57421875" style="0" customWidth="1"/>
    <col min="4" max="4" width="18.7109375" style="0" hidden="1" customWidth="1"/>
    <col min="5" max="5" width="14.28125" style="0" customWidth="1"/>
    <col min="6" max="6" width="17.8515625" style="0" bestFit="1" customWidth="1"/>
    <col min="7" max="7" width="18.7109375" style="0" customWidth="1"/>
    <col min="8" max="8" width="38.7109375" style="0" customWidth="1"/>
    <col min="9" max="9" width="4.00390625" style="0" customWidth="1"/>
    <col min="10" max="10" width="7.00390625" style="0" hidden="1" customWidth="1"/>
    <col min="11" max="11" width="5.140625" style="0" customWidth="1"/>
    <col min="12" max="12" width="4.7109375" style="0" hidden="1" customWidth="1"/>
    <col min="13" max="13" width="14.00390625" style="0" hidden="1" customWidth="1"/>
    <col min="14" max="16" width="14.140625" style="0" customWidth="1"/>
    <col min="17" max="17" width="4.00390625" style="0" customWidth="1"/>
    <col min="18" max="18" width="12.00390625" style="0" bestFit="1" customWidth="1"/>
    <col min="19" max="19" width="10.57421875" style="0" hidden="1" customWidth="1"/>
    <col min="20" max="20" width="22.140625" style="0" bestFit="1" customWidth="1"/>
    <col min="21" max="21" width="18.7109375" style="0" bestFit="1" customWidth="1"/>
    <col min="22" max="22" width="10.7109375" style="0" customWidth="1"/>
    <col min="23" max="23" width="43.421875" style="0" bestFit="1" customWidth="1"/>
    <col min="24" max="24" width="5.7109375" style="0" customWidth="1"/>
    <col min="25" max="25" width="7.57421875" style="0" customWidth="1"/>
    <col min="26" max="26" width="4.140625" style="0" customWidth="1"/>
    <col min="27" max="28" width="5.8515625" style="0" customWidth="1"/>
    <col min="29" max="29" width="17.421875" style="0" customWidth="1"/>
    <col min="30" max="30" width="11.57421875" style="0" customWidth="1"/>
    <col min="31" max="31" width="22.140625" style="0" bestFit="1" customWidth="1"/>
    <col min="32" max="32" width="11.28125" style="0" customWidth="1"/>
  </cols>
  <sheetData>
    <row r="1" spans="1:32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19" t="s">
        <v>1</v>
      </c>
      <c r="B3" s="19"/>
      <c r="C3" s="19"/>
      <c r="D3" s="19"/>
      <c r="E3" s="19"/>
      <c r="F3" s="19"/>
      <c r="G3" s="19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2" t="s">
        <v>3</v>
      </c>
      <c r="L4" s="22"/>
      <c r="M4" s="23" t="s">
        <v>4</v>
      </c>
      <c r="N4" s="23"/>
      <c r="O4" s="23"/>
      <c r="P4" s="23"/>
      <c r="Q4" s="23"/>
      <c r="R4" s="23"/>
      <c r="S4" s="21"/>
      <c r="T4" s="21"/>
      <c r="U4" s="21"/>
      <c r="V4" s="21"/>
      <c r="W4" s="21"/>
      <c r="X4" s="22" t="s">
        <v>5</v>
      </c>
      <c r="Y4" s="22"/>
      <c r="Z4" s="22"/>
      <c r="AA4" s="22"/>
      <c r="AB4" s="22"/>
      <c r="AC4" s="22" t="s">
        <v>3</v>
      </c>
      <c r="AD4" s="22"/>
      <c r="AE4" s="22"/>
      <c r="AF4" s="1"/>
    </row>
    <row r="5" spans="1:32" ht="123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5" t="s">
        <v>14</v>
      </c>
      <c r="J5" s="2" t="s">
        <v>15</v>
      </c>
      <c r="K5" s="25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130</v>
      </c>
      <c r="AE5" s="2" t="s">
        <v>36</v>
      </c>
      <c r="AF5" s="2" t="s">
        <v>131</v>
      </c>
    </row>
    <row r="6" spans="1:32" ht="204">
      <c r="A6" s="3">
        <v>55724</v>
      </c>
      <c r="B6" s="4" t="s">
        <v>40</v>
      </c>
      <c r="C6" s="3">
        <v>161861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60</v>
      </c>
      <c r="K6" s="6">
        <v>60</v>
      </c>
      <c r="L6" s="7" t="s">
        <v>47</v>
      </c>
      <c r="M6" s="4">
        <v>110614</v>
      </c>
      <c r="N6" s="4" t="s">
        <v>48</v>
      </c>
      <c r="O6" s="4" t="s">
        <v>49</v>
      </c>
      <c r="P6" s="4" t="s">
        <v>50</v>
      </c>
      <c r="Q6" s="4">
        <v>2</v>
      </c>
      <c r="R6" s="4">
        <v>256</v>
      </c>
      <c r="S6" s="4">
        <v>29923</v>
      </c>
      <c r="T6" s="4" t="s">
        <v>51</v>
      </c>
      <c r="U6" s="4" t="s">
        <v>52</v>
      </c>
      <c r="V6" s="4">
        <v>543182990</v>
      </c>
      <c r="W6" s="4"/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290</v>
      </c>
      <c r="AE6" s="6">
        <v>15</v>
      </c>
      <c r="AF6" s="10">
        <f>ROUND($K$6*$AD$6,2)</f>
        <v>17400</v>
      </c>
    </row>
    <row r="7" spans="1:32" ht="13.5" customHeight="1">
      <c r="A7" s="16"/>
      <c r="B7" s="16"/>
      <c r="C7" s="1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 t="s">
        <v>58</v>
      </c>
      <c r="AF7" s="12">
        <f>SUM($AF$6:$AF$6)</f>
        <v>17400</v>
      </c>
    </row>
    <row r="8" spans="1:3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91.25">
      <c r="A9" s="3">
        <v>55770</v>
      </c>
      <c r="B9" s="4" t="s">
        <v>59</v>
      </c>
      <c r="C9" s="3">
        <v>162017</v>
      </c>
      <c r="D9" s="4" t="s">
        <v>41</v>
      </c>
      <c r="E9" s="4" t="s">
        <v>42</v>
      </c>
      <c r="F9" s="4" t="s">
        <v>43</v>
      </c>
      <c r="G9" s="4" t="s">
        <v>44</v>
      </c>
      <c r="H9" s="4" t="s">
        <v>60</v>
      </c>
      <c r="I9" s="4" t="s">
        <v>46</v>
      </c>
      <c r="J9" s="5">
        <v>50</v>
      </c>
      <c r="K9" s="6">
        <v>50</v>
      </c>
      <c r="L9" s="7" t="s">
        <v>47</v>
      </c>
      <c r="M9" s="4">
        <v>119911</v>
      </c>
      <c r="N9" s="4" t="s">
        <v>61</v>
      </c>
      <c r="O9" s="4" t="s">
        <v>62</v>
      </c>
      <c r="P9" s="4" t="s">
        <v>63</v>
      </c>
      <c r="Q9" s="4">
        <v>3</v>
      </c>
      <c r="R9" s="4" t="s">
        <v>64</v>
      </c>
      <c r="S9" s="4">
        <v>117989</v>
      </c>
      <c r="T9" s="4" t="s">
        <v>65</v>
      </c>
      <c r="U9" s="4" t="s">
        <v>66</v>
      </c>
      <c r="V9" s="4">
        <v>549497331</v>
      </c>
      <c r="W9" s="4" t="s">
        <v>67</v>
      </c>
      <c r="X9" s="8" t="s">
        <v>68</v>
      </c>
      <c r="Y9" s="8" t="s">
        <v>69</v>
      </c>
      <c r="Z9" s="8" t="s">
        <v>55</v>
      </c>
      <c r="AA9" s="8" t="s">
        <v>53</v>
      </c>
      <c r="AB9" s="8" t="s">
        <v>70</v>
      </c>
      <c r="AC9" s="7" t="s">
        <v>71</v>
      </c>
      <c r="AD9" s="9">
        <v>96</v>
      </c>
      <c r="AE9" s="6">
        <v>15</v>
      </c>
      <c r="AF9" s="10">
        <f>ROUND($K$9*$AD$9,2)</f>
        <v>4800</v>
      </c>
    </row>
    <row r="10" spans="1:32" ht="13.5" customHeight="1">
      <c r="A10" s="16"/>
      <c r="B10" s="16"/>
      <c r="C10" s="1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 t="s">
        <v>58</v>
      </c>
      <c r="AF10" s="12">
        <f>SUM($AF$9:$AF$9)</f>
        <v>4800</v>
      </c>
    </row>
    <row r="11" spans="1:3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65.75">
      <c r="A12" s="3">
        <v>55771</v>
      </c>
      <c r="B12" s="4" t="s">
        <v>72</v>
      </c>
      <c r="C12" s="3">
        <v>162222</v>
      </c>
      <c r="D12" s="4" t="s">
        <v>41</v>
      </c>
      <c r="E12" s="4" t="s">
        <v>42</v>
      </c>
      <c r="F12" s="4" t="s">
        <v>43</v>
      </c>
      <c r="G12" s="4" t="s">
        <v>44</v>
      </c>
      <c r="H12" s="4" t="s">
        <v>73</v>
      </c>
      <c r="I12" s="4" t="s">
        <v>46</v>
      </c>
      <c r="J12" s="5">
        <v>40</v>
      </c>
      <c r="K12" s="6">
        <v>40</v>
      </c>
      <c r="L12" s="7" t="s">
        <v>47</v>
      </c>
      <c r="M12" s="4">
        <v>110222</v>
      </c>
      <c r="N12" s="4" t="s">
        <v>74</v>
      </c>
      <c r="O12" s="4" t="s">
        <v>75</v>
      </c>
      <c r="P12" s="4" t="s">
        <v>76</v>
      </c>
      <c r="Q12" s="4">
        <v>2</v>
      </c>
      <c r="R12" s="4" t="s">
        <v>77</v>
      </c>
      <c r="S12" s="4">
        <v>97466</v>
      </c>
      <c r="T12" s="4" t="s">
        <v>78</v>
      </c>
      <c r="U12" s="4" t="s">
        <v>79</v>
      </c>
      <c r="V12" s="4" t="s">
        <v>80</v>
      </c>
      <c r="W12" s="4" t="s">
        <v>81</v>
      </c>
      <c r="X12" s="8" t="s">
        <v>82</v>
      </c>
      <c r="Y12" s="8" t="s">
        <v>83</v>
      </c>
      <c r="Z12" s="8" t="s">
        <v>55</v>
      </c>
      <c r="AA12" s="8" t="s">
        <v>84</v>
      </c>
      <c r="AB12" s="8" t="s">
        <v>56</v>
      </c>
      <c r="AC12" s="7" t="s">
        <v>85</v>
      </c>
      <c r="AD12" s="9">
        <v>88</v>
      </c>
      <c r="AE12" s="6">
        <v>15</v>
      </c>
      <c r="AF12" s="10">
        <f>ROUND($K$12*$AD$12,2)</f>
        <v>3520</v>
      </c>
    </row>
    <row r="13" spans="1:32" ht="165.75">
      <c r="A13" s="3">
        <v>55771</v>
      </c>
      <c r="B13" s="4" t="s">
        <v>72</v>
      </c>
      <c r="C13" s="3">
        <v>162223</v>
      </c>
      <c r="D13" s="4" t="s">
        <v>41</v>
      </c>
      <c r="E13" s="4" t="s">
        <v>42</v>
      </c>
      <c r="F13" s="4" t="s">
        <v>43</v>
      </c>
      <c r="G13" s="4" t="s">
        <v>44</v>
      </c>
      <c r="H13" s="4" t="s">
        <v>73</v>
      </c>
      <c r="I13" s="4" t="s">
        <v>46</v>
      </c>
      <c r="J13" s="5">
        <v>120</v>
      </c>
      <c r="K13" s="6">
        <v>120</v>
      </c>
      <c r="L13" s="7" t="s">
        <v>47</v>
      </c>
      <c r="M13" s="4">
        <v>110222</v>
      </c>
      <c r="N13" s="4" t="s">
        <v>74</v>
      </c>
      <c r="O13" s="4" t="s">
        <v>75</v>
      </c>
      <c r="P13" s="4" t="s">
        <v>76</v>
      </c>
      <c r="Q13" s="4">
        <v>2</v>
      </c>
      <c r="R13" s="4" t="s">
        <v>77</v>
      </c>
      <c r="S13" s="4">
        <v>97466</v>
      </c>
      <c r="T13" s="4" t="s">
        <v>78</v>
      </c>
      <c r="U13" s="4" t="s">
        <v>79</v>
      </c>
      <c r="V13" s="4" t="s">
        <v>80</v>
      </c>
      <c r="W13" s="4" t="s">
        <v>81</v>
      </c>
      <c r="X13" s="8" t="s">
        <v>82</v>
      </c>
      <c r="Y13" s="8" t="s">
        <v>83</v>
      </c>
      <c r="Z13" s="8" t="s">
        <v>55</v>
      </c>
      <c r="AA13" s="8" t="s">
        <v>84</v>
      </c>
      <c r="AB13" s="8" t="s">
        <v>56</v>
      </c>
      <c r="AC13" s="7" t="s">
        <v>85</v>
      </c>
      <c r="AD13" s="9">
        <v>64</v>
      </c>
      <c r="AE13" s="6">
        <v>15</v>
      </c>
      <c r="AF13" s="10">
        <f>ROUND($K$13*$AD$13,2)</f>
        <v>7680</v>
      </c>
    </row>
    <row r="14" spans="1:32" ht="165.75">
      <c r="A14" s="3">
        <v>55771</v>
      </c>
      <c r="B14" s="4" t="s">
        <v>72</v>
      </c>
      <c r="C14" s="3">
        <v>162267</v>
      </c>
      <c r="D14" s="4" t="s">
        <v>41</v>
      </c>
      <c r="E14" s="4" t="s">
        <v>42</v>
      </c>
      <c r="F14" s="4" t="s">
        <v>43</v>
      </c>
      <c r="G14" s="4" t="s">
        <v>44</v>
      </c>
      <c r="H14" s="4" t="s">
        <v>86</v>
      </c>
      <c r="I14" s="4" t="s">
        <v>46</v>
      </c>
      <c r="J14" s="5">
        <v>40</v>
      </c>
      <c r="K14" s="6">
        <v>40</v>
      </c>
      <c r="L14" s="7" t="s">
        <v>47</v>
      </c>
      <c r="M14" s="4">
        <v>110222</v>
      </c>
      <c r="N14" s="4" t="s">
        <v>74</v>
      </c>
      <c r="O14" s="4" t="s">
        <v>75</v>
      </c>
      <c r="P14" s="4" t="s">
        <v>76</v>
      </c>
      <c r="Q14" s="4">
        <v>2</v>
      </c>
      <c r="R14" s="4" t="s">
        <v>77</v>
      </c>
      <c r="S14" s="4">
        <v>97466</v>
      </c>
      <c r="T14" s="4" t="s">
        <v>78</v>
      </c>
      <c r="U14" s="4" t="s">
        <v>79</v>
      </c>
      <c r="V14" s="4" t="s">
        <v>80</v>
      </c>
      <c r="W14" s="4" t="s">
        <v>81</v>
      </c>
      <c r="X14" s="8" t="s">
        <v>82</v>
      </c>
      <c r="Y14" s="8" t="s">
        <v>83</v>
      </c>
      <c r="Z14" s="8" t="s">
        <v>55</v>
      </c>
      <c r="AA14" s="8" t="s">
        <v>84</v>
      </c>
      <c r="AB14" s="8" t="s">
        <v>56</v>
      </c>
      <c r="AC14" s="7" t="s">
        <v>85</v>
      </c>
      <c r="AD14" s="9">
        <v>80</v>
      </c>
      <c r="AE14" s="6">
        <v>15</v>
      </c>
      <c r="AF14" s="10">
        <f>ROUND($K$14*$AD$14,2)</f>
        <v>3200</v>
      </c>
    </row>
    <row r="15" spans="1:32" ht="165.75">
      <c r="A15" s="3">
        <v>55771</v>
      </c>
      <c r="B15" s="4" t="s">
        <v>72</v>
      </c>
      <c r="C15" s="3">
        <v>162268</v>
      </c>
      <c r="D15" s="4" t="s">
        <v>41</v>
      </c>
      <c r="E15" s="4" t="s">
        <v>42</v>
      </c>
      <c r="F15" s="4" t="s">
        <v>43</v>
      </c>
      <c r="G15" s="4" t="s">
        <v>44</v>
      </c>
      <c r="H15" s="4" t="s">
        <v>87</v>
      </c>
      <c r="I15" s="4" t="s">
        <v>46</v>
      </c>
      <c r="J15" s="5">
        <v>40</v>
      </c>
      <c r="K15" s="6">
        <v>40</v>
      </c>
      <c r="L15" s="7" t="s">
        <v>47</v>
      </c>
      <c r="M15" s="4">
        <v>110222</v>
      </c>
      <c r="N15" s="4" t="s">
        <v>74</v>
      </c>
      <c r="O15" s="4" t="s">
        <v>75</v>
      </c>
      <c r="P15" s="4" t="s">
        <v>76</v>
      </c>
      <c r="Q15" s="4">
        <v>2</v>
      </c>
      <c r="R15" s="4" t="s">
        <v>77</v>
      </c>
      <c r="S15" s="4">
        <v>97466</v>
      </c>
      <c r="T15" s="4" t="s">
        <v>78</v>
      </c>
      <c r="U15" s="4" t="s">
        <v>79</v>
      </c>
      <c r="V15" s="4" t="s">
        <v>80</v>
      </c>
      <c r="W15" s="4" t="s">
        <v>81</v>
      </c>
      <c r="X15" s="8" t="s">
        <v>82</v>
      </c>
      <c r="Y15" s="8" t="s">
        <v>83</v>
      </c>
      <c r="Z15" s="8" t="s">
        <v>55</v>
      </c>
      <c r="AA15" s="8" t="s">
        <v>84</v>
      </c>
      <c r="AB15" s="8" t="s">
        <v>56</v>
      </c>
      <c r="AC15" s="7" t="s">
        <v>85</v>
      </c>
      <c r="AD15" s="9">
        <v>88</v>
      </c>
      <c r="AE15" s="6">
        <v>15</v>
      </c>
      <c r="AF15" s="10">
        <f>ROUND($K$15*$AD$15,2)</f>
        <v>3520</v>
      </c>
    </row>
    <row r="16" spans="1:32" ht="13.5" customHeight="1">
      <c r="A16" s="16"/>
      <c r="B16" s="16"/>
      <c r="C16" s="1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 t="s">
        <v>58</v>
      </c>
      <c r="AF16" s="12">
        <f>SUM($AF$12:$AF$15)</f>
        <v>17920</v>
      </c>
    </row>
    <row r="17" spans="1:3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318.75">
      <c r="A18" s="3">
        <v>55966</v>
      </c>
      <c r="B18" s="4" t="s">
        <v>88</v>
      </c>
      <c r="C18" s="3">
        <v>163102</v>
      </c>
      <c r="D18" s="4" t="s">
        <v>41</v>
      </c>
      <c r="E18" s="4" t="s">
        <v>42</v>
      </c>
      <c r="F18" s="4" t="s">
        <v>43</v>
      </c>
      <c r="G18" s="4" t="s">
        <v>44</v>
      </c>
      <c r="H18" s="4" t="s">
        <v>89</v>
      </c>
      <c r="I18" s="4" t="s">
        <v>46</v>
      </c>
      <c r="J18" s="5">
        <v>250</v>
      </c>
      <c r="K18" s="6">
        <v>250</v>
      </c>
      <c r="L18" s="7" t="s">
        <v>47</v>
      </c>
      <c r="M18" s="4">
        <v>110525</v>
      </c>
      <c r="N18" s="4" t="s">
        <v>90</v>
      </c>
      <c r="O18" s="4" t="s">
        <v>91</v>
      </c>
      <c r="P18" s="4" t="s">
        <v>63</v>
      </c>
      <c r="Q18" s="4">
        <v>3</v>
      </c>
      <c r="R18" s="4" t="s">
        <v>92</v>
      </c>
      <c r="S18" s="4">
        <v>1007</v>
      </c>
      <c r="T18" s="4" t="s">
        <v>93</v>
      </c>
      <c r="U18" s="4" t="s">
        <v>94</v>
      </c>
      <c r="V18" s="4">
        <v>549497366</v>
      </c>
      <c r="W18" s="4"/>
      <c r="X18" s="8" t="s">
        <v>95</v>
      </c>
      <c r="Y18" s="8" t="s">
        <v>96</v>
      </c>
      <c r="Z18" s="8" t="s">
        <v>55</v>
      </c>
      <c r="AA18" s="8" t="s">
        <v>97</v>
      </c>
      <c r="AB18" s="8" t="s">
        <v>56</v>
      </c>
      <c r="AC18" s="7" t="s">
        <v>98</v>
      </c>
      <c r="AD18" s="9">
        <v>88</v>
      </c>
      <c r="AE18" s="6">
        <v>15</v>
      </c>
      <c r="AF18" s="10">
        <f>ROUND($K$18*$AD$18,2)</f>
        <v>22000</v>
      </c>
    </row>
    <row r="19" spans="1:32" ht="13.5" customHeight="1">
      <c r="A19" s="16"/>
      <c r="B19" s="16"/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 t="s">
        <v>58</v>
      </c>
      <c r="AF19" s="12">
        <f>SUM($AF$18:$AF$18)</f>
        <v>22000</v>
      </c>
    </row>
    <row r="20" spans="1:3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25.5">
      <c r="A21" s="3">
        <v>56023</v>
      </c>
      <c r="B21" s="4" t="s">
        <v>99</v>
      </c>
      <c r="C21" s="3">
        <v>163373</v>
      </c>
      <c r="D21" s="4" t="s">
        <v>41</v>
      </c>
      <c r="E21" s="4" t="s">
        <v>100</v>
      </c>
      <c r="F21" s="4" t="s">
        <v>101</v>
      </c>
      <c r="G21" s="4" t="s">
        <v>44</v>
      </c>
      <c r="H21" s="4" t="s">
        <v>102</v>
      </c>
      <c r="I21" s="4" t="s">
        <v>46</v>
      </c>
      <c r="J21" s="5">
        <v>50</v>
      </c>
      <c r="K21" s="6">
        <v>50</v>
      </c>
      <c r="L21" s="7" t="s">
        <v>103</v>
      </c>
      <c r="M21" s="4">
        <v>212400</v>
      </c>
      <c r="N21" s="4" t="s">
        <v>104</v>
      </c>
      <c r="O21" s="4" t="s">
        <v>105</v>
      </c>
      <c r="P21" s="4" t="s">
        <v>106</v>
      </c>
      <c r="Q21" s="4">
        <v>1</v>
      </c>
      <c r="R21" s="4" t="s">
        <v>107</v>
      </c>
      <c r="S21" s="4">
        <v>802</v>
      </c>
      <c r="T21" s="4" t="s">
        <v>108</v>
      </c>
      <c r="U21" s="4" t="s">
        <v>109</v>
      </c>
      <c r="V21" s="4">
        <v>549493258</v>
      </c>
      <c r="W21" s="4"/>
      <c r="X21" s="8" t="s">
        <v>110</v>
      </c>
      <c r="Y21" s="8" t="s">
        <v>111</v>
      </c>
      <c r="Z21" s="8" t="s">
        <v>55</v>
      </c>
      <c r="AA21" s="8" t="s">
        <v>53</v>
      </c>
      <c r="AB21" s="8" t="s">
        <v>112</v>
      </c>
      <c r="AC21" s="7" t="s">
        <v>113</v>
      </c>
      <c r="AD21" s="9">
        <v>4.2</v>
      </c>
      <c r="AE21" s="6">
        <v>21</v>
      </c>
      <c r="AF21" s="10">
        <f>ROUND($K$21*$AD$21,2)</f>
        <v>210</v>
      </c>
    </row>
    <row r="22" spans="1:32" ht="25.5">
      <c r="A22" s="3">
        <v>56023</v>
      </c>
      <c r="B22" s="4" t="s">
        <v>99</v>
      </c>
      <c r="C22" s="3">
        <v>163414</v>
      </c>
      <c r="D22" s="4" t="s">
        <v>41</v>
      </c>
      <c r="E22" s="4" t="s">
        <v>100</v>
      </c>
      <c r="F22" s="4" t="s">
        <v>101</v>
      </c>
      <c r="G22" s="4" t="s">
        <v>44</v>
      </c>
      <c r="H22" s="4" t="s">
        <v>102</v>
      </c>
      <c r="I22" s="4" t="s">
        <v>46</v>
      </c>
      <c r="J22" s="5">
        <v>50</v>
      </c>
      <c r="K22" s="6">
        <v>50</v>
      </c>
      <c r="L22" s="7" t="s">
        <v>103</v>
      </c>
      <c r="M22" s="4">
        <v>212400</v>
      </c>
      <c r="N22" s="4" t="s">
        <v>104</v>
      </c>
      <c r="O22" s="4" t="s">
        <v>105</v>
      </c>
      <c r="P22" s="4" t="s">
        <v>106</v>
      </c>
      <c r="Q22" s="4">
        <v>1</v>
      </c>
      <c r="R22" s="4" t="s">
        <v>107</v>
      </c>
      <c r="S22" s="4">
        <v>802</v>
      </c>
      <c r="T22" s="4" t="s">
        <v>108</v>
      </c>
      <c r="U22" s="4" t="s">
        <v>109</v>
      </c>
      <c r="V22" s="4">
        <v>549493258</v>
      </c>
      <c r="W22" s="4"/>
      <c r="X22" s="8" t="s">
        <v>110</v>
      </c>
      <c r="Y22" s="8" t="s">
        <v>111</v>
      </c>
      <c r="Z22" s="8" t="s">
        <v>55</v>
      </c>
      <c r="AA22" s="8" t="s">
        <v>53</v>
      </c>
      <c r="AB22" s="8" t="s">
        <v>112</v>
      </c>
      <c r="AC22" s="7" t="s">
        <v>113</v>
      </c>
      <c r="AD22" s="9">
        <v>4.2</v>
      </c>
      <c r="AE22" s="6">
        <v>21</v>
      </c>
      <c r="AF22" s="10">
        <f>ROUND($K$22*$AD$22,2)</f>
        <v>210</v>
      </c>
    </row>
    <row r="23" spans="1:32" ht="25.5">
      <c r="A23" s="3">
        <v>56023</v>
      </c>
      <c r="B23" s="4" t="s">
        <v>99</v>
      </c>
      <c r="C23" s="3">
        <v>163415</v>
      </c>
      <c r="D23" s="4" t="s">
        <v>41</v>
      </c>
      <c r="E23" s="4" t="s">
        <v>100</v>
      </c>
      <c r="F23" s="4" t="s">
        <v>101</v>
      </c>
      <c r="G23" s="4" t="s">
        <v>44</v>
      </c>
      <c r="H23" s="4" t="s">
        <v>102</v>
      </c>
      <c r="I23" s="4" t="s">
        <v>46</v>
      </c>
      <c r="J23" s="5">
        <v>50</v>
      </c>
      <c r="K23" s="6">
        <v>50</v>
      </c>
      <c r="L23" s="7" t="s">
        <v>103</v>
      </c>
      <c r="M23" s="4">
        <v>212400</v>
      </c>
      <c r="N23" s="4" t="s">
        <v>104</v>
      </c>
      <c r="O23" s="4" t="s">
        <v>105</v>
      </c>
      <c r="P23" s="4" t="s">
        <v>106</v>
      </c>
      <c r="Q23" s="4">
        <v>1</v>
      </c>
      <c r="R23" s="4" t="s">
        <v>107</v>
      </c>
      <c r="S23" s="4">
        <v>802</v>
      </c>
      <c r="T23" s="4" t="s">
        <v>108</v>
      </c>
      <c r="U23" s="4" t="s">
        <v>109</v>
      </c>
      <c r="V23" s="4">
        <v>549493258</v>
      </c>
      <c r="W23" s="4"/>
      <c r="X23" s="8" t="s">
        <v>110</v>
      </c>
      <c r="Y23" s="8" t="s">
        <v>111</v>
      </c>
      <c r="Z23" s="8" t="s">
        <v>55</v>
      </c>
      <c r="AA23" s="8" t="s">
        <v>53</v>
      </c>
      <c r="AB23" s="8" t="s">
        <v>112</v>
      </c>
      <c r="AC23" s="7" t="s">
        <v>113</v>
      </c>
      <c r="AD23" s="9">
        <v>4.2</v>
      </c>
      <c r="AE23" s="6">
        <v>21</v>
      </c>
      <c r="AF23" s="10">
        <f>ROUND($K$23*$AD$23,2)</f>
        <v>210</v>
      </c>
    </row>
    <row r="24" spans="1:32" ht="25.5">
      <c r="A24" s="3">
        <v>56023</v>
      </c>
      <c r="B24" s="4" t="s">
        <v>99</v>
      </c>
      <c r="C24" s="3">
        <v>163416</v>
      </c>
      <c r="D24" s="4" t="s">
        <v>41</v>
      </c>
      <c r="E24" s="4" t="s">
        <v>100</v>
      </c>
      <c r="F24" s="4" t="s">
        <v>101</v>
      </c>
      <c r="G24" s="4" t="s">
        <v>44</v>
      </c>
      <c r="H24" s="4" t="s">
        <v>102</v>
      </c>
      <c r="I24" s="4" t="s">
        <v>46</v>
      </c>
      <c r="J24" s="5">
        <v>50</v>
      </c>
      <c r="K24" s="6">
        <v>50</v>
      </c>
      <c r="L24" s="7" t="s">
        <v>103</v>
      </c>
      <c r="M24" s="4">
        <v>212400</v>
      </c>
      <c r="N24" s="4" t="s">
        <v>104</v>
      </c>
      <c r="O24" s="4" t="s">
        <v>105</v>
      </c>
      <c r="P24" s="4" t="s">
        <v>106</v>
      </c>
      <c r="Q24" s="4">
        <v>1</v>
      </c>
      <c r="R24" s="4" t="s">
        <v>107</v>
      </c>
      <c r="S24" s="4">
        <v>802</v>
      </c>
      <c r="T24" s="4" t="s">
        <v>108</v>
      </c>
      <c r="U24" s="4" t="s">
        <v>109</v>
      </c>
      <c r="V24" s="4">
        <v>549493258</v>
      </c>
      <c r="W24" s="4"/>
      <c r="X24" s="8" t="s">
        <v>110</v>
      </c>
      <c r="Y24" s="8" t="s">
        <v>111</v>
      </c>
      <c r="Z24" s="8" t="s">
        <v>55</v>
      </c>
      <c r="AA24" s="8" t="s">
        <v>53</v>
      </c>
      <c r="AB24" s="8" t="s">
        <v>112</v>
      </c>
      <c r="AC24" s="7" t="s">
        <v>113</v>
      </c>
      <c r="AD24" s="9">
        <v>4.2</v>
      </c>
      <c r="AE24" s="6">
        <v>21</v>
      </c>
      <c r="AF24" s="10">
        <f>ROUND($K$24*$AD$24,2)</f>
        <v>210</v>
      </c>
    </row>
    <row r="25" spans="1:32" ht="25.5">
      <c r="A25" s="3">
        <v>56023</v>
      </c>
      <c r="B25" s="4" t="s">
        <v>99</v>
      </c>
      <c r="C25" s="3">
        <v>163417</v>
      </c>
      <c r="D25" s="4" t="s">
        <v>41</v>
      </c>
      <c r="E25" s="4" t="s">
        <v>100</v>
      </c>
      <c r="F25" s="4" t="s">
        <v>101</v>
      </c>
      <c r="G25" s="4" t="s">
        <v>44</v>
      </c>
      <c r="H25" s="4" t="s">
        <v>102</v>
      </c>
      <c r="I25" s="4" t="s">
        <v>46</v>
      </c>
      <c r="J25" s="5">
        <v>50</v>
      </c>
      <c r="K25" s="6">
        <v>50</v>
      </c>
      <c r="L25" s="7" t="s">
        <v>103</v>
      </c>
      <c r="M25" s="4">
        <v>212400</v>
      </c>
      <c r="N25" s="4" t="s">
        <v>104</v>
      </c>
      <c r="O25" s="4" t="s">
        <v>105</v>
      </c>
      <c r="P25" s="4" t="s">
        <v>106</v>
      </c>
      <c r="Q25" s="4">
        <v>1</v>
      </c>
      <c r="R25" s="4" t="s">
        <v>107</v>
      </c>
      <c r="S25" s="4">
        <v>802</v>
      </c>
      <c r="T25" s="4" t="s">
        <v>108</v>
      </c>
      <c r="U25" s="4" t="s">
        <v>109</v>
      </c>
      <c r="V25" s="4">
        <v>549493258</v>
      </c>
      <c r="W25" s="4"/>
      <c r="X25" s="8" t="s">
        <v>110</v>
      </c>
      <c r="Y25" s="8" t="s">
        <v>111</v>
      </c>
      <c r="Z25" s="8" t="s">
        <v>55</v>
      </c>
      <c r="AA25" s="8" t="s">
        <v>53</v>
      </c>
      <c r="AB25" s="8" t="s">
        <v>112</v>
      </c>
      <c r="AC25" s="7" t="s">
        <v>113</v>
      </c>
      <c r="AD25" s="9">
        <v>4.2</v>
      </c>
      <c r="AE25" s="6">
        <v>21</v>
      </c>
      <c r="AF25" s="10">
        <f>ROUND($K$25*$AD$25,2)</f>
        <v>210</v>
      </c>
    </row>
    <row r="26" spans="1:32" ht="25.5">
      <c r="A26" s="3">
        <v>56023</v>
      </c>
      <c r="B26" s="4" t="s">
        <v>99</v>
      </c>
      <c r="C26" s="3">
        <v>163447</v>
      </c>
      <c r="D26" s="4" t="s">
        <v>41</v>
      </c>
      <c r="E26" s="4" t="s">
        <v>100</v>
      </c>
      <c r="F26" s="4" t="s">
        <v>101</v>
      </c>
      <c r="G26" s="4" t="s">
        <v>44</v>
      </c>
      <c r="H26" s="4" t="s">
        <v>102</v>
      </c>
      <c r="I26" s="4" t="s">
        <v>46</v>
      </c>
      <c r="J26" s="5">
        <v>50</v>
      </c>
      <c r="K26" s="6">
        <v>50</v>
      </c>
      <c r="L26" s="7" t="s">
        <v>103</v>
      </c>
      <c r="M26" s="4">
        <v>212400</v>
      </c>
      <c r="N26" s="4" t="s">
        <v>104</v>
      </c>
      <c r="O26" s="4" t="s">
        <v>105</v>
      </c>
      <c r="P26" s="4" t="s">
        <v>106</v>
      </c>
      <c r="Q26" s="4">
        <v>1</v>
      </c>
      <c r="R26" s="4" t="s">
        <v>107</v>
      </c>
      <c r="S26" s="4">
        <v>802</v>
      </c>
      <c r="T26" s="4" t="s">
        <v>108</v>
      </c>
      <c r="U26" s="4" t="s">
        <v>109</v>
      </c>
      <c r="V26" s="4">
        <v>549493258</v>
      </c>
      <c r="W26" s="4"/>
      <c r="X26" s="8" t="s">
        <v>110</v>
      </c>
      <c r="Y26" s="8" t="s">
        <v>111</v>
      </c>
      <c r="Z26" s="8" t="s">
        <v>55</v>
      </c>
      <c r="AA26" s="8" t="s">
        <v>53</v>
      </c>
      <c r="AB26" s="8" t="s">
        <v>112</v>
      </c>
      <c r="AC26" s="7" t="s">
        <v>113</v>
      </c>
      <c r="AD26" s="9">
        <v>4.2</v>
      </c>
      <c r="AE26" s="6">
        <v>21</v>
      </c>
      <c r="AF26" s="10">
        <f>ROUND($K$26*$AD$26,2)</f>
        <v>210</v>
      </c>
    </row>
    <row r="27" spans="1:32" ht="25.5">
      <c r="A27" s="3">
        <v>56023</v>
      </c>
      <c r="B27" s="4" t="s">
        <v>99</v>
      </c>
      <c r="C27" s="3">
        <v>163448</v>
      </c>
      <c r="D27" s="4" t="s">
        <v>41</v>
      </c>
      <c r="E27" s="4" t="s">
        <v>100</v>
      </c>
      <c r="F27" s="4" t="s">
        <v>101</v>
      </c>
      <c r="G27" s="4" t="s">
        <v>44</v>
      </c>
      <c r="H27" s="4" t="s">
        <v>102</v>
      </c>
      <c r="I27" s="4" t="s">
        <v>46</v>
      </c>
      <c r="J27" s="5">
        <v>50</v>
      </c>
      <c r="K27" s="6">
        <v>50</v>
      </c>
      <c r="L27" s="7" t="s">
        <v>103</v>
      </c>
      <c r="M27" s="4">
        <v>212400</v>
      </c>
      <c r="N27" s="4" t="s">
        <v>104</v>
      </c>
      <c r="O27" s="4" t="s">
        <v>105</v>
      </c>
      <c r="P27" s="4" t="s">
        <v>106</v>
      </c>
      <c r="Q27" s="4">
        <v>1</v>
      </c>
      <c r="R27" s="4" t="s">
        <v>107</v>
      </c>
      <c r="S27" s="4">
        <v>802</v>
      </c>
      <c r="T27" s="4" t="s">
        <v>108</v>
      </c>
      <c r="U27" s="4" t="s">
        <v>109</v>
      </c>
      <c r="V27" s="4">
        <v>549493258</v>
      </c>
      <c r="W27" s="4"/>
      <c r="X27" s="8" t="s">
        <v>110</v>
      </c>
      <c r="Y27" s="8" t="s">
        <v>111</v>
      </c>
      <c r="Z27" s="8" t="s">
        <v>55</v>
      </c>
      <c r="AA27" s="8" t="s">
        <v>53</v>
      </c>
      <c r="AB27" s="8" t="s">
        <v>112</v>
      </c>
      <c r="AC27" s="7" t="s">
        <v>113</v>
      </c>
      <c r="AD27" s="9">
        <v>4.2</v>
      </c>
      <c r="AE27" s="6">
        <v>21</v>
      </c>
      <c r="AF27" s="10">
        <f>ROUND($K$27*$AD$27,2)</f>
        <v>210</v>
      </c>
    </row>
    <row r="28" spans="1:32" ht="25.5">
      <c r="A28" s="3">
        <v>56023</v>
      </c>
      <c r="B28" s="4" t="s">
        <v>99</v>
      </c>
      <c r="C28" s="3">
        <v>163449</v>
      </c>
      <c r="D28" s="4" t="s">
        <v>41</v>
      </c>
      <c r="E28" s="4" t="s">
        <v>100</v>
      </c>
      <c r="F28" s="4" t="s">
        <v>101</v>
      </c>
      <c r="G28" s="4" t="s">
        <v>44</v>
      </c>
      <c r="H28" s="4" t="s">
        <v>102</v>
      </c>
      <c r="I28" s="4" t="s">
        <v>46</v>
      </c>
      <c r="J28" s="5">
        <v>50</v>
      </c>
      <c r="K28" s="6">
        <v>50</v>
      </c>
      <c r="L28" s="7" t="s">
        <v>103</v>
      </c>
      <c r="M28" s="4">
        <v>212400</v>
      </c>
      <c r="N28" s="4" t="s">
        <v>104</v>
      </c>
      <c r="O28" s="4" t="s">
        <v>105</v>
      </c>
      <c r="P28" s="4" t="s">
        <v>106</v>
      </c>
      <c r="Q28" s="4">
        <v>1</v>
      </c>
      <c r="R28" s="4" t="s">
        <v>107</v>
      </c>
      <c r="S28" s="4">
        <v>802</v>
      </c>
      <c r="T28" s="4" t="s">
        <v>108</v>
      </c>
      <c r="U28" s="4" t="s">
        <v>109</v>
      </c>
      <c r="V28" s="4">
        <v>549493258</v>
      </c>
      <c r="W28" s="4"/>
      <c r="X28" s="8" t="s">
        <v>110</v>
      </c>
      <c r="Y28" s="8" t="s">
        <v>111</v>
      </c>
      <c r="Z28" s="8" t="s">
        <v>55</v>
      </c>
      <c r="AA28" s="8" t="s">
        <v>53</v>
      </c>
      <c r="AB28" s="8" t="s">
        <v>112</v>
      </c>
      <c r="AC28" s="7" t="s">
        <v>113</v>
      </c>
      <c r="AD28" s="9">
        <v>4.2</v>
      </c>
      <c r="AE28" s="6">
        <v>21</v>
      </c>
      <c r="AF28" s="10">
        <f>ROUND($K$28*$AD$28,2)</f>
        <v>210</v>
      </c>
    </row>
    <row r="29" spans="1:32" ht="25.5">
      <c r="A29" s="3">
        <v>56023</v>
      </c>
      <c r="B29" s="4" t="s">
        <v>99</v>
      </c>
      <c r="C29" s="3">
        <v>163450</v>
      </c>
      <c r="D29" s="4" t="s">
        <v>41</v>
      </c>
      <c r="E29" s="4" t="s">
        <v>100</v>
      </c>
      <c r="F29" s="4" t="s">
        <v>101</v>
      </c>
      <c r="G29" s="4" t="s">
        <v>44</v>
      </c>
      <c r="H29" s="4" t="s">
        <v>102</v>
      </c>
      <c r="I29" s="4" t="s">
        <v>46</v>
      </c>
      <c r="J29" s="5">
        <v>50</v>
      </c>
      <c r="K29" s="6">
        <v>50</v>
      </c>
      <c r="L29" s="7" t="s">
        <v>103</v>
      </c>
      <c r="M29" s="4">
        <v>212400</v>
      </c>
      <c r="N29" s="4" t="s">
        <v>104</v>
      </c>
      <c r="O29" s="4" t="s">
        <v>105</v>
      </c>
      <c r="P29" s="4" t="s">
        <v>106</v>
      </c>
      <c r="Q29" s="4">
        <v>1</v>
      </c>
      <c r="R29" s="4" t="s">
        <v>107</v>
      </c>
      <c r="S29" s="4">
        <v>802</v>
      </c>
      <c r="T29" s="4" t="s">
        <v>108</v>
      </c>
      <c r="U29" s="4" t="s">
        <v>109</v>
      </c>
      <c r="V29" s="4">
        <v>549493258</v>
      </c>
      <c r="W29" s="4"/>
      <c r="X29" s="8" t="s">
        <v>110</v>
      </c>
      <c r="Y29" s="8" t="s">
        <v>111</v>
      </c>
      <c r="Z29" s="8" t="s">
        <v>55</v>
      </c>
      <c r="AA29" s="8" t="s">
        <v>53</v>
      </c>
      <c r="AB29" s="8" t="s">
        <v>112</v>
      </c>
      <c r="AC29" s="7" t="s">
        <v>113</v>
      </c>
      <c r="AD29" s="9">
        <v>4.2</v>
      </c>
      <c r="AE29" s="6">
        <v>21</v>
      </c>
      <c r="AF29" s="10">
        <f>ROUND($K$29*$AD$29,2)</f>
        <v>210</v>
      </c>
    </row>
    <row r="30" spans="1:32" ht="25.5">
      <c r="A30" s="3">
        <v>56023</v>
      </c>
      <c r="B30" s="4" t="s">
        <v>99</v>
      </c>
      <c r="C30" s="3">
        <v>163451</v>
      </c>
      <c r="D30" s="4" t="s">
        <v>41</v>
      </c>
      <c r="E30" s="4" t="s">
        <v>100</v>
      </c>
      <c r="F30" s="4" t="s">
        <v>101</v>
      </c>
      <c r="G30" s="4" t="s">
        <v>44</v>
      </c>
      <c r="H30" s="4" t="s">
        <v>102</v>
      </c>
      <c r="I30" s="4" t="s">
        <v>46</v>
      </c>
      <c r="J30" s="5">
        <v>50</v>
      </c>
      <c r="K30" s="6">
        <v>50</v>
      </c>
      <c r="L30" s="7" t="s">
        <v>103</v>
      </c>
      <c r="M30" s="4">
        <v>212400</v>
      </c>
      <c r="N30" s="4" t="s">
        <v>104</v>
      </c>
      <c r="O30" s="4" t="s">
        <v>105</v>
      </c>
      <c r="P30" s="4" t="s">
        <v>106</v>
      </c>
      <c r="Q30" s="4">
        <v>1</v>
      </c>
      <c r="R30" s="4" t="s">
        <v>107</v>
      </c>
      <c r="S30" s="4">
        <v>802</v>
      </c>
      <c r="T30" s="4" t="s">
        <v>108</v>
      </c>
      <c r="U30" s="4" t="s">
        <v>109</v>
      </c>
      <c r="V30" s="4">
        <v>549493258</v>
      </c>
      <c r="W30" s="4"/>
      <c r="X30" s="8" t="s">
        <v>110</v>
      </c>
      <c r="Y30" s="8" t="s">
        <v>111</v>
      </c>
      <c r="Z30" s="8" t="s">
        <v>55</v>
      </c>
      <c r="AA30" s="8" t="s">
        <v>53</v>
      </c>
      <c r="AB30" s="8" t="s">
        <v>112</v>
      </c>
      <c r="AC30" s="7" t="s">
        <v>113</v>
      </c>
      <c r="AD30" s="9">
        <v>4.2</v>
      </c>
      <c r="AE30" s="6">
        <v>21</v>
      </c>
      <c r="AF30" s="10">
        <f>ROUND($K$30*$AD$30,2)</f>
        <v>210</v>
      </c>
    </row>
    <row r="31" spans="1:32" ht="13.5" customHeight="1">
      <c r="A31" s="16"/>
      <c r="B31" s="16"/>
      <c r="C31" s="16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 t="s">
        <v>58</v>
      </c>
      <c r="AF31" s="12">
        <f>SUM($AF$21:$AF$30)</f>
        <v>2100</v>
      </c>
    </row>
    <row r="32" spans="1:3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4" t="s">
        <v>114</v>
      </c>
      <c r="AF33" s="15">
        <f>(0)+SUM($AF$7,$AF$10,$AF$16,$AF$19,$AF$31)</f>
        <v>64220</v>
      </c>
    </row>
    <row r="34" spans="1:32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</sheetData>
  <sheetProtection/>
  <mergeCells count="15">
    <mergeCell ref="A1:AF1"/>
    <mergeCell ref="A3:G3"/>
    <mergeCell ref="H3:AF3"/>
    <mergeCell ref="A4:J4"/>
    <mergeCell ref="K4:L4"/>
    <mergeCell ref="M4:R4"/>
    <mergeCell ref="S4:W4"/>
    <mergeCell ref="X4:AB4"/>
    <mergeCell ref="AC4:AE4"/>
    <mergeCell ref="A19:C19"/>
    <mergeCell ref="A31:C31"/>
    <mergeCell ref="A33:AD33"/>
    <mergeCell ref="A7:C7"/>
    <mergeCell ref="A10:C10"/>
    <mergeCell ref="A16:C16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9" t="s">
        <v>1</v>
      </c>
      <c r="B3" s="19"/>
      <c r="C3" s="19"/>
      <c r="D3" s="19"/>
      <c r="E3" s="19"/>
      <c r="F3" s="19"/>
      <c r="G3" s="19"/>
      <c r="H3" s="20" t="s">
        <v>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2" t="s">
        <v>3</v>
      </c>
      <c r="L4" s="22"/>
      <c r="M4" s="23" t="s">
        <v>4</v>
      </c>
      <c r="N4" s="23"/>
      <c r="O4" s="23"/>
      <c r="P4" s="23"/>
      <c r="Q4" s="23"/>
      <c r="R4" s="23"/>
      <c r="S4" s="21"/>
      <c r="T4" s="21"/>
      <c r="U4" s="21"/>
      <c r="V4" s="21"/>
      <c r="W4" s="21"/>
      <c r="X4" s="22" t="s">
        <v>5</v>
      </c>
      <c r="Y4" s="22"/>
      <c r="Z4" s="22"/>
      <c r="AA4" s="22"/>
      <c r="AB4" s="22"/>
      <c r="AC4" s="22" t="s">
        <v>3</v>
      </c>
      <c r="AD4" s="22"/>
      <c r="AE4" s="22"/>
      <c r="AF4" s="22"/>
      <c r="AG4" s="21"/>
      <c r="AH4" s="21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140.25">
      <c r="A6" s="3">
        <v>55967</v>
      </c>
      <c r="B6" s="4"/>
      <c r="C6" s="3">
        <v>163150</v>
      </c>
      <c r="D6" s="4" t="s">
        <v>41</v>
      </c>
      <c r="E6" s="4" t="s">
        <v>115</v>
      </c>
      <c r="F6" s="4" t="s">
        <v>116</v>
      </c>
      <c r="G6" s="4" t="s">
        <v>44</v>
      </c>
      <c r="H6" s="4" t="s">
        <v>117</v>
      </c>
      <c r="I6" s="4" t="s">
        <v>46</v>
      </c>
      <c r="J6" s="5">
        <v>500</v>
      </c>
      <c r="K6" s="6">
        <v>500</v>
      </c>
      <c r="L6" s="7" t="s">
        <v>118</v>
      </c>
      <c r="M6" s="4">
        <v>419917</v>
      </c>
      <c r="N6" s="4" t="s">
        <v>119</v>
      </c>
      <c r="O6" s="4" t="s">
        <v>120</v>
      </c>
      <c r="P6" s="4" t="s">
        <v>121</v>
      </c>
      <c r="Q6" s="4"/>
      <c r="R6" s="4" t="s">
        <v>122</v>
      </c>
      <c r="S6" s="4">
        <v>253827</v>
      </c>
      <c r="T6" s="4" t="s">
        <v>123</v>
      </c>
      <c r="U6" s="4" t="s">
        <v>124</v>
      </c>
      <c r="V6" s="4"/>
      <c r="W6" s="4" t="s">
        <v>125</v>
      </c>
      <c r="X6" s="8" t="s">
        <v>126</v>
      </c>
      <c r="Y6" s="8" t="s">
        <v>127</v>
      </c>
      <c r="Z6" s="8" t="s">
        <v>55</v>
      </c>
      <c r="AA6" s="8" t="s">
        <v>128</v>
      </c>
      <c r="AB6" s="8" t="s">
        <v>112</v>
      </c>
      <c r="AC6" s="7" t="s">
        <v>129</v>
      </c>
      <c r="AD6" s="9">
        <v>9</v>
      </c>
      <c r="AE6" s="6">
        <v>21</v>
      </c>
      <c r="AF6" s="9">
        <v>1.89</v>
      </c>
      <c r="AG6" s="10">
        <f>ROUND($K$6*$AD$6,2)</f>
        <v>4500</v>
      </c>
      <c r="AH6" s="10">
        <f>ROUND($K$6*($AD$6+$AF$6),2)</f>
        <v>5445</v>
      </c>
    </row>
    <row r="7" spans="1:34" ht="13.5" customHeight="1">
      <c r="A7" s="16"/>
      <c r="B7" s="16"/>
      <c r="C7" s="1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6" t="s">
        <v>58</v>
      </c>
      <c r="AF7" s="16"/>
      <c r="AG7" s="12">
        <f>SUM($AG$6:$AG$6)</f>
        <v>4500</v>
      </c>
      <c r="AH7" s="12">
        <f>SUM($AH$6:$AH$6)</f>
        <v>5445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24" t="s">
        <v>114</v>
      </c>
      <c r="AF9" s="24"/>
      <c r="AG9" s="15">
        <f>(0)+SUM($AG$7)</f>
        <v>4500</v>
      </c>
      <c r="AH9" s="15">
        <f>(0)+SUM($AH$7)</f>
        <v>5445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1" objects="1" scenarios="1"/>
  <mergeCells count="14">
    <mergeCell ref="S4:W4"/>
    <mergeCell ref="X4:AB4"/>
    <mergeCell ref="AC4:AF4"/>
    <mergeCell ref="AG4:AH4"/>
    <mergeCell ref="A7:C7"/>
    <mergeCell ref="AE7:AF7"/>
    <mergeCell ref="A9:AD9"/>
    <mergeCell ref="AE9:AF9"/>
    <mergeCell ref="A1:AH1"/>
    <mergeCell ref="A3:G3"/>
    <mergeCell ref="H3:AM3"/>
    <mergeCell ref="A4:J4"/>
    <mergeCell ref="K4:L4"/>
    <mergeCell ref="M4:R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2015-09-29T07:33:17Z</cp:lastPrinted>
  <dcterms:modified xsi:type="dcterms:W3CDTF">2015-09-29T07:33:33Z</dcterms:modified>
  <cp:category/>
  <cp:version/>
  <cp:contentType/>
  <cp:contentStatus/>
</cp:coreProperties>
</file>