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<sst xmlns="http://schemas.openxmlformats.org/spreadsheetml/2006/main" count="200" uniqueCount="103">
  <si>
    <t xml:space="preserve">
        Kategorie: TS 009-2015 - Tiskařské služby, sběr do: 30.09.2015, dodání od: 01.11.2015, vygenerováno: 26.10.2015 08:33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</si>
  <si>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</si>
  <si>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</si>
  <si>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</si>
  <si>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</si>
  <si>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</si>
  <si>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</si>
  <si>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</si>
  <si>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</si>
  <si>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</si>
  <si>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</si>
  <si>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</si>
  <si>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</si>
  <si>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</si>
  <si>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</si>
  <si>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</si>
  <si>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</si>
  <si>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</si>
  <si>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</si>
  <si>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</si>
  <si>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</si>
  <si>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</si>
  <si>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</si>
  <si>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</si>
  <si>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</si>
  <si>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</si>
  <si>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</si>
  <si>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</si>
  <si>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</si>
  <si>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</si>
  <si>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</si>
  <si>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</si>
  <si>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</si>
  <si>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</si>
  <si>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</si>
  <si>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</si>
  <si>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</si>
  <si>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</si>
  <si>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</si>
  <si>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</si>
  <si>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ANATOMIE dětského věku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</si>
  <si>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</si>
  <si>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</si>
  <si>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</si>
  <si>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</si>
  <si>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Dodávání podkladů: e-mailem ve formátu PDF, obálka a text zvlášť
Zajištění sazby (dodavatel/zadavatel): zadavatel
Formát: A4 210 × 297 mm
Materiál:obálka - 300 g bílý karton, lamino lesk
 text - 80 g bezdřevý ofset
Barevnost: obálka  1/0 černá/0
 text 1/1- černá/černá
Tisková technologie: ofset
Počet stran: 190 stran, tištěno oboustranně, + 4 strany obálka, rezerva pro tisk +/-8 stran
Úprava materiálu (vazba): V2
Další požadavky: Archovou montáž  elektronicky v PDF zaslat kontaktní osobě před tiskem ke kontrole.
DPH 10%</t>
  </si>
  <si>
    <t>ks</t>
  </si>
  <si>
    <t>A</t>
  </si>
  <si>
    <t>Ediční oddělení</t>
  </si>
  <si>
    <t>UKB, Kamenice 5, budova A18</t>
  </si>
  <si>
    <t>Kamenice 753/5, 62500 Brno</t>
  </si>
  <si>
    <t>bud. A18/331</t>
  </si>
  <si>
    <t xml:space="preserve">Korcová Marie Mgr. </t>
  </si>
  <si>
    <t>110088@mail.muni.cz</t>
  </si>
  <si>
    <t>9949</t>
  </si>
  <si>
    <t>119921</t>
  </si>
  <si>
    <t xml:space="preserve">   </t>
  </si>
  <si>
    <t>1590</t>
  </si>
  <si>
    <t>0002</t>
  </si>
  <si>
    <t>OBJ/1197/0012/15</t>
  </si>
  <si>
    <t>Celkem za objednávku</t>
  </si>
  <si>
    <t>Ústav psychologie a psychosomatiky</t>
  </si>
  <si>
    <t>UKB, Kamenice 3, budova 1</t>
  </si>
  <si>
    <t>Kamenice 126/3, 62500 Brno</t>
  </si>
  <si>
    <t>bud. 1/412</t>
  </si>
  <si>
    <t xml:space="preserve">Břicháčková Vlasta  </t>
  </si>
  <si>
    <t>237021@mail.muni.cz</t>
  </si>
  <si>
    <t>3183</t>
  </si>
  <si>
    <t>110523</t>
  </si>
  <si>
    <t>2211</t>
  </si>
  <si>
    <t>0001</t>
  </si>
  <si>
    <t>OBJ/1173/0012/15</t>
  </si>
  <si>
    <t>Brožury a letáky pro CEITEC CŘS</t>
  </si>
  <si>
    <t>Dodání podkladů - elektronicky
Brožura V2, vel. A4, obal + 100 stran, obal 4/4 +1/1 lak, blok 4/4
Obal 250g křída lesk, blok 135g křída mat</t>
  </si>
  <si>
    <t>S</t>
  </si>
  <si>
    <t>Centrální řídící struktura CEITEC</t>
  </si>
  <si>
    <t>CEITEC, Koliště 13a</t>
  </si>
  <si>
    <t>Koliště 1965/13a, 60200 Brno</t>
  </si>
  <si>
    <t xml:space="preserve">Šilarová Jana Ing. </t>
  </si>
  <si>
    <t>111547@mail.muni.cz</t>
  </si>
  <si>
    <t>Před výrobou musí být konzultováno s dodavatelem a schváleno objednatelem. Dodací adresa Koliště 13a, Brno. fakturační adresa - Masarykova univerzita, CEITEC CŘS, Žerotínovo nám. 9, 601 77  Brno</t>
  </si>
  <si>
    <t>6101</t>
  </si>
  <si>
    <t>790000</t>
  </si>
  <si>
    <t>2195</t>
  </si>
  <si>
    <t xml:space="preserve">      </t>
  </si>
  <si>
    <t>OBJ/7901/0111/15</t>
  </si>
  <si>
    <t>Dodání podkladů: elektronicky
Formát: lom 4xA5, sklad vnější strany dvakrát složeny směrem dovnitř; Materiál (obálka, text): 250g, křída mat; Barevnost: 4/4 (CMYK/CMYK); Tisková technologie: ofsetový tisk; Počet stran tisku: 8xA5</t>
  </si>
  <si>
    <t>Před výrobou musí být konzultováno s dodavatelem a schváleno objednatelem. Dodací adresa Koliště 13a,Brno, fakturační adresa Masarykova univerzita, CEITEC CŘS, Žerotínovo nám. 9, 601 77  Brno.</t>
  </si>
  <si>
    <t>Zajištění sazby: zadavatel 
Formát: 145 x 145 mm
Materiál: 
obálka 240g, křída mat, barevnost 4/4
vnitřek  140g, křída mat, barevnost 4/4
vazba V1
Tisková technologie: ofset
Počet stran: 16 včetně obálky
Úprava materiálu: obálka lamino mat</t>
  </si>
  <si>
    <t>Kat.mediál.studií a žurnalistiky</t>
  </si>
  <si>
    <t>FSS, Joštova 10</t>
  </si>
  <si>
    <t>Joštova 218/10, 60200 Brno</t>
  </si>
  <si>
    <t xml:space="preserve">Brabcová Pavlína Ing. </t>
  </si>
  <si>
    <t>110872@mail.muni.cz</t>
  </si>
  <si>
    <t>1188</t>
  </si>
  <si>
    <t>231500</t>
  </si>
  <si>
    <t>1182</t>
  </si>
  <si>
    <t>0000</t>
  </si>
  <si>
    <t>OBJ/2301/0430/15</t>
  </si>
  <si>
    <t>Celkem</t>
  </si>
  <si>
    <r>
      <t xml:space="preserve">Dodání podkladů: e-mailem ve formátu PDF, ihned po podpisu smlouvy - předpoklad polovina listopadu 2015, zadavatel požaduje provedení předtiskové úpravy podkladů pro tisk (ořezové značky atd.)
Zajištění sazby (dodavatel/zadavatel): zadavatel 
Formát (rozměr):  A5
Obálka: barevnost:  4/1
Vnitřní listy: Počet stran: 56 - 68 stran, černobílý tisk 1/1 (oboustranný tisk)
Materiál (obálka, text): obálka: křída lesk 300 g /m2, vnitřní listy: bezdřevý ofset 90g/m2
Vazba: V2
Brožura - TISKOVINY podléhají 1. snížené sazbě DPH 15%
</t>
    </r>
    <r>
      <rPr>
        <b/>
        <sz val="10"/>
        <rFont val="Arial"/>
        <family val="2"/>
      </rPr>
      <t>MAXIMÁLNÍ CELKOVÁ CENA ZA POLOŽKU v Kč bez DPH (za 200 ks) je 30 000,-, tato částka nesmí být překročena.</t>
    </r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</si>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</sst>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6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7.57421875" style="0" customWidth="1"/>
    <col min="4" max="4" width="18.7109375" style="0" hidden="1" customWidth="1"/>
    <col min="5" max="5" width="12.8515625" style="0" bestFit="1" customWidth="1"/>
    <col min="6" max="6" width="17.8515625" style="0" bestFit="1" customWidth="1"/>
    <col min="7" max="7" width="17.00390625" style="0" customWidth="1"/>
    <col min="8" max="8" width="72.28125" style="0" customWidth="1"/>
    <col min="9" max="9" width="4.28125" style="0" customWidth="1"/>
    <col min="10" max="10" width="7.00390625" style="0" hidden="1" customWidth="1"/>
    <col min="11" max="11" width="7.28125" style="0" customWidth="1"/>
    <col min="12" max="12" width="4.7109375" style="0" hidden="1" customWidth="1"/>
    <col min="13" max="13" width="14.00390625" style="0" hidden="1" customWidth="1"/>
    <col min="14" max="16" width="21.421875" style="0" customWidth="1"/>
    <col min="17" max="17" width="4.140625" style="0" customWidth="1"/>
    <col min="18" max="18" width="12.57421875" style="0" customWidth="1"/>
    <col min="19" max="19" width="10.57421875" style="0" hidden="1" customWidth="1"/>
    <col min="20" max="20" width="18.8515625" style="0" bestFit="1" customWidth="1"/>
    <col min="21" max="21" width="19.7109375" style="0" bestFit="1" customWidth="1"/>
    <col min="22" max="22" width="11.8515625" style="0" bestFit="1" customWidth="1"/>
    <col min="23" max="23" width="44.8515625" style="0" customWidth="1"/>
    <col min="24" max="24" width="6.00390625" style="0" customWidth="1"/>
    <col min="25" max="25" width="7.8515625" style="0" customWidth="1"/>
    <col min="26" max="26" width="4.00390625" style="0" customWidth="1"/>
    <col min="27" max="27" width="5.8515625" style="0" customWidth="1"/>
    <col min="28" max="28" width="6.140625" style="0" customWidth="1"/>
    <col min="29" max="29" width="16.57421875" style="0" bestFit="1" customWidth="1"/>
    <col min="30" max="30" width="11.421875" style="0" customWidth="1"/>
    <col min="31" max="31" width="22.140625" style="0" bestFit="1" customWidth="1"/>
    <col min="32" max="32" width="9.8515625" style="0" bestFit="1" customWidth="1"/>
  </cols>
  <sheetData>
    <row r="1" spans="1:32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18" t="s">
        <v>1</v>
      </c>
      <c r="B3" s="18"/>
      <c r="C3" s="18"/>
      <c r="D3" s="18"/>
      <c r="E3" s="18"/>
      <c r="F3" s="18"/>
      <c r="G3" s="18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2" t="s">
        <v>4</v>
      </c>
      <c r="N4" s="22"/>
      <c r="O4" s="22"/>
      <c r="P4" s="22"/>
      <c r="Q4" s="22"/>
      <c r="R4" s="22"/>
      <c r="S4" s="20"/>
      <c r="T4" s="20"/>
      <c r="U4" s="20"/>
      <c r="V4" s="20"/>
      <c r="W4" s="20"/>
      <c r="X4" s="21" t="s">
        <v>5</v>
      </c>
      <c r="Y4" s="21"/>
      <c r="Z4" s="21"/>
      <c r="AA4" s="21"/>
      <c r="AB4" s="21"/>
      <c r="AC4" s="21" t="s">
        <v>3</v>
      </c>
      <c r="AD4" s="21"/>
      <c r="AE4" s="21"/>
      <c r="AF4" s="1"/>
    </row>
    <row r="5" spans="1:32" ht="111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5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101</v>
      </c>
      <c r="AE5" s="2" t="s">
        <v>36</v>
      </c>
      <c r="AF5" s="2" t="s">
        <v>102</v>
      </c>
    </row>
    <row r="6" spans="1:32" ht="179.25" thickBot="1">
      <c r="A6" s="3">
        <v>56008</v>
      </c>
      <c r="B6" s="4" t="s">
        <v>40</v>
      </c>
      <c r="C6" s="3">
        <v>165004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400</v>
      </c>
      <c r="K6" s="6">
        <v>400</v>
      </c>
      <c r="L6" s="7" t="s">
        <v>47</v>
      </c>
      <c r="M6" s="4">
        <v>119921</v>
      </c>
      <c r="N6" s="4" t="s">
        <v>48</v>
      </c>
      <c r="O6" s="4" t="s">
        <v>49</v>
      </c>
      <c r="P6" s="4" t="s">
        <v>50</v>
      </c>
      <c r="Q6" s="4">
        <v>3</v>
      </c>
      <c r="R6" s="4" t="s">
        <v>51</v>
      </c>
      <c r="S6" s="4">
        <v>110088</v>
      </c>
      <c r="T6" s="4" t="s">
        <v>52</v>
      </c>
      <c r="U6" s="4" t="s">
        <v>53</v>
      </c>
      <c r="V6" s="4">
        <v>549493998</v>
      </c>
      <c r="W6" s="4"/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7" t="s">
        <v>59</v>
      </c>
      <c r="AD6" s="9">
        <v>48</v>
      </c>
      <c r="AE6" s="6">
        <v>10</v>
      </c>
      <c r="AF6" s="10">
        <f>ROUND($K$6*$AD$6,2)</f>
        <v>19200</v>
      </c>
    </row>
    <row r="7" spans="1:32" ht="13.5" thickTop="1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 t="s">
        <v>60</v>
      </c>
      <c r="AF7" s="12">
        <f>SUM($AF$6:$AF$6)</f>
        <v>19200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92" thickBot="1">
      <c r="A9" s="3">
        <v>56474</v>
      </c>
      <c r="B9" s="4"/>
      <c r="C9" s="3">
        <v>165570</v>
      </c>
      <c r="D9" s="4" t="s">
        <v>41</v>
      </c>
      <c r="E9" s="4" t="s">
        <v>42</v>
      </c>
      <c r="F9" s="4" t="s">
        <v>43</v>
      </c>
      <c r="G9" s="4" t="s">
        <v>44</v>
      </c>
      <c r="H9" s="16" t="s">
        <v>100</v>
      </c>
      <c r="I9" s="4" t="s">
        <v>46</v>
      </c>
      <c r="J9" s="5">
        <v>200</v>
      </c>
      <c r="K9" s="6">
        <v>200</v>
      </c>
      <c r="L9" s="7" t="s">
        <v>47</v>
      </c>
      <c r="M9" s="4">
        <v>110523</v>
      </c>
      <c r="N9" s="4" t="s">
        <v>61</v>
      </c>
      <c r="O9" s="4" t="s">
        <v>62</v>
      </c>
      <c r="P9" s="4" t="s">
        <v>63</v>
      </c>
      <c r="Q9" s="4">
        <v>5</v>
      </c>
      <c r="R9" s="4" t="s">
        <v>64</v>
      </c>
      <c r="S9" s="4">
        <v>237021</v>
      </c>
      <c r="T9" s="4" t="s">
        <v>65</v>
      </c>
      <c r="U9" s="4" t="s">
        <v>66</v>
      </c>
      <c r="V9" s="4">
        <v>549491371</v>
      </c>
      <c r="W9" s="4"/>
      <c r="X9" s="8" t="s">
        <v>67</v>
      </c>
      <c r="Y9" s="8" t="s">
        <v>68</v>
      </c>
      <c r="Z9" s="8" t="s">
        <v>56</v>
      </c>
      <c r="AA9" s="8" t="s">
        <v>69</v>
      </c>
      <c r="AB9" s="8" t="s">
        <v>70</v>
      </c>
      <c r="AC9" s="7" t="s">
        <v>71</v>
      </c>
      <c r="AD9" s="9">
        <v>26</v>
      </c>
      <c r="AE9" s="6">
        <v>15</v>
      </c>
      <c r="AF9" s="10">
        <f>ROUND($K$9*$AD$9,2)</f>
        <v>5200</v>
      </c>
    </row>
    <row r="10" spans="1:32" ht="13.5" thickTop="1">
      <c r="A10" s="23"/>
      <c r="B10" s="23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 t="s">
        <v>60</v>
      </c>
      <c r="AF10" s="12">
        <f>SUM($AF$9:$AF$9)</f>
        <v>5200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02">
      <c r="A12" s="3">
        <v>56625</v>
      </c>
      <c r="B12" s="4" t="s">
        <v>72</v>
      </c>
      <c r="C12" s="3">
        <v>166987</v>
      </c>
      <c r="D12" s="4" t="s">
        <v>41</v>
      </c>
      <c r="E12" s="4" t="s">
        <v>42</v>
      </c>
      <c r="F12" s="4" t="s">
        <v>43</v>
      </c>
      <c r="G12" s="4" t="s">
        <v>44</v>
      </c>
      <c r="H12" s="4" t="s">
        <v>73</v>
      </c>
      <c r="I12" s="4" t="s">
        <v>46</v>
      </c>
      <c r="J12" s="5">
        <v>250</v>
      </c>
      <c r="K12" s="6">
        <v>250</v>
      </c>
      <c r="L12" s="7" t="s">
        <v>74</v>
      </c>
      <c r="M12" s="4">
        <v>790000</v>
      </c>
      <c r="N12" s="4" t="s">
        <v>75</v>
      </c>
      <c r="O12" s="4" t="s">
        <v>76</v>
      </c>
      <c r="P12" s="4" t="s">
        <v>77</v>
      </c>
      <c r="Q12" s="4">
        <v>5</v>
      </c>
      <c r="R12" s="4">
        <v>410</v>
      </c>
      <c r="S12" s="4">
        <v>111547</v>
      </c>
      <c r="T12" s="4" t="s">
        <v>78</v>
      </c>
      <c r="U12" s="4" t="s">
        <v>79</v>
      </c>
      <c r="V12" s="4">
        <v>549497124</v>
      </c>
      <c r="W12" s="4" t="s">
        <v>80</v>
      </c>
      <c r="X12" s="8" t="s">
        <v>81</v>
      </c>
      <c r="Y12" s="8" t="s">
        <v>82</v>
      </c>
      <c r="Z12" s="8" t="s">
        <v>56</v>
      </c>
      <c r="AA12" s="8" t="s">
        <v>83</v>
      </c>
      <c r="AB12" s="8" t="s">
        <v>84</v>
      </c>
      <c r="AC12" s="7" t="s">
        <v>85</v>
      </c>
      <c r="AD12" s="9">
        <v>110</v>
      </c>
      <c r="AE12" s="6">
        <v>21</v>
      </c>
      <c r="AF12" s="10">
        <f>ROUND($K$12*$AD$12,2)</f>
        <v>27500</v>
      </c>
    </row>
    <row r="13" spans="1:32" ht="102.75" thickBot="1">
      <c r="A13" s="3">
        <v>56625</v>
      </c>
      <c r="B13" s="4" t="s">
        <v>72</v>
      </c>
      <c r="C13" s="3">
        <v>167047</v>
      </c>
      <c r="D13" s="4" t="s">
        <v>41</v>
      </c>
      <c r="E13" s="4" t="s">
        <v>42</v>
      </c>
      <c r="F13" s="4" t="s">
        <v>43</v>
      </c>
      <c r="G13" s="4" t="s">
        <v>44</v>
      </c>
      <c r="H13" s="4" t="s">
        <v>86</v>
      </c>
      <c r="I13" s="4" t="s">
        <v>46</v>
      </c>
      <c r="J13" s="5">
        <v>600</v>
      </c>
      <c r="K13" s="6">
        <v>600</v>
      </c>
      <c r="L13" s="7" t="s">
        <v>74</v>
      </c>
      <c r="M13" s="4">
        <v>790000</v>
      </c>
      <c r="N13" s="4" t="s">
        <v>75</v>
      </c>
      <c r="O13" s="4" t="s">
        <v>76</v>
      </c>
      <c r="P13" s="4" t="s">
        <v>77</v>
      </c>
      <c r="Q13" s="4">
        <v>5</v>
      </c>
      <c r="R13" s="4">
        <v>402</v>
      </c>
      <c r="S13" s="4">
        <v>111547</v>
      </c>
      <c r="T13" s="4" t="s">
        <v>78</v>
      </c>
      <c r="U13" s="4" t="s">
        <v>79</v>
      </c>
      <c r="V13" s="4">
        <v>549497124</v>
      </c>
      <c r="W13" s="4" t="s">
        <v>87</v>
      </c>
      <c r="X13" s="8" t="s">
        <v>81</v>
      </c>
      <c r="Y13" s="8" t="s">
        <v>82</v>
      </c>
      <c r="Z13" s="8" t="s">
        <v>56</v>
      </c>
      <c r="AA13" s="8" t="s">
        <v>83</v>
      </c>
      <c r="AB13" s="8" t="s">
        <v>84</v>
      </c>
      <c r="AC13" s="7" t="s">
        <v>85</v>
      </c>
      <c r="AD13" s="9">
        <v>9</v>
      </c>
      <c r="AE13" s="6">
        <v>21</v>
      </c>
      <c r="AF13" s="10">
        <f>ROUND($K$13*$AD$13,2)</f>
        <v>5400</v>
      </c>
    </row>
    <row r="14" spans="1:32" ht="13.5" thickTop="1">
      <c r="A14" s="23"/>
      <c r="B14" s="23"/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 t="s">
        <v>60</v>
      </c>
      <c r="AF14" s="12">
        <f>SUM($AF$12:$AF$13)</f>
        <v>32900</v>
      </c>
    </row>
    <row r="15" spans="1:3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14.75">
      <c r="A16" s="3">
        <v>56639</v>
      </c>
      <c r="B16" s="4"/>
      <c r="C16" s="3">
        <v>167157</v>
      </c>
      <c r="D16" s="4" t="s">
        <v>41</v>
      </c>
      <c r="E16" s="4" t="s">
        <v>42</v>
      </c>
      <c r="F16" s="4" t="s">
        <v>43</v>
      </c>
      <c r="G16" s="4" t="s">
        <v>44</v>
      </c>
      <c r="H16" s="4" t="s">
        <v>88</v>
      </c>
      <c r="I16" s="4" t="s">
        <v>46</v>
      </c>
      <c r="J16" s="5">
        <v>1000</v>
      </c>
      <c r="K16" s="6">
        <v>1000</v>
      </c>
      <c r="L16" s="7" t="s">
        <v>74</v>
      </c>
      <c r="M16" s="4">
        <v>231500</v>
      </c>
      <c r="N16" s="4" t="s">
        <v>89</v>
      </c>
      <c r="O16" s="4" t="s">
        <v>90</v>
      </c>
      <c r="P16" s="4" t="s">
        <v>91</v>
      </c>
      <c r="Q16" s="4">
        <v>5</v>
      </c>
      <c r="R16" s="4">
        <v>5.51</v>
      </c>
      <c r="S16" s="4">
        <v>110872</v>
      </c>
      <c r="T16" s="4" t="s">
        <v>92</v>
      </c>
      <c r="U16" s="4" t="s">
        <v>93</v>
      </c>
      <c r="V16" s="4">
        <v>549493835</v>
      </c>
      <c r="W16" s="4"/>
      <c r="X16" s="8" t="s">
        <v>94</v>
      </c>
      <c r="Y16" s="8" t="s">
        <v>95</v>
      </c>
      <c r="Z16" s="8" t="s">
        <v>56</v>
      </c>
      <c r="AA16" s="8" t="s">
        <v>96</v>
      </c>
      <c r="AB16" s="8" t="s">
        <v>97</v>
      </c>
      <c r="AC16" s="7" t="s">
        <v>98</v>
      </c>
      <c r="AD16" s="9">
        <v>6.4</v>
      </c>
      <c r="AE16" s="6">
        <v>21</v>
      </c>
      <c r="AF16" s="10">
        <f>ROUND($K$16*$AD$16,2)</f>
        <v>6400</v>
      </c>
    </row>
    <row r="17" spans="1:32" ht="115.5" thickBot="1">
      <c r="A17" s="3">
        <v>56639</v>
      </c>
      <c r="B17" s="4"/>
      <c r="C17" s="3">
        <v>167177</v>
      </c>
      <c r="D17" s="4" t="s">
        <v>41</v>
      </c>
      <c r="E17" s="4" t="s">
        <v>42</v>
      </c>
      <c r="F17" s="4" t="s">
        <v>43</v>
      </c>
      <c r="G17" s="4" t="s">
        <v>44</v>
      </c>
      <c r="H17" s="4" t="s">
        <v>88</v>
      </c>
      <c r="I17" s="4" t="s">
        <v>46</v>
      </c>
      <c r="J17" s="5">
        <v>1500</v>
      </c>
      <c r="K17" s="6">
        <v>1500</v>
      </c>
      <c r="L17" s="7" t="s">
        <v>74</v>
      </c>
      <c r="M17" s="4">
        <v>231500</v>
      </c>
      <c r="N17" s="4" t="s">
        <v>89</v>
      </c>
      <c r="O17" s="4" t="s">
        <v>90</v>
      </c>
      <c r="P17" s="4" t="s">
        <v>91</v>
      </c>
      <c r="Q17" s="4">
        <v>5</v>
      </c>
      <c r="R17" s="4">
        <v>5.51</v>
      </c>
      <c r="S17" s="4">
        <v>110872</v>
      </c>
      <c r="T17" s="4" t="s">
        <v>92</v>
      </c>
      <c r="U17" s="4" t="s">
        <v>93</v>
      </c>
      <c r="V17" s="4">
        <v>549493835</v>
      </c>
      <c r="W17" s="4"/>
      <c r="X17" s="8" t="s">
        <v>94</v>
      </c>
      <c r="Y17" s="8" t="s">
        <v>95</v>
      </c>
      <c r="Z17" s="8" t="s">
        <v>56</v>
      </c>
      <c r="AA17" s="8" t="s">
        <v>96</v>
      </c>
      <c r="AB17" s="8" t="s">
        <v>97</v>
      </c>
      <c r="AC17" s="7" t="s">
        <v>98</v>
      </c>
      <c r="AD17" s="9">
        <v>6</v>
      </c>
      <c r="AE17" s="6">
        <v>21</v>
      </c>
      <c r="AF17" s="10">
        <f>ROUND($K$17*$AD$17,2)</f>
        <v>9000</v>
      </c>
    </row>
    <row r="18" spans="1:32" ht="13.5" customHeight="1" thickTop="1">
      <c r="A18" s="23"/>
      <c r="B18" s="23"/>
      <c r="C18" s="2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 t="s">
        <v>60</v>
      </c>
      <c r="AF18" s="12">
        <f>SUM($AF$16:$AF$17)</f>
        <v>15400</v>
      </c>
    </row>
    <row r="19" spans="1:3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9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15" t="s">
        <v>99</v>
      </c>
      <c r="AF20" s="14">
        <f>(0)+SUM($AF$7,$AF$10,$AF$14,$AF$18)</f>
        <v>72700</v>
      </c>
    </row>
    <row r="21" spans="1:3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</sheetData>
  <sheetProtection/>
  <mergeCells count="14">
    <mergeCell ref="A18:C18"/>
    <mergeCell ref="A20:AD20"/>
    <mergeCell ref="A7:C7"/>
    <mergeCell ref="A10:C10"/>
    <mergeCell ref="A14:C14"/>
    <mergeCell ref="A1:AF1"/>
    <mergeCell ref="A3:G3"/>
    <mergeCell ref="H3:AF3"/>
    <mergeCell ref="A4:J4"/>
    <mergeCell ref="K4:L4"/>
    <mergeCell ref="M4:R4"/>
    <mergeCell ref="S4:W4"/>
    <mergeCell ref="X4:AB4"/>
    <mergeCell ref="AC4:AE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8" t="s">
        <v>1</v>
      </c>
      <c r="B3" s="18"/>
      <c r="C3" s="18"/>
      <c r="D3" s="18"/>
      <c r="E3" s="18"/>
      <c r="F3" s="18"/>
      <c r="G3" s="18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2" t="s">
        <v>4</v>
      </c>
      <c r="N4" s="22"/>
      <c r="O4" s="22"/>
      <c r="P4" s="22"/>
      <c r="Q4" s="22"/>
      <c r="R4" s="22"/>
      <c r="S4" s="20"/>
      <c r="T4" s="20"/>
      <c r="U4" s="20"/>
      <c r="V4" s="20"/>
      <c r="W4" s="20"/>
      <c r="X4" s="21" t="s">
        <v>5</v>
      </c>
      <c r="Y4" s="21"/>
      <c r="Z4" s="21"/>
      <c r="AA4" s="21"/>
      <c r="AB4" s="21"/>
      <c r="AC4" s="21" t="s">
        <v>3</v>
      </c>
      <c r="AD4" s="21"/>
      <c r="AE4" s="21"/>
      <c r="AF4" s="21"/>
      <c r="AG4" s="20"/>
      <c r="AH4" s="20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2015-10-26T07:44:58Z</cp:lastPrinted>
  <dcterms:modified xsi:type="dcterms:W3CDTF">2015-10-26T07:45:00Z</dcterms:modified>
  <cp:category/>
  <cp:version/>
  <cp:contentType/>
  <cp:contentStatus/>
</cp:coreProperties>
</file>