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hválené objednávky" sheetId="1" r:id="rId1"/>
    <sheet name="Zamítnuté položky objednávky" sheetId="2" r:id="rId2"/>
  </sheets>
  <definedNames/>
  <calcPr fullCalcOnLoad="1"/>
</workbook>
</file>

<file path=xl/sharedStrings.xml><?xml version="1.0" encoding="utf-8"?>
<sst xmlns="http://schemas.openxmlformats.org/spreadsheetml/2006/main" count="653" uniqueCount="256">
  <si>
    <t xml:space="preserve">
        Kategorie: KN 004-2015 - Kancelářský nábytek, sběr do: 31.10.2015, dodání od: 01.12.2015, vygenerováno: 23.11.2015 10:00</t>
  </si>
  <si>
    <t>Údaje evidované k žádance</t>
  </si>
  <si>
    <t>Údaje evidované k položce žádanky</t>
  </si>
  <si>
    <t>Objednávka</t>
  </si>
  <si>
    <t>Místo dodání</t>
  </si>
  <si>
    <t>Zdroj financování objednávky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</si>
  <si>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</si>
  <si>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</si>
  <si>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</si>
  <si>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</si>
  <si>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</si>
  <si>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</si>
  <si>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Popis předmětu veřejné zakázky</t>
  </si>
  <si>
    <t>Specifikace předmětu</t>
  </si>
  <si>
    <t>Měrná jednotka</t>
  </si>
  <si>
    <t>Počet</t>
  </si>
  <si>
    <t>Schválený počet</t>
  </si>
  <si>
    <t>FK stav</t>
  </si>
  <si>
    <t>Číslo pracoviště</t>
  </si>
  <si>
    <t>Název pracoviště</t>
  </si>
  <si>
    <t>Budova</t>
  </si>
  <si>
    <t>Adresa budovy</t>
  </si>
  <si>
    <t>Podlaží</t>
  </si>
  <si>
    <t>Číslo místnosti</t>
  </si>
  <si>
    <t>UČO zodp. osoby</t>
  </si>
  <si>
    <t>Zodpovědná osoba</t>
  </si>
  <si>
    <t>Admin. e-mail zodp. osoby</t>
  </si>
  <si>
    <t>Tel. číslo zodp. osoby</t>
  </si>
  <si>
    <t>Poznámka k položce žádanky pro dodavatele</t>
  </si>
  <si>
    <t>Zakázka</t>
  </si>
  <si>
    <t>Pracoviště</t>
  </si>
  <si>
    <t>Podzakázka</t>
  </si>
  <si>
    <t>Činnost</t>
  </si>
  <si>
    <t>Fakultní účet</t>
  </si>
  <si>
    <t>Číslo objednávky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</si>
  <si>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</si>
  <si>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</si>
  <si>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</si>
  <si>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</si>
  <si>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</si>
  <si>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39112000-0</t>
  </si>
  <si>
    <t>39112000-0-7</t>
  </si>
  <si>
    <t>Židle jednací s pultíkem</t>
  </si>
  <si>
    <t>Čalouněná jednací židle, textilní potah, s ocelovým rámem oválného průřezu, sedák se spodním plastovým krytem, sklopný psací plastový pultík, který je připevněný na područce, stohovatelná - 5 ks, nosnost min. 100 kg.</t>
  </si>
  <si>
    <t>Barva: pouze černá!!!</t>
  </si>
  <si>
    <t>ks</t>
  </si>
  <si>
    <t>A</t>
  </si>
  <si>
    <t>Klinika infekčních chorob</t>
  </si>
  <si>
    <t>LF, FN Brno, Jihlavská 20, pavilon C</t>
  </si>
  <si>
    <t>Jihlavská 340/20, 62500 Brno</t>
  </si>
  <si>
    <t>pav. C/2205</t>
  </si>
  <si>
    <t xml:space="preserve">Pospíšilová Markéta  </t>
  </si>
  <si>
    <t>116992@mail.muni.cz</t>
  </si>
  <si>
    <t>1111</t>
  </si>
  <si>
    <t>110214</t>
  </si>
  <si>
    <t xml:space="preserve">   </t>
  </si>
  <si>
    <t>0002</t>
  </si>
  <si>
    <t>OBJ/1134/0006/15</t>
  </si>
  <si>
    <t>Celkem za objednávku</t>
  </si>
  <si>
    <t>39112000-0-6</t>
  </si>
  <si>
    <t>Židle jednací</t>
  </si>
  <si>
    <t>Čalouněná jednací židle, textilní potah, s ocelovým rámem oválného průřezu, sedák se spodním plastovým krytem, stohovatelná - 5 ks, nosnost min. 100 kg.</t>
  </si>
  <si>
    <t>Barva: černá</t>
  </si>
  <si>
    <t>I. interní kardioangiolog. klinika</t>
  </si>
  <si>
    <t>LF, FNUSA, Pekařská 53, pavilon C1 - ICRC</t>
  </si>
  <si>
    <t>Pekařská 664/53, 65691 Brno</t>
  </si>
  <si>
    <t>pav. C1/C-6.065</t>
  </si>
  <si>
    <t xml:space="preserve">Stodůlková Alena  </t>
  </si>
  <si>
    <t>31@mail.muni.cz</t>
  </si>
  <si>
    <t>110115</t>
  </si>
  <si>
    <t>0001</t>
  </si>
  <si>
    <t>OBJ/1158/0007/15</t>
  </si>
  <si>
    <t>39112000-0-4</t>
  </si>
  <si>
    <t>Židle kancelářská IV</t>
  </si>
  <si>
    <t>Čalouněná kancelářská židle s prodyšným opěrákem, textilní potah, otočná, kolečka s měkčeným povrchem, synchronní mechanismus s nastavením síly protiváhy, ergonomická, s ručními područkami, nastavitelná výška sedu, nosnost min. 100 kg.</t>
  </si>
  <si>
    <t>pav. C1/C-6.066</t>
  </si>
  <si>
    <t>39112000-0-2</t>
  </si>
  <si>
    <t>Židle kancelářská II</t>
  </si>
  <si>
    <t>Čalouněná kancelářská židle s prodyšným vysokým opěrákem, textilní potah, otočná, kolečka s měkčeným povrchem, synchronní mechanismus s min. 4 polohami blokace, ergonomická, nastavení síly protiváhy podle hmotnosti, úhlově a výškově nastavitelná čalouněná hlavová opěrka, výškově nastavitelné ruční područky, nastavitelná bederní opěrka, nastavitelná výška sedu, nosnost min. 130 kg.</t>
  </si>
  <si>
    <t>židle pro odbornou učebnu</t>
  </si>
  <si>
    <t>Barva: Modrá</t>
  </si>
  <si>
    <t>Kat.dentální</t>
  </si>
  <si>
    <t>RMU, Komenského nám. 2</t>
  </si>
  <si>
    <t>Komenského nám. 220/2, 66243 Brno</t>
  </si>
  <si>
    <t xml:space="preserve"> </t>
  </si>
  <si>
    <t>Roubalíková Lenka doc. MUDr. Ph.D.</t>
  </si>
  <si>
    <t>70061@mail.muni.cz</t>
  </si>
  <si>
    <t>dodat doc. Roubalíkové po předchozím telef. avizu (607 122 064)</t>
  </si>
  <si>
    <t>110617</t>
  </si>
  <si>
    <t>OBJ/1176/0012/15</t>
  </si>
  <si>
    <t>39112000-0-1</t>
  </si>
  <si>
    <t>Židle kancelářská I</t>
  </si>
  <si>
    <t>Čalouněná kancelářská židle s vysokým opěrákem, textilní potah, otočná, kolečka s měkčeným povrchem, synchronní mechanismus s min. 4 polohami blokace, egonomická, nastavení síly protiváhy podle hmotnosti, úhlově a výškově nastavitelná čalouněná hlavová opěrka, výškově nastavitelné ruční područky, nastavitelná bederní opěrka, nastavitelná výška sedu, nosnost min. 130 kg.</t>
  </si>
  <si>
    <t>Barva: černá nebo šedá</t>
  </si>
  <si>
    <t>S</t>
  </si>
  <si>
    <t>Děkanát</t>
  </si>
  <si>
    <t>FF, Arna Nováka 1, budova D</t>
  </si>
  <si>
    <t>Arna Nováka 1/1, 60200 Brno</t>
  </si>
  <si>
    <t xml:space="preserve">Králíková Zuzana  </t>
  </si>
  <si>
    <t>180891@mail.muni.cz</t>
  </si>
  <si>
    <t>9990</t>
  </si>
  <si>
    <t>219900</t>
  </si>
  <si>
    <t xml:space="preserve">      </t>
  </si>
  <si>
    <t>OBJ/2110/0132/15</t>
  </si>
  <si>
    <t>Barva: modrá</t>
  </si>
  <si>
    <t>Klinika dět. infekčních nemocí</t>
  </si>
  <si>
    <t>LF, FN Brno, Černopolní 9, pavilon S</t>
  </si>
  <si>
    <t>Černopolní 212/9, 66263 Brno</t>
  </si>
  <si>
    <t xml:space="preserve">Konečná Jarmila  </t>
  </si>
  <si>
    <t>237511@mail.muni.cz</t>
  </si>
  <si>
    <t>Prosím o dodání do budovy S, na sekretariát od 8 - 15 hodin, tel: 532234523, pí Konečná</t>
  </si>
  <si>
    <t>110318</t>
  </si>
  <si>
    <t>OBJ/1168/0006/15</t>
  </si>
  <si>
    <t>Sekretariát II.IK</t>
  </si>
  <si>
    <t>II. interní klinika</t>
  </si>
  <si>
    <t>LF, FNUSA, Pekařská 53, pavilon J</t>
  </si>
  <si>
    <t>pav. J/213</t>
  </si>
  <si>
    <t xml:space="preserve">Kašpárková Eva  </t>
  </si>
  <si>
    <t>20296@mail.muni.cz</t>
  </si>
  <si>
    <t>110116</t>
  </si>
  <si>
    <t>OBJ/1159/0010/15</t>
  </si>
  <si>
    <t>Barva:černá</t>
  </si>
  <si>
    <t>Kat.ošetřovatelství</t>
  </si>
  <si>
    <t>UKB, Kamenice 3, budova 1</t>
  </si>
  <si>
    <t>Kamenice 126/3, 62500 Brno</t>
  </si>
  <si>
    <t>bud. 1/218</t>
  </si>
  <si>
    <t>Polzer Tereza Bc. DiS.</t>
  </si>
  <si>
    <t>45629@mail.muni.cz</t>
  </si>
  <si>
    <t>110611</t>
  </si>
  <si>
    <t>OBJ/1148/0045/15</t>
  </si>
  <si>
    <t>židle do poslucháren</t>
  </si>
  <si>
    <t>39112000-0-5</t>
  </si>
  <si>
    <t>Židle kancelářská V</t>
  </si>
  <si>
    <t>Čalouněná kancelářská židle, textilní potah, otočná, kolečka s měkčeným povrchem, ergonomická, nastavitelná výška sedu, polohovatelný opěrák ve svislém a horizontálním směru a sedák, nosnost min. 100 kg.</t>
  </si>
  <si>
    <t>Barva: tmavě modrá</t>
  </si>
  <si>
    <t>Geografický ústav</t>
  </si>
  <si>
    <t>PřF, Kotlářská 2, pavilon 05</t>
  </si>
  <si>
    <t>Kotlářská 267/2, 61137 Brno</t>
  </si>
  <si>
    <t xml:space="preserve">Vaverková Jana  </t>
  </si>
  <si>
    <t>1042@mail.muni.cz</t>
  </si>
  <si>
    <t>315030</t>
  </si>
  <si>
    <t>OBJ/3118/0226/15</t>
  </si>
  <si>
    <t>Švadová</t>
  </si>
  <si>
    <t>Barva:šedá</t>
  </si>
  <si>
    <t>Ekonomicko-správní fakulta</t>
  </si>
  <si>
    <t>ESF, Lipová 41a</t>
  </si>
  <si>
    <t>Lipová 507/41a, 60200 Brno</t>
  </si>
  <si>
    <t xml:space="preserve">Mezníková Irma  </t>
  </si>
  <si>
    <t>115744@mail.muni.cz</t>
  </si>
  <si>
    <t>2000</t>
  </si>
  <si>
    <t>562000</t>
  </si>
  <si>
    <t>0000</t>
  </si>
  <si>
    <t>OBJ/5601/0542/15</t>
  </si>
  <si>
    <t>Kat.speciální pedagogiky</t>
  </si>
  <si>
    <t>PedF, Poříčí 9, budova A</t>
  </si>
  <si>
    <t>Poříčí 945/9, 60300 Brno</t>
  </si>
  <si>
    <t>bud. A/2006</t>
  </si>
  <si>
    <t xml:space="preserve">Halešová Jitka Mgr. </t>
  </si>
  <si>
    <t>1554@mail.muni.cz</t>
  </si>
  <si>
    <t>1051</t>
  </si>
  <si>
    <t>413200</t>
  </si>
  <si>
    <t>1532</t>
  </si>
  <si>
    <t>OBJ/4101/1329/15</t>
  </si>
  <si>
    <t>Správa UKB</t>
  </si>
  <si>
    <t>UKB, Kamenice 5, budova A9</t>
  </si>
  <si>
    <t>Kamenice 753/5, 62500 Brno</t>
  </si>
  <si>
    <t xml:space="preserve">Řihák Lukáš Ing. </t>
  </si>
  <si>
    <t>113320@mail.muni.cz</t>
  </si>
  <si>
    <t>1006</t>
  </si>
  <si>
    <t>825000</t>
  </si>
  <si>
    <t>1112</t>
  </si>
  <si>
    <t>OBJ/8201/0384/15</t>
  </si>
  <si>
    <t>nábytek Vietnamistika + OJ drobný</t>
  </si>
  <si>
    <t>39121000-6</t>
  </si>
  <si>
    <t>39121000-6-1</t>
  </si>
  <si>
    <t>Stůl</t>
  </si>
  <si>
    <t>Obecná položka, konkrétní specifikace (barva, materiál, rozměr, ...) se uvádí do předepsané šablony.</t>
  </si>
  <si>
    <t>Ústav jazykovědy a baltistiky</t>
  </si>
  <si>
    <t>FF, Jaselská 18, budova J</t>
  </si>
  <si>
    <t>Jaselská 201/18, 60200 Brno</t>
  </si>
  <si>
    <t>bud. J/J201</t>
  </si>
  <si>
    <t xml:space="preserve">Čapková Blanka Mgr. </t>
  </si>
  <si>
    <t>362204@mail.muni.cz</t>
  </si>
  <si>
    <t>Schwarz
tel. 728 078 970</t>
  </si>
  <si>
    <t>1004</t>
  </si>
  <si>
    <t>211500</t>
  </si>
  <si>
    <t>06</t>
  </si>
  <si>
    <t>1182</t>
  </si>
  <si>
    <t>OBJ/2115/0043/15</t>
  </si>
  <si>
    <t>bud. J/J124</t>
  </si>
  <si>
    <t>Šeferis
tel. 728 078 970</t>
  </si>
  <si>
    <t>9150</t>
  </si>
  <si>
    <t>39112000-0-3</t>
  </si>
  <si>
    <t>Židle kancelářská III</t>
  </si>
  <si>
    <t>Čalouněná kancelářská židle, textilní potah, otočná, kolečka s měkčeným povrchem, synchronní mechanismus s nastavením síly protiváhy, ergonomická, s ručními poručkami, nastavitelná výška sedu,nosnost min. 100 kg.</t>
  </si>
  <si>
    <t>Barva: černá, modrá</t>
  </si>
  <si>
    <t>39131000-9</t>
  </si>
  <si>
    <t>39131000-9-1</t>
  </si>
  <si>
    <t>Police</t>
  </si>
  <si>
    <t>Vysoký úzký regál
šířka: 80  cm, 
hloubka:  25 - 30 cm, 
výška: 180  - 220 cm
Materiál: 
Barva: světlá, buk
Další požadavky: světlá, buk</t>
  </si>
  <si>
    <t>tel. 728 078 970</t>
  </si>
  <si>
    <t>Regálek 
šířka: 110-120 cm, 
hloubka:25 - 30  cm,
výška: 130-140  cm
Materiál: 
Barva: světlá buk
Další požadavky:</t>
  </si>
  <si>
    <t>Regál na knihy
šířka: 60 cm, 
hloubka:25 - 30  cm,
výška: 180  cm
Materiál: 
Barva: světlá buk
Další požadavky:</t>
  </si>
  <si>
    <t>bud. J/J207</t>
  </si>
  <si>
    <t>Dočekal
tel. 728 078 970</t>
  </si>
  <si>
    <t>Technicko-provozní oddělení</t>
  </si>
  <si>
    <t>UKB, Kamenice 5, budova A22</t>
  </si>
  <si>
    <t xml:space="preserve">Brázdová Jana  </t>
  </si>
  <si>
    <t>27579@mail.muni.cz</t>
  </si>
  <si>
    <t>119980</t>
  </si>
  <si>
    <t>5001</t>
  </si>
  <si>
    <t>OBJ/1180/0031/15</t>
  </si>
  <si>
    <t>Biologický ústav</t>
  </si>
  <si>
    <t>UKB, Kamenice 5, budova A6</t>
  </si>
  <si>
    <t>bud. A6/208</t>
  </si>
  <si>
    <t xml:space="preserve">Ledahudcová Debora  </t>
  </si>
  <si>
    <t>204115@mail.muni.cz</t>
  </si>
  <si>
    <t>Pracovní doba: 7:30 - 12:00 a 12:30 - 16:00 hod., v případě mé nepřítomnosti se obraťte na mé kolegy z pavilonu A6</t>
  </si>
  <si>
    <t>110513</t>
  </si>
  <si>
    <t>OBJ/1113/0800/15</t>
  </si>
  <si>
    <t>Barva: vínově červené</t>
  </si>
  <si>
    <t>Centrum jazykového vzdělávání</t>
  </si>
  <si>
    <t xml:space="preserve">Kovaříková Věra  </t>
  </si>
  <si>
    <t>106950@mail.muni.cz</t>
  </si>
  <si>
    <t>960000</t>
  </si>
  <si>
    <t>OBJ/9601/0109/15</t>
  </si>
  <si>
    <t>PřF, Kotlářská 2, pavilon 01</t>
  </si>
  <si>
    <t>pav. 01/02011a</t>
  </si>
  <si>
    <t xml:space="preserve">Pakostová Irena  </t>
  </si>
  <si>
    <t>1593@mail.muni.cz</t>
  </si>
  <si>
    <t>7776</t>
  </si>
  <si>
    <t>319396</t>
  </si>
  <si>
    <t>OBJ/3101/0166/15</t>
  </si>
  <si>
    <t>Seminář dějin umění</t>
  </si>
  <si>
    <t>FF, Veveří 28, budova K</t>
  </si>
  <si>
    <t>Veveří 470/28, 60200 Brno</t>
  </si>
  <si>
    <t>bud. K/214</t>
  </si>
  <si>
    <t xml:space="preserve">Schelleová Pavla Bc. </t>
  </si>
  <si>
    <t>53031@mail.muni.cz</t>
  </si>
  <si>
    <t>9360</t>
  </si>
  <si>
    <t>213600</t>
  </si>
  <si>
    <t>OBJ/2136/0074/15</t>
  </si>
  <si>
    <t>Celkem</t>
  </si>
  <si>
    <t>,St</t>
  </si>
  <si>
    <t>Ústav klin. imunologie a alergolog.</t>
  </si>
  <si>
    <t>LF, FNUSA, Pekařská 53, pavilon K</t>
  </si>
  <si>
    <t>pav. K/410</t>
  </si>
  <si>
    <t>Thon Vojtěch doc. MUDr. Ph.D.</t>
  </si>
  <si>
    <t>2483@mail.muni.cz</t>
  </si>
  <si>
    <t>110114</t>
  </si>
  <si>
    <t>OBJ/1157/0015/15</t>
  </si>
  <si>
    <t>Celková cena za položku (bez DPH) v Kč</t>
  </si>
  <si>
    <t>Jednotková cena bez DPH v Kč</t>
  </si>
  <si>
    <t>Kancelářský/psací stůl
šířka: 140  cm, 
hloubka:  80 cm,
výška: 75-80  cm
Materiál: 
Barva: světlá, buk
Pracovní deska ukončená ABS hranou
Další požadavky:</t>
  </si>
  <si>
    <t>Stůl jednací
šířka: 140 - 160 cm, 
hloubka:  70 - 80 cm, 
výška: 75 - 80  cm
Materiál: 
Barva: světlá, buk
Pracovní deska ukončená ABS hranou
Další požadavky:</t>
  </si>
  <si>
    <t>Barva: barva v pořadí: červená, nebo modrá, nebo zelená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</si>
</sst>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#"/>
    <numFmt numFmtId="173" formatCode="dd\.mm\.yyyy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/>
    </xf>
    <xf numFmtId="3" fontId="0" fillId="34" borderId="10" xfId="0" applyNumberFormat="1" applyFont="1" applyFill="1" applyBorder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49" fontId="0" fillId="34" borderId="10" xfId="0" applyNumberFormat="1" applyFont="1" applyFill="1" applyBorder="1" applyAlignment="1">
      <alignment horizontal="left" vertical="top" wrapText="1"/>
    </xf>
    <xf numFmtId="4" fontId="0" fillId="34" borderId="10" xfId="0" applyNumberFormat="1" applyFont="1" applyFill="1" applyBorder="1" applyAlignment="1">
      <alignment horizontal="right" vertical="top"/>
    </xf>
    <xf numFmtId="4" fontId="0" fillId="0" borderId="0" xfId="0" applyNumberFormat="1" applyFont="1" applyAlignment="1">
      <alignment horizontal="right" vertical="top"/>
    </xf>
    <xf numFmtId="0" fontId="1" fillId="35" borderId="12" xfId="0" applyFont="1" applyFill="1" applyBorder="1" applyAlignment="1">
      <alignment horizontal="left" vertical="top"/>
    </xf>
    <xf numFmtId="4" fontId="1" fillId="35" borderId="12" xfId="0" applyNumberFormat="1" applyFont="1" applyFill="1" applyBorder="1" applyAlignment="1">
      <alignment horizontal="right" vertical="top"/>
    </xf>
    <xf numFmtId="0" fontId="1" fillId="0" borderId="13" xfId="0" applyFont="1" applyBorder="1" applyAlignment="1">
      <alignment horizontal="left" vertical="top"/>
    </xf>
    <xf numFmtId="4" fontId="1" fillId="36" borderId="0" xfId="0" applyNumberFormat="1" applyFont="1" applyFill="1" applyAlignment="1">
      <alignment horizontal="right" vertical="top"/>
    </xf>
    <xf numFmtId="0" fontId="1" fillId="35" borderId="12" xfId="0" applyFont="1" applyFill="1" applyBorder="1" applyAlignment="1">
      <alignment vertical="top"/>
    </xf>
    <xf numFmtId="0" fontId="1" fillId="36" borderId="14" xfId="0" applyFont="1" applyFill="1" applyBorder="1" applyAlignment="1">
      <alignment vertical="top"/>
    </xf>
    <xf numFmtId="0" fontId="0" fillId="0" borderId="14" xfId="0" applyBorder="1" applyAlignment="1">
      <alignment/>
    </xf>
    <xf numFmtId="0" fontId="0" fillId="0" borderId="0" xfId="0" applyFont="1" applyAlignment="1">
      <alignment horizontal="left" vertical="top" wrapText="1"/>
    </xf>
    <xf numFmtId="0" fontId="1" fillId="35" borderId="12" xfId="0" applyFont="1" applyFill="1" applyBorder="1" applyAlignment="1">
      <alignment horizontal="left" vertical="top"/>
    </xf>
    <xf numFmtId="0" fontId="1" fillId="37" borderId="10" xfId="0" applyFont="1" applyFill="1" applyBorder="1" applyAlignment="1">
      <alignment horizontal="left" vertical="top"/>
    </xf>
    <xf numFmtId="0" fontId="1" fillId="38" borderId="10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40" borderId="15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" fillId="36" borderId="0" xfId="0" applyFont="1" applyFill="1" applyAlignment="1">
      <alignment horizontal="left" vertical="top"/>
    </xf>
    <xf numFmtId="0" fontId="1" fillId="33" borderId="11" xfId="0" applyFont="1" applyFill="1" applyBorder="1" applyAlignment="1">
      <alignment horizontal="center" vertical="center" textRotation="90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7.140625" style="0" customWidth="1"/>
    <col min="2" max="2" width="37.421875" style="0" hidden="1" customWidth="1"/>
    <col min="3" max="3" width="8.57421875" style="0" customWidth="1"/>
    <col min="4" max="4" width="18.7109375" style="0" hidden="1" customWidth="1"/>
    <col min="5" max="5" width="12.8515625" style="0" bestFit="1" customWidth="1"/>
    <col min="6" max="6" width="11.57421875" style="0" customWidth="1"/>
    <col min="7" max="7" width="79.7109375" style="0" customWidth="1"/>
    <col min="8" max="8" width="35.57421875" style="0" customWidth="1"/>
    <col min="9" max="9" width="4.57421875" style="0" customWidth="1"/>
    <col min="10" max="10" width="7.00390625" style="0" hidden="1" customWidth="1"/>
    <col min="11" max="11" width="5.00390625" style="0" customWidth="1"/>
    <col min="12" max="12" width="4.7109375" style="0" hidden="1" customWidth="1"/>
    <col min="13" max="13" width="14.00390625" style="0" hidden="1" customWidth="1"/>
    <col min="14" max="16" width="25.7109375" style="0" customWidth="1"/>
    <col min="17" max="17" width="3.8515625" style="0" customWidth="1"/>
    <col min="18" max="18" width="14.28125" style="0" bestFit="1" customWidth="1"/>
    <col min="19" max="19" width="10.57421875" style="0" hidden="1" customWidth="1"/>
    <col min="20" max="20" width="17.57421875" style="0" customWidth="1"/>
    <col min="21" max="21" width="20.140625" style="0" customWidth="1"/>
    <col min="22" max="22" width="10.8515625" style="0" customWidth="1"/>
    <col min="23" max="23" width="27.140625" style="0" customWidth="1"/>
    <col min="24" max="24" width="5.7109375" style="0" customWidth="1"/>
    <col min="25" max="25" width="7.421875" style="0" customWidth="1"/>
    <col min="26" max="26" width="4.00390625" style="0" customWidth="1"/>
    <col min="27" max="27" width="5.7109375" style="0" customWidth="1"/>
    <col min="28" max="28" width="5.8515625" style="0" customWidth="1"/>
    <col min="29" max="29" width="17.7109375" style="0" customWidth="1"/>
    <col min="30" max="30" width="22.140625" style="0" bestFit="1" customWidth="1"/>
    <col min="31" max="31" width="10.28125" style="0" customWidth="1"/>
  </cols>
  <sheetData>
    <row r="1" spans="1:31" ht="16.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</row>
    <row r="2" spans="1:3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6.5" customHeight="1">
      <c r="A3" s="21" t="s">
        <v>1</v>
      </c>
      <c r="B3" s="21"/>
      <c r="C3" s="21"/>
      <c r="D3" s="21"/>
      <c r="E3" s="21"/>
      <c r="F3" s="21"/>
      <c r="G3" s="21"/>
      <c r="H3" s="22" t="s">
        <v>2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</row>
    <row r="4" spans="1:31" ht="12.75">
      <c r="A4" s="23"/>
      <c r="B4" s="23"/>
      <c r="C4" s="23"/>
      <c r="D4" s="23"/>
      <c r="E4" s="23"/>
      <c r="F4" s="23"/>
      <c r="G4" s="23"/>
      <c r="H4" s="23"/>
      <c r="I4" s="23"/>
      <c r="J4" s="23"/>
      <c r="K4" s="24" t="s">
        <v>3</v>
      </c>
      <c r="L4" s="24"/>
      <c r="M4" s="25" t="s">
        <v>4</v>
      </c>
      <c r="N4" s="25"/>
      <c r="O4" s="25"/>
      <c r="P4" s="25"/>
      <c r="Q4" s="25"/>
      <c r="R4" s="25"/>
      <c r="S4" s="23"/>
      <c r="T4" s="23"/>
      <c r="U4" s="23"/>
      <c r="V4" s="23"/>
      <c r="W4" s="23"/>
      <c r="X4" s="24" t="s">
        <v>5</v>
      </c>
      <c r="Y4" s="24"/>
      <c r="Z4" s="24"/>
      <c r="AA4" s="24"/>
      <c r="AB4" s="24"/>
      <c r="AC4" s="24" t="s">
        <v>3</v>
      </c>
      <c r="AD4" s="24"/>
      <c r="AE4" s="1"/>
    </row>
    <row r="5" spans="1:31" ht="104.25" customHeight="1">
      <c r="A5" s="28" t="s">
        <v>6</v>
      </c>
      <c r="B5" s="28" t="s">
        <v>7</v>
      </c>
      <c r="C5" s="28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8" t="s">
        <v>14</v>
      </c>
      <c r="J5" s="28" t="s">
        <v>15</v>
      </c>
      <c r="K5" s="28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8" t="s">
        <v>22</v>
      </c>
      <c r="R5" s="2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8" t="s">
        <v>29</v>
      </c>
      <c r="Y5" s="28" t="s">
        <v>30</v>
      </c>
      <c r="Z5" s="28" t="s">
        <v>31</v>
      </c>
      <c r="AA5" s="28" t="s">
        <v>32</v>
      </c>
      <c r="AB5" s="28" t="s">
        <v>33</v>
      </c>
      <c r="AC5" s="2" t="s">
        <v>34</v>
      </c>
      <c r="AD5" s="2" t="s">
        <v>252</v>
      </c>
      <c r="AE5" s="2" t="s">
        <v>251</v>
      </c>
    </row>
    <row r="6" spans="1:31" ht="39" thickBot="1">
      <c r="A6" s="3">
        <v>55748</v>
      </c>
      <c r="B6" s="4"/>
      <c r="C6" s="3">
        <v>161913</v>
      </c>
      <c r="D6" s="4" t="s">
        <v>40</v>
      </c>
      <c r="E6" s="4" t="s">
        <v>41</v>
      </c>
      <c r="F6" s="4" t="s">
        <v>42</v>
      </c>
      <c r="G6" s="4" t="s">
        <v>43</v>
      </c>
      <c r="H6" s="4" t="s">
        <v>44</v>
      </c>
      <c r="I6" s="4" t="s">
        <v>45</v>
      </c>
      <c r="J6" s="5">
        <v>24</v>
      </c>
      <c r="K6" s="6">
        <v>24</v>
      </c>
      <c r="L6" s="7" t="s">
        <v>46</v>
      </c>
      <c r="M6" s="4">
        <v>110214</v>
      </c>
      <c r="N6" s="4" t="s">
        <v>47</v>
      </c>
      <c r="O6" s="4" t="s">
        <v>48</v>
      </c>
      <c r="P6" s="4" t="s">
        <v>49</v>
      </c>
      <c r="Q6" s="4">
        <v>2</v>
      </c>
      <c r="R6" s="4" t="s">
        <v>50</v>
      </c>
      <c r="S6" s="4">
        <v>116992</v>
      </c>
      <c r="T6" s="4" t="s">
        <v>51</v>
      </c>
      <c r="U6" s="4" t="s">
        <v>52</v>
      </c>
      <c r="V6" s="4">
        <v>532232275</v>
      </c>
      <c r="W6" s="4"/>
      <c r="X6" s="8" t="s">
        <v>53</v>
      </c>
      <c r="Y6" s="8" t="s">
        <v>54</v>
      </c>
      <c r="Z6" s="8" t="s">
        <v>55</v>
      </c>
      <c r="AA6" s="8" t="s">
        <v>53</v>
      </c>
      <c r="AB6" s="8" t="s">
        <v>56</v>
      </c>
      <c r="AC6" s="7" t="s">
        <v>57</v>
      </c>
      <c r="AD6" s="9">
        <v>750</v>
      </c>
      <c r="AE6" s="10">
        <f>ROUND($K$6*$AD$6,2)</f>
        <v>18000</v>
      </c>
    </row>
    <row r="7" spans="1:31" ht="13.5" thickTop="1">
      <c r="A7" s="19"/>
      <c r="B7" s="19"/>
      <c r="C7" s="19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5" t="s">
        <v>58</v>
      </c>
      <c r="AE7" s="12">
        <f>SUM($AE$6:$AE$6)</f>
        <v>18000</v>
      </c>
    </row>
    <row r="8" spans="1:31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</row>
    <row r="9" spans="1:31" ht="31.5" customHeight="1">
      <c r="A9" s="3">
        <v>55774</v>
      </c>
      <c r="B9" s="4"/>
      <c r="C9" s="3">
        <v>162048</v>
      </c>
      <c r="D9" s="4" t="s">
        <v>40</v>
      </c>
      <c r="E9" s="4" t="s">
        <v>59</v>
      </c>
      <c r="F9" s="4" t="s">
        <v>60</v>
      </c>
      <c r="G9" s="4" t="s">
        <v>61</v>
      </c>
      <c r="H9" s="4" t="s">
        <v>62</v>
      </c>
      <c r="I9" s="4" t="s">
        <v>45</v>
      </c>
      <c r="J9" s="5">
        <v>12</v>
      </c>
      <c r="K9" s="6">
        <v>12</v>
      </c>
      <c r="L9" s="7" t="s">
        <v>46</v>
      </c>
      <c r="M9" s="4">
        <v>110115</v>
      </c>
      <c r="N9" s="4" t="s">
        <v>63</v>
      </c>
      <c r="O9" s="4" t="s">
        <v>64</v>
      </c>
      <c r="P9" s="4" t="s">
        <v>65</v>
      </c>
      <c r="Q9" s="4">
        <v>6</v>
      </c>
      <c r="R9" s="4" t="s">
        <v>66</v>
      </c>
      <c r="S9" s="4">
        <v>31</v>
      </c>
      <c r="T9" s="4" t="s">
        <v>67</v>
      </c>
      <c r="U9" s="4" t="s">
        <v>68</v>
      </c>
      <c r="V9" s="4">
        <v>543182200</v>
      </c>
      <c r="W9" s="4"/>
      <c r="X9" s="8" t="s">
        <v>53</v>
      </c>
      <c r="Y9" s="8" t="s">
        <v>69</v>
      </c>
      <c r="Z9" s="8" t="s">
        <v>55</v>
      </c>
      <c r="AA9" s="8" t="s">
        <v>53</v>
      </c>
      <c r="AB9" s="8" t="s">
        <v>70</v>
      </c>
      <c r="AC9" s="7" t="s">
        <v>71</v>
      </c>
      <c r="AD9" s="9">
        <v>450</v>
      </c>
      <c r="AE9" s="10">
        <f>ROUND($K$9*$AD$9,2)</f>
        <v>5400</v>
      </c>
    </row>
    <row r="10" spans="1:31" ht="52.5" customHeight="1">
      <c r="A10" s="3">
        <v>55774</v>
      </c>
      <c r="B10" s="4"/>
      <c r="C10" s="3">
        <v>162049</v>
      </c>
      <c r="D10" s="4" t="s">
        <v>40</v>
      </c>
      <c r="E10" s="4" t="s">
        <v>72</v>
      </c>
      <c r="F10" s="4" t="s">
        <v>73</v>
      </c>
      <c r="G10" s="4" t="s">
        <v>74</v>
      </c>
      <c r="H10" s="4" t="s">
        <v>62</v>
      </c>
      <c r="I10" s="4" t="s">
        <v>45</v>
      </c>
      <c r="J10" s="5">
        <v>1</v>
      </c>
      <c r="K10" s="6">
        <v>1</v>
      </c>
      <c r="L10" s="7" t="s">
        <v>46</v>
      </c>
      <c r="M10" s="4">
        <v>110115</v>
      </c>
      <c r="N10" s="4" t="s">
        <v>63</v>
      </c>
      <c r="O10" s="4" t="s">
        <v>64</v>
      </c>
      <c r="P10" s="4" t="s">
        <v>65</v>
      </c>
      <c r="Q10" s="4">
        <v>6</v>
      </c>
      <c r="R10" s="4" t="s">
        <v>75</v>
      </c>
      <c r="S10" s="4">
        <v>31</v>
      </c>
      <c r="T10" s="4" t="s">
        <v>67</v>
      </c>
      <c r="U10" s="4" t="s">
        <v>68</v>
      </c>
      <c r="V10" s="4">
        <v>543182200</v>
      </c>
      <c r="W10" s="4"/>
      <c r="X10" s="8" t="s">
        <v>53</v>
      </c>
      <c r="Y10" s="8" t="s">
        <v>69</v>
      </c>
      <c r="Z10" s="8" t="s">
        <v>55</v>
      </c>
      <c r="AA10" s="8" t="s">
        <v>53</v>
      </c>
      <c r="AB10" s="8" t="s">
        <v>70</v>
      </c>
      <c r="AC10" s="7" t="s">
        <v>71</v>
      </c>
      <c r="AD10" s="9">
        <v>2450</v>
      </c>
      <c r="AE10" s="10">
        <f>ROUND($K$10*$AD$10,2)</f>
        <v>2450</v>
      </c>
    </row>
    <row r="11" spans="1:31" ht="64.5" thickBot="1">
      <c r="A11" s="3">
        <v>55774</v>
      </c>
      <c r="B11" s="4"/>
      <c r="C11" s="3">
        <v>162050</v>
      </c>
      <c r="D11" s="4" t="s">
        <v>40</v>
      </c>
      <c r="E11" s="4" t="s">
        <v>76</v>
      </c>
      <c r="F11" s="4" t="s">
        <v>77</v>
      </c>
      <c r="G11" s="4" t="s">
        <v>78</v>
      </c>
      <c r="H11" s="4" t="s">
        <v>62</v>
      </c>
      <c r="I11" s="4" t="s">
        <v>45</v>
      </c>
      <c r="J11" s="5">
        <v>1</v>
      </c>
      <c r="K11" s="6">
        <v>1</v>
      </c>
      <c r="L11" s="7" t="s">
        <v>46</v>
      </c>
      <c r="M11" s="4">
        <v>110115</v>
      </c>
      <c r="N11" s="4" t="s">
        <v>63</v>
      </c>
      <c r="O11" s="4" t="s">
        <v>64</v>
      </c>
      <c r="P11" s="4" t="s">
        <v>65</v>
      </c>
      <c r="Q11" s="4">
        <v>6</v>
      </c>
      <c r="R11" s="4" t="s">
        <v>75</v>
      </c>
      <c r="S11" s="4">
        <v>31</v>
      </c>
      <c r="T11" s="4" t="s">
        <v>67</v>
      </c>
      <c r="U11" s="4" t="s">
        <v>68</v>
      </c>
      <c r="V11" s="4">
        <v>543182200</v>
      </c>
      <c r="W11" s="4"/>
      <c r="X11" s="8" t="s">
        <v>53</v>
      </c>
      <c r="Y11" s="8" t="s">
        <v>69</v>
      </c>
      <c r="Z11" s="8" t="s">
        <v>55</v>
      </c>
      <c r="AA11" s="8" t="s">
        <v>53</v>
      </c>
      <c r="AB11" s="8" t="s">
        <v>70</v>
      </c>
      <c r="AC11" s="7" t="s">
        <v>71</v>
      </c>
      <c r="AD11" s="9">
        <v>3000</v>
      </c>
      <c r="AE11" s="10">
        <f>ROUND($K$11*$AD$11,2)</f>
        <v>3000</v>
      </c>
    </row>
    <row r="12" spans="1:31" ht="13.5" thickTop="1">
      <c r="A12" s="19"/>
      <c r="B12" s="19"/>
      <c r="C12" s="19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5" t="s">
        <v>58</v>
      </c>
      <c r="AE12" s="12">
        <f>SUM($AE$9:$AE$11)</f>
        <v>10850</v>
      </c>
    </row>
    <row r="13" spans="1:31" ht="12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</row>
    <row r="14" spans="1:31" ht="39" thickBot="1">
      <c r="A14" s="3">
        <v>55845</v>
      </c>
      <c r="B14" s="4" t="s">
        <v>79</v>
      </c>
      <c r="C14" s="3">
        <v>162294</v>
      </c>
      <c r="D14" s="4" t="s">
        <v>40</v>
      </c>
      <c r="E14" s="4" t="s">
        <v>41</v>
      </c>
      <c r="F14" s="4" t="s">
        <v>42</v>
      </c>
      <c r="G14" s="4" t="s">
        <v>43</v>
      </c>
      <c r="H14" s="4" t="s">
        <v>80</v>
      </c>
      <c r="I14" s="4" t="s">
        <v>45</v>
      </c>
      <c r="J14" s="5">
        <v>20</v>
      </c>
      <c r="K14" s="6">
        <v>20</v>
      </c>
      <c r="L14" s="7" t="s">
        <v>46</v>
      </c>
      <c r="M14" s="4">
        <v>110617</v>
      </c>
      <c r="N14" s="4" t="s">
        <v>81</v>
      </c>
      <c r="O14" s="4" t="s">
        <v>82</v>
      </c>
      <c r="P14" s="4" t="s">
        <v>83</v>
      </c>
      <c r="Q14" s="4">
        <v>2</v>
      </c>
      <c r="R14" s="4" t="s">
        <v>84</v>
      </c>
      <c r="S14" s="4">
        <v>70061</v>
      </c>
      <c r="T14" s="4" t="s">
        <v>85</v>
      </c>
      <c r="U14" s="4" t="s">
        <v>86</v>
      </c>
      <c r="V14" s="4">
        <v>549494343</v>
      </c>
      <c r="W14" s="4" t="s">
        <v>87</v>
      </c>
      <c r="X14" s="8" t="s">
        <v>53</v>
      </c>
      <c r="Y14" s="8" t="s">
        <v>88</v>
      </c>
      <c r="Z14" s="8" t="s">
        <v>55</v>
      </c>
      <c r="AA14" s="8" t="s">
        <v>53</v>
      </c>
      <c r="AB14" s="8" t="s">
        <v>56</v>
      </c>
      <c r="AC14" s="7" t="s">
        <v>89</v>
      </c>
      <c r="AD14" s="9">
        <v>750</v>
      </c>
      <c r="AE14" s="10">
        <f>ROUND($K$14*$AD$14,2)</f>
        <v>15000</v>
      </c>
    </row>
    <row r="15" spans="1:31" ht="13.5" thickTop="1">
      <c r="A15" s="19"/>
      <c r="B15" s="19"/>
      <c r="C15" s="19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5" t="s">
        <v>58</v>
      </c>
      <c r="AE15" s="12">
        <f>SUM($AE$14:$AE$14)</f>
        <v>15000</v>
      </c>
    </row>
    <row r="16" spans="1:31" ht="12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</row>
    <row r="17" spans="1:31" ht="64.5" thickBot="1">
      <c r="A17" s="3">
        <v>55860</v>
      </c>
      <c r="B17" s="4"/>
      <c r="C17" s="3">
        <v>162436</v>
      </c>
      <c r="D17" s="4" t="s">
        <v>40</v>
      </c>
      <c r="E17" s="4" t="s">
        <v>90</v>
      </c>
      <c r="F17" s="4" t="s">
        <v>91</v>
      </c>
      <c r="G17" s="4" t="s">
        <v>92</v>
      </c>
      <c r="H17" s="4" t="s">
        <v>93</v>
      </c>
      <c r="I17" s="4" t="s">
        <v>45</v>
      </c>
      <c r="J17" s="5">
        <v>3</v>
      </c>
      <c r="K17" s="6">
        <v>3</v>
      </c>
      <c r="L17" s="7" t="s">
        <v>94</v>
      </c>
      <c r="M17" s="4">
        <v>219900</v>
      </c>
      <c r="N17" s="4" t="s">
        <v>95</v>
      </c>
      <c r="O17" s="4" t="s">
        <v>96</v>
      </c>
      <c r="P17" s="4" t="s">
        <v>97</v>
      </c>
      <c r="Q17" s="4"/>
      <c r="R17" s="4" t="s">
        <v>84</v>
      </c>
      <c r="S17" s="4">
        <v>180891</v>
      </c>
      <c r="T17" s="4" t="s">
        <v>98</v>
      </c>
      <c r="U17" s="4" t="s">
        <v>99</v>
      </c>
      <c r="V17" s="4">
        <v>549494666</v>
      </c>
      <c r="W17" s="4"/>
      <c r="X17" s="8" t="s">
        <v>100</v>
      </c>
      <c r="Y17" s="8" t="s">
        <v>101</v>
      </c>
      <c r="Z17" s="8" t="s">
        <v>55</v>
      </c>
      <c r="AA17" s="8" t="s">
        <v>53</v>
      </c>
      <c r="AB17" s="8" t="s">
        <v>102</v>
      </c>
      <c r="AC17" s="7" t="s">
        <v>103</v>
      </c>
      <c r="AD17" s="9">
        <v>3200</v>
      </c>
      <c r="AE17" s="10">
        <f>ROUND($K$17*$AD$17,2)</f>
        <v>9600</v>
      </c>
    </row>
    <row r="18" spans="1:31" ht="13.5" thickTop="1">
      <c r="A18" s="19"/>
      <c r="B18" s="19"/>
      <c r="C18" s="19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5" t="s">
        <v>58</v>
      </c>
      <c r="AE18" s="12">
        <f>SUM($AE$17:$AE$17)</f>
        <v>9600</v>
      </c>
    </row>
    <row r="19" spans="1:31" ht="12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</row>
    <row r="20" spans="1:31" ht="64.5" thickBot="1">
      <c r="A20" s="3">
        <v>55941</v>
      </c>
      <c r="B20" s="4"/>
      <c r="C20" s="3">
        <v>162918</v>
      </c>
      <c r="D20" s="4" t="s">
        <v>40</v>
      </c>
      <c r="E20" s="4" t="s">
        <v>76</v>
      </c>
      <c r="F20" s="4" t="s">
        <v>77</v>
      </c>
      <c r="G20" s="4" t="s">
        <v>78</v>
      </c>
      <c r="H20" s="4" t="s">
        <v>104</v>
      </c>
      <c r="I20" s="4" t="s">
        <v>45</v>
      </c>
      <c r="J20" s="5">
        <v>1</v>
      </c>
      <c r="K20" s="6">
        <v>1</v>
      </c>
      <c r="L20" s="7" t="s">
        <v>46</v>
      </c>
      <c r="M20" s="4">
        <v>110318</v>
      </c>
      <c r="N20" s="4" t="s">
        <v>105</v>
      </c>
      <c r="O20" s="4" t="s">
        <v>106</v>
      </c>
      <c r="P20" s="4" t="s">
        <v>107</v>
      </c>
      <c r="Q20" s="4">
        <v>0</v>
      </c>
      <c r="R20" s="4" t="s">
        <v>84</v>
      </c>
      <c r="S20" s="4">
        <v>237511</v>
      </c>
      <c r="T20" s="4" t="s">
        <v>108</v>
      </c>
      <c r="U20" s="4" t="s">
        <v>109</v>
      </c>
      <c r="V20" s="4"/>
      <c r="W20" s="4" t="s">
        <v>110</v>
      </c>
      <c r="X20" s="8" t="s">
        <v>53</v>
      </c>
      <c r="Y20" s="8" t="s">
        <v>111</v>
      </c>
      <c r="Z20" s="8" t="s">
        <v>55</v>
      </c>
      <c r="AA20" s="8" t="s">
        <v>53</v>
      </c>
      <c r="AB20" s="8" t="s">
        <v>70</v>
      </c>
      <c r="AC20" s="7" t="s">
        <v>112</v>
      </c>
      <c r="AD20" s="9">
        <v>3000</v>
      </c>
      <c r="AE20" s="10">
        <f>ROUND($K$20*$AD$20,2)</f>
        <v>3000</v>
      </c>
    </row>
    <row r="21" spans="1:31" ht="13.5" thickTop="1">
      <c r="A21" s="19"/>
      <c r="B21" s="19"/>
      <c r="C21" s="19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5" t="s">
        <v>58</v>
      </c>
      <c r="AE21" s="12">
        <f>SUM($AE$20:$AE$20)</f>
        <v>3000</v>
      </c>
    </row>
    <row r="22" spans="1:31" ht="12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</row>
    <row r="23" spans="1:31" ht="64.5" thickBot="1">
      <c r="A23" s="3">
        <v>55942</v>
      </c>
      <c r="B23" s="4" t="s">
        <v>113</v>
      </c>
      <c r="C23" s="3">
        <v>162919</v>
      </c>
      <c r="D23" s="4" t="s">
        <v>40</v>
      </c>
      <c r="E23" s="4" t="s">
        <v>90</v>
      </c>
      <c r="F23" s="4" t="s">
        <v>91</v>
      </c>
      <c r="G23" s="4" t="s">
        <v>92</v>
      </c>
      <c r="H23" s="4" t="s">
        <v>62</v>
      </c>
      <c r="I23" s="4" t="s">
        <v>45</v>
      </c>
      <c r="J23" s="5">
        <v>1</v>
      </c>
      <c r="K23" s="6">
        <v>1</v>
      </c>
      <c r="L23" s="7" t="s">
        <v>46</v>
      </c>
      <c r="M23" s="4">
        <v>110116</v>
      </c>
      <c r="N23" s="4" t="s">
        <v>114</v>
      </c>
      <c r="O23" s="4" t="s">
        <v>115</v>
      </c>
      <c r="P23" s="4" t="s">
        <v>65</v>
      </c>
      <c r="Q23" s="4">
        <v>2</v>
      </c>
      <c r="R23" s="4" t="s">
        <v>116</v>
      </c>
      <c r="S23" s="4">
        <v>20296</v>
      </c>
      <c r="T23" s="4" t="s">
        <v>117</v>
      </c>
      <c r="U23" s="4" t="s">
        <v>118</v>
      </c>
      <c r="V23" s="4">
        <v>543182253</v>
      </c>
      <c r="W23" s="4"/>
      <c r="X23" s="8" t="s">
        <v>53</v>
      </c>
      <c r="Y23" s="8" t="s">
        <v>119</v>
      </c>
      <c r="Z23" s="8" t="s">
        <v>55</v>
      </c>
      <c r="AA23" s="8" t="s">
        <v>53</v>
      </c>
      <c r="AB23" s="8" t="s">
        <v>70</v>
      </c>
      <c r="AC23" s="7" t="s">
        <v>120</v>
      </c>
      <c r="AD23" s="9">
        <v>3200</v>
      </c>
      <c r="AE23" s="10">
        <f>ROUND($K$23*$AD$23,2)</f>
        <v>3200</v>
      </c>
    </row>
    <row r="24" spans="1:31" ht="13.5" thickTop="1">
      <c r="A24" s="19"/>
      <c r="B24" s="19"/>
      <c r="C24" s="19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5" t="s">
        <v>58</v>
      </c>
      <c r="AE24" s="12">
        <f>SUM($AE$23:$AE$23)</f>
        <v>3200</v>
      </c>
    </row>
    <row r="25" spans="1:31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</row>
    <row r="26" spans="1:31" ht="64.5" thickBot="1">
      <c r="A26" s="3">
        <v>56124</v>
      </c>
      <c r="B26" s="4"/>
      <c r="C26" s="3">
        <v>163617</v>
      </c>
      <c r="D26" s="4" t="s">
        <v>40</v>
      </c>
      <c r="E26" s="4" t="s">
        <v>76</v>
      </c>
      <c r="F26" s="4" t="s">
        <v>77</v>
      </c>
      <c r="G26" s="4" t="s">
        <v>78</v>
      </c>
      <c r="H26" s="4" t="s">
        <v>121</v>
      </c>
      <c r="I26" s="4" t="s">
        <v>45</v>
      </c>
      <c r="J26" s="5">
        <v>1</v>
      </c>
      <c r="K26" s="6">
        <v>1</v>
      </c>
      <c r="L26" s="7" t="s">
        <v>46</v>
      </c>
      <c r="M26" s="4">
        <v>110611</v>
      </c>
      <c r="N26" s="4" t="s">
        <v>122</v>
      </c>
      <c r="O26" s="4" t="s">
        <v>123</v>
      </c>
      <c r="P26" s="4" t="s">
        <v>124</v>
      </c>
      <c r="Q26" s="4">
        <v>3</v>
      </c>
      <c r="R26" s="4" t="s">
        <v>125</v>
      </c>
      <c r="S26" s="4">
        <v>45629</v>
      </c>
      <c r="T26" s="4" t="s">
        <v>126</v>
      </c>
      <c r="U26" s="4" t="s">
        <v>127</v>
      </c>
      <c r="V26" s="4">
        <v>549496316</v>
      </c>
      <c r="W26" s="4"/>
      <c r="X26" s="8" t="s">
        <v>53</v>
      </c>
      <c r="Y26" s="8" t="s">
        <v>128</v>
      </c>
      <c r="Z26" s="8" t="s">
        <v>55</v>
      </c>
      <c r="AA26" s="8" t="s">
        <v>53</v>
      </c>
      <c r="AB26" s="8" t="s">
        <v>70</v>
      </c>
      <c r="AC26" s="7" t="s">
        <v>129</v>
      </c>
      <c r="AD26" s="9">
        <v>3000</v>
      </c>
      <c r="AE26" s="10">
        <f>ROUND($K$26*$AD$26,2)</f>
        <v>3000</v>
      </c>
    </row>
    <row r="27" spans="1:31" ht="13.5" thickTop="1">
      <c r="A27" s="19"/>
      <c r="B27" s="19"/>
      <c r="C27" s="19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5" t="s">
        <v>58</v>
      </c>
      <c r="AE27" s="12">
        <f>SUM($AE$26:$AE$26)</f>
        <v>3000</v>
      </c>
    </row>
    <row r="28" spans="1:31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</row>
    <row r="29" spans="1:31" ht="47.25" customHeight="1">
      <c r="A29" s="3">
        <v>56303</v>
      </c>
      <c r="B29" s="4" t="s">
        <v>130</v>
      </c>
      <c r="C29" s="3">
        <v>164664</v>
      </c>
      <c r="D29" s="4" t="s">
        <v>40</v>
      </c>
      <c r="E29" s="4" t="s">
        <v>131</v>
      </c>
      <c r="F29" s="4" t="s">
        <v>132</v>
      </c>
      <c r="G29" s="4" t="s">
        <v>133</v>
      </c>
      <c r="H29" s="4" t="s">
        <v>134</v>
      </c>
      <c r="I29" s="4" t="s">
        <v>45</v>
      </c>
      <c r="J29" s="5">
        <v>20</v>
      </c>
      <c r="K29" s="6">
        <v>20</v>
      </c>
      <c r="L29" s="7" t="s">
        <v>94</v>
      </c>
      <c r="M29" s="4">
        <v>315030</v>
      </c>
      <c r="N29" s="4" t="s">
        <v>135</v>
      </c>
      <c r="O29" s="4" t="s">
        <v>136</v>
      </c>
      <c r="P29" s="4" t="s">
        <v>137</v>
      </c>
      <c r="Q29" s="4"/>
      <c r="R29" s="4" t="s">
        <v>84</v>
      </c>
      <c r="S29" s="4">
        <v>1042</v>
      </c>
      <c r="T29" s="4" t="s">
        <v>138</v>
      </c>
      <c r="U29" s="4" t="s">
        <v>139</v>
      </c>
      <c r="V29" s="4">
        <v>549498168</v>
      </c>
      <c r="W29" s="4"/>
      <c r="X29" s="8" t="s">
        <v>53</v>
      </c>
      <c r="Y29" s="8" t="s">
        <v>140</v>
      </c>
      <c r="Z29" s="8" t="s">
        <v>55</v>
      </c>
      <c r="AA29" s="8" t="s">
        <v>53</v>
      </c>
      <c r="AB29" s="8" t="s">
        <v>102</v>
      </c>
      <c r="AC29" s="7" t="s">
        <v>141</v>
      </c>
      <c r="AD29" s="9">
        <v>850</v>
      </c>
      <c r="AE29" s="10">
        <f>ROUND($K$29*$AD$29,2)</f>
        <v>17000</v>
      </c>
    </row>
    <row r="30" spans="1:31" ht="51" customHeight="1">
      <c r="A30" s="3">
        <v>56303</v>
      </c>
      <c r="B30" s="4" t="s">
        <v>130</v>
      </c>
      <c r="C30" s="3">
        <v>164673</v>
      </c>
      <c r="D30" s="4" t="s">
        <v>40</v>
      </c>
      <c r="E30" s="4" t="s">
        <v>72</v>
      </c>
      <c r="F30" s="4" t="s">
        <v>73</v>
      </c>
      <c r="G30" s="4" t="s">
        <v>74</v>
      </c>
      <c r="H30" s="4" t="s">
        <v>134</v>
      </c>
      <c r="I30" s="4" t="s">
        <v>45</v>
      </c>
      <c r="J30" s="5">
        <v>4</v>
      </c>
      <c r="K30" s="6">
        <v>4</v>
      </c>
      <c r="L30" s="7" t="s">
        <v>94</v>
      </c>
      <c r="M30" s="4">
        <v>315030</v>
      </c>
      <c r="N30" s="4" t="s">
        <v>135</v>
      </c>
      <c r="O30" s="4" t="s">
        <v>136</v>
      </c>
      <c r="P30" s="4" t="s">
        <v>137</v>
      </c>
      <c r="Q30" s="4"/>
      <c r="R30" s="4" t="s">
        <v>84</v>
      </c>
      <c r="S30" s="4">
        <v>1042</v>
      </c>
      <c r="T30" s="4" t="s">
        <v>138</v>
      </c>
      <c r="U30" s="4" t="s">
        <v>139</v>
      </c>
      <c r="V30" s="4">
        <v>549498168</v>
      </c>
      <c r="W30" s="4"/>
      <c r="X30" s="8" t="s">
        <v>53</v>
      </c>
      <c r="Y30" s="8" t="s">
        <v>140</v>
      </c>
      <c r="Z30" s="8" t="s">
        <v>55</v>
      </c>
      <c r="AA30" s="8" t="s">
        <v>53</v>
      </c>
      <c r="AB30" s="8" t="s">
        <v>102</v>
      </c>
      <c r="AC30" s="7" t="s">
        <v>141</v>
      </c>
      <c r="AD30" s="9">
        <v>2450</v>
      </c>
      <c r="AE30" s="10">
        <f>ROUND($K$30*$AD$30,2)</f>
        <v>9800</v>
      </c>
    </row>
    <row r="31" spans="1:31" ht="64.5" thickBot="1">
      <c r="A31" s="3">
        <v>56303</v>
      </c>
      <c r="B31" s="4" t="s">
        <v>130</v>
      </c>
      <c r="C31" s="3">
        <v>168963</v>
      </c>
      <c r="D31" s="4" t="s">
        <v>40</v>
      </c>
      <c r="E31" s="4" t="s">
        <v>76</v>
      </c>
      <c r="F31" s="4" t="s">
        <v>77</v>
      </c>
      <c r="G31" s="4" t="s">
        <v>78</v>
      </c>
      <c r="H31" s="4" t="s">
        <v>62</v>
      </c>
      <c r="I31" s="4" t="s">
        <v>45</v>
      </c>
      <c r="J31" s="5">
        <v>2</v>
      </c>
      <c r="K31" s="6">
        <v>2</v>
      </c>
      <c r="L31" s="7" t="s">
        <v>94</v>
      </c>
      <c r="M31" s="4">
        <v>315030</v>
      </c>
      <c r="N31" s="4" t="s">
        <v>135</v>
      </c>
      <c r="O31" s="4" t="s">
        <v>136</v>
      </c>
      <c r="P31" s="4" t="s">
        <v>137</v>
      </c>
      <c r="Q31" s="4"/>
      <c r="R31" s="4" t="s">
        <v>84</v>
      </c>
      <c r="S31" s="4">
        <v>1042</v>
      </c>
      <c r="T31" s="4" t="s">
        <v>138</v>
      </c>
      <c r="U31" s="4" t="s">
        <v>139</v>
      </c>
      <c r="V31" s="4">
        <v>549498168</v>
      </c>
      <c r="W31" s="4"/>
      <c r="X31" s="8" t="s">
        <v>53</v>
      </c>
      <c r="Y31" s="8" t="s">
        <v>140</v>
      </c>
      <c r="Z31" s="8" t="s">
        <v>55</v>
      </c>
      <c r="AA31" s="8" t="s">
        <v>53</v>
      </c>
      <c r="AB31" s="8" t="s">
        <v>102</v>
      </c>
      <c r="AC31" s="7" t="s">
        <v>141</v>
      </c>
      <c r="AD31" s="9">
        <v>3000</v>
      </c>
      <c r="AE31" s="10">
        <f>ROUND($K$31*$AD$31,2)</f>
        <v>6000</v>
      </c>
    </row>
    <row r="32" spans="1:31" ht="13.5" thickTop="1">
      <c r="A32" s="19"/>
      <c r="B32" s="19"/>
      <c r="C32" s="19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5" t="s">
        <v>58</v>
      </c>
      <c r="AE32" s="12">
        <f>SUM($AE$29:$AE$31)</f>
        <v>32800</v>
      </c>
    </row>
    <row r="33" spans="1:31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</row>
    <row r="34" spans="1:31" ht="64.5" thickBot="1">
      <c r="A34" s="3">
        <v>56484</v>
      </c>
      <c r="B34" s="4" t="s">
        <v>142</v>
      </c>
      <c r="C34" s="3">
        <v>165445</v>
      </c>
      <c r="D34" s="4" t="s">
        <v>40</v>
      </c>
      <c r="E34" s="4" t="s">
        <v>76</v>
      </c>
      <c r="F34" s="4" t="s">
        <v>77</v>
      </c>
      <c r="G34" s="4" t="s">
        <v>78</v>
      </c>
      <c r="H34" s="4" t="s">
        <v>143</v>
      </c>
      <c r="I34" s="4" t="s">
        <v>45</v>
      </c>
      <c r="J34" s="5">
        <v>1</v>
      </c>
      <c r="K34" s="6">
        <v>1</v>
      </c>
      <c r="L34" s="7" t="s">
        <v>94</v>
      </c>
      <c r="M34" s="4">
        <v>560000</v>
      </c>
      <c r="N34" s="4" t="s">
        <v>144</v>
      </c>
      <c r="O34" s="4" t="s">
        <v>145</v>
      </c>
      <c r="P34" s="4" t="s">
        <v>146</v>
      </c>
      <c r="Q34" s="4">
        <v>3</v>
      </c>
      <c r="R34" s="4">
        <v>231</v>
      </c>
      <c r="S34" s="4">
        <v>115744</v>
      </c>
      <c r="T34" s="4" t="s">
        <v>147</v>
      </c>
      <c r="U34" s="4" t="s">
        <v>148</v>
      </c>
      <c r="V34" s="4">
        <v>549493053</v>
      </c>
      <c r="W34" s="4"/>
      <c r="X34" s="8" t="s">
        <v>149</v>
      </c>
      <c r="Y34" s="8" t="s">
        <v>150</v>
      </c>
      <c r="Z34" s="8" t="s">
        <v>55</v>
      </c>
      <c r="AA34" s="8" t="s">
        <v>53</v>
      </c>
      <c r="AB34" s="8" t="s">
        <v>151</v>
      </c>
      <c r="AC34" s="7" t="s">
        <v>152</v>
      </c>
      <c r="AD34" s="9">
        <v>3000</v>
      </c>
      <c r="AE34" s="10">
        <f>ROUND($K$34*$AD$34,2)</f>
        <v>3000</v>
      </c>
    </row>
    <row r="35" spans="1:31" ht="13.5" thickTop="1">
      <c r="A35" s="19"/>
      <c r="B35" s="19"/>
      <c r="C35" s="19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5" t="s">
        <v>58</v>
      </c>
      <c r="AE35" s="12">
        <f>SUM($AE$34:$AE$34)</f>
        <v>3000</v>
      </c>
    </row>
    <row r="36" spans="1:31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</row>
    <row r="37" spans="1:31" ht="39" thickBot="1">
      <c r="A37" s="3">
        <v>56952</v>
      </c>
      <c r="B37" s="4"/>
      <c r="C37" s="3">
        <v>167964</v>
      </c>
      <c r="D37" s="4" t="s">
        <v>40</v>
      </c>
      <c r="E37" s="4" t="s">
        <v>72</v>
      </c>
      <c r="F37" s="4" t="s">
        <v>73</v>
      </c>
      <c r="G37" s="4" t="s">
        <v>74</v>
      </c>
      <c r="H37" s="18" t="s">
        <v>104</v>
      </c>
      <c r="I37" s="4" t="s">
        <v>45</v>
      </c>
      <c r="J37" s="5">
        <v>6</v>
      </c>
      <c r="K37" s="6">
        <v>6</v>
      </c>
      <c r="L37" s="7" t="s">
        <v>94</v>
      </c>
      <c r="M37" s="4">
        <v>413200</v>
      </c>
      <c r="N37" s="4" t="s">
        <v>153</v>
      </c>
      <c r="O37" s="4" t="s">
        <v>154</v>
      </c>
      <c r="P37" s="4" t="s">
        <v>155</v>
      </c>
      <c r="Q37" s="4">
        <v>2</v>
      </c>
      <c r="R37" s="4" t="s">
        <v>156</v>
      </c>
      <c r="S37" s="4">
        <v>1554</v>
      </c>
      <c r="T37" s="4" t="s">
        <v>157</v>
      </c>
      <c r="U37" s="4" t="s">
        <v>158</v>
      </c>
      <c r="V37" s="4">
        <v>549493569</v>
      </c>
      <c r="W37" s="4"/>
      <c r="X37" s="8" t="s">
        <v>159</v>
      </c>
      <c r="Y37" s="8" t="s">
        <v>160</v>
      </c>
      <c r="Z37" s="8" t="s">
        <v>55</v>
      </c>
      <c r="AA37" s="8" t="s">
        <v>161</v>
      </c>
      <c r="AB37" s="8" t="s">
        <v>151</v>
      </c>
      <c r="AC37" s="7" t="s">
        <v>162</v>
      </c>
      <c r="AD37" s="9">
        <v>2450</v>
      </c>
      <c r="AE37" s="10">
        <f>ROUND($K$37*$AD$37,2)</f>
        <v>14700</v>
      </c>
    </row>
    <row r="38" spans="1:31" ht="13.5" thickTop="1">
      <c r="A38" s="19"/>
      <c r="B38" s="19"/>
      <c r="C38" s="19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5" t="s">
        <v>58</v>
      </c>
      <c r="AE38" s="12">
        <f>SUM($AE$37:$AE$37)</f>
        <v>14700</v>
      </c>
    </row>
    <row r="39" spans="1:31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 spans="1:31" ht="64.5" thickBot="1">
      <c r="A40" s="3">
        <v>57041</v>
      </c>
      <c r="B40" s="4"/>
      <c r="C40" s="3">
        <v>168221</v>
      </c>
      <c r="D40" s="4" t="s">
        <v>40</v>
      </c>
      <c r="E40" s="4" t="s">
        <v>76</v>
      </c>
      <c r="F40" s="4" t="s">
        <v>77</v>
      </c>
      <c r="G40" s="4" t="s">
        <v>78</v>
      </c>
      <c r="H40" s="18" t="s">
        <v>62</v>
      </c>
      <c r="I40" s="4" t="s">
        <v>45</v>
      </c>
      <c r="J40" s="5">
        <v>1</v>
      </c>
      <c r="K40" s="6">
        <v>1</v>
      </c>
      <c r="L40" s="7" t="s">
        <v>94</v>
      </c>
      <c r="M40" s="4">
        <v>820000</v>
      </c>
      <c r="N40" s="4" t="s">
        <v>163</v>
      </c>
      <c r="O40" s="4" t="s">
        <v>164</v>
      </c>
      <c r="P40" s="4" t="s">
        <v>165</v>
      </c>
      <c r="Q40" s="4">
        <v>3</v>
      </c>
      <c r="R40" s="4" t="s">
        <v>84</v>
      </c>
      <c r="S40" s="4">
        <v>113320</v>
      </c>
      <c r="T40" s="4" t="s">
        <v>166</v>
      </c>
      <c r="U40" s="4" t="s">
        <v>167</v>
      </c>
      <c r="V40" s="4">
        <v>549496980</v>
      </c>
      <c r="W40" s="4"/>
      <c r="X40" s="8" t="s">
        <v>168</v>
      </c>
      <c r="Y40" s="8" t="s">
        <v>169</v>
      </c>
      <c r="Z40" s="8" t="s">
        <v>55</v>
      </c>
      <c r="AA40" s="8" t="s">
        <v>170</v>
      </c>
      <c r="AB40" s="8" t="s">
        <v>102</v>
      </c>
      <c r="AC40" s="7" t="s">
        <v>171</v>
      </c>
      <c r="AD40" s="9">
        <v>3000</v>
      </c>
      <c r="AE40" s="10">
        <f>ROUND($K$40*$AD$40,2)</f>
        <v>3000</v>
      </c>
    </row>
    <row r="41" spans="1:31" ht="13.5" thickTop="1">
      <c r="A41" s="19"/>
      <c r="B41" s="19"/>
      <c r="C41" s="19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5" t="s">
        <v>58</v>
      </c>
      <c r="AE41" s="12">
        <f>SUM($AE$40:$AE$40)</f>
        <v>3000</v>
      </c>
    </row>
    <row r="42" spans="1:31" ht="12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</row>
    <row r="43" spans="1:31" ht="114" customHeight="1">
      <c r="A43" s="3">
        <v>57101</v>
      </c>
      <c r="B43" s="4" t="s">
        <v>172</v>
      </c>
      <c r="C43" s="3">
        <v>168560</v>
      </c>
      <c r="D43" s="4" t="s">
        <v>173</v>
      </c>
      <c r="E43" s="4" t="s">
        <v>174</v>
      </c>
      <c r="F43" s="4" t="s">
        <v>175</v>
      </c>
      <c r="G43" s="4" t="s">
        <v>176</v>
      </c>
      <c r="H43" s="18" t="s">
        <v>253</v>
      </c>
      <c r="I43" s="4" t="s">
        <v>45</v>
      </c>
      <c r="J43" s="5">
        <v>1</v>
      </c>
      <c r="K43" s="6">
        <v>1</v>
      </c>
      <c r="L43" s="7" t="s">
        <v>94</v>
      </c>
      <c r="M43" s="4">
        <v>211500</v>
      </c>
      <c r="N43" s="4" t="s">
        <v>177</v>
      </c>
      <c r="O43" s="4" t="s">
        <v>178</v>
      </c>
      <c r="P43" s="4" t="s">
        <v>179</v>
      </c>
      <c r="Q43" s="4">
        <v>2</v>
      </c>
      <c r="R43" s="4" t="s">
        <v>180</v>
      </c>
      <c r="S43" s="4">
        <v>362204</v>
      </c>
      <c r="T43" s="4" t="s">
        <v>181</v>
      </c>
      <c r="U43" s="4" t="s">
        <v>182</v>
      </c>
      <c r="V43" s="4">
        <v>549491515</v>
      </c>
      <c r="W43" s="4" t="s">
        <v>183</v>
      </c>
      <c r="X43" s="8" t="s">
        <v>184</v>
      </c>
      <c r="Y43" s="8" t="s">
        <v>185</v>
      </c>
      <c r="Z43" s="8" t="s">
        <v>186</v>
      </c>
      <c r="AA43" s="8" t="s">
        <v>187</v>
      </c>
      <c r="AB43" s="8" t="s">
        <v>102</v>
      </c>
      <c r="AC43" s="7" t="s">
        <v>188</v>
      </c>
      <c r="AD43" s="9">
        <v>1900</v>
      </c>
      <c r="AE43" s="10">
        <f>ROUND($K$43*$AD$43,2)</f>
        <v>1900</v>
      </c>
    </row>
    <row r="44" spans="1:31" ht="114.75" customHeight="1">
      <c r="A44" s="3">
        <v>57101</v>
      </c>
      <c r="B44" s="4" t="s">
        <v>172</v>
      </c>
      <c r="C44" s="3">
        <v>168561</v>
      </c>
      <c r="D44" s="4" t="s">
        <v>173</v>
      </c>
      <c r="E44" s="4" t="s">
        <v>174</v>
      </c>
      <c r="F44" s="4" t="s">
        <v>175</v>
      </c>
      <c r="G44" s="4" t="s">
        <v>176</v>
      </c>
      <c r="H44" s="18" t="s">
        <v>254</v>
      </c>
      <c r="I44" s="4" t="s">
        <v>45</v>
      </c>
      <c r="J44" s="5">
        <v>1</v>
      </c>
      <c r="K44" s="6">
        <v>1</v>
      </c>
      <c r="L44" s="7" t="s">
        <v>94</v>
      </c>
      <c r="M44" s="4">
        <v>211500</v>
      </c>
      <c r="N44" s="4" t="s">
        <v>177</v>
      </c>
      <c r="O44" s="4" t="s">
        <v>178</v>
      </c>
      <c r="P44" s="4" t="s">
        <v>179</v>
      </c>
      <c r="Q44" s="4">
        <v>1</v>
      </c>
      <c r="R44" s="4" t="s">
        <v>189</v>
      </c>
      <c r="S44" s="4">
        <v>362204</v>
      </c>
      <c r="T44" s="4" t="s">
        <v>181</v>
      </c>
      <c r="U44" s="4" t="s">
        <v>182</v>
      </c>
      <c r="V44" s="4">
        <v>549491515</v>
      </c>
      <c r="W44" s="4" t="s">
        <v>190</v>
      </c>
      <c r="X44" s="8" t="s">
        <v>191</v>
      </c>
      <c r="Y44" s="8" t="s">
        <v>185</v>
      </c>
      <c r="Z44" s="8" t="s">
        <v>55</v>
      </c>
      <c r="AA44" s="8" t="s">
        <v>53</v>
      </c>
      <c r="AB44" s="8" t="s">
        <v>102</v>
      </c>
      <c r="AC44" s="7" t="s">
        <v>188</v>
      </c>
      <c r="AD44" s="9">
        <v>1900</v>
      </c>
      <c r="AE44" s="10">
        <f>ROUND($K$44*$AD$44,2)</f>
        <v>1900</v>
      </c>
    </row>
    <row r="45" spans="1:31" ht="48.75" customHeight="1">
      <c r="A45" s="3">
        <v>57101</v>
      </c>
      <c r="B45" s="4" t="s">
        <v>172</v>
      </c>
      <c r="C45" s="3">
        <v>168574</v>
      </c>
      <c r="D45" s="4" t="s">
        <v>40</v>
      </c>
      <c r="E45" s="4" t="s">
        <v>192</v>
      </c>
      <c r="F45" s="4" t="s">
        <v>193</v>
      </c>
      <c r="G45" s="4" t="s">
        <v>194</v>
      </c>
      <c r="H45" s="4" t="s">
        <v>195</v>
      </c>
      <c r="I45" s="4" t="s">
        <v>45</v>
      </c>
      <c r="J45" s="5">
        <v>2</v>
      </c>
      <c r="K45" s="6">
        <v>2</v>
      </c>
      <c r="L45" s="7" t="s">
        <v>94</v>
      </c>
      <c r="M45" s="4">
        <v>211500</v>
      </c>
      <c r="N45" s="4" t="s">
        <v>177</v>
      </c>
      <c r="O45" s="4" t="s">
        <v>178</v>
      </c>
      <c r="P45" s="4" t="s">
        <v>179</v>
      </c>
      <c r="Q45" s="4">
        <v>2</v>
      </c>
      <c r="R45" s="4" t="s">
        <v>180</v>
      </c>
      <c r="S45" s="4">
        <v>362204</v>
      </c>
      <c r="T45" s="4" t="s">
        <v>181</v>
      </c>
      <c r="U45" s="4" t="s">
        <v>182</v>
      </c>
      <c r="V45" s="4">
        <v>549491515</v>
      </c>
      <c r="W45" s="4" t="s">
        <v>183</v>
      </c>
      <c r="X45" s="8" t="s">
        <v>184</v>
      </c>
      <c r="Y45" s="8" t="s">
        <v>185</v>
      </c>
      <c r="Z45" s="8" t="s">
        <v>186</v>
      </c>
      <c r="AA45" s="8" t="s">
        <v>187</v>
      </c>
      <c r="AB45" s="8" t="s">
        <v>102</v>
      </c>
      <c r="AC45" s="7" t="s">
        <v>188</v>
      </c>
      <c r="AD45" s="9">
        <v>1900</v>
      </c>
      <c r="AE45" s="10">
        <f>ROUND($K$45*$AD$45,2)</f>
        <v>3800</v>
      </c>
    </row>
    <row r="46" spans="1:31" ht="99" customHeight="1">
      <c r="A46" s="3">
        <v>57101</v>
      </c>
      <c r="B46" s="4" t="s">
        <v>172</v>
      </c>
      <c r="C46" s="3">
        <v>168575</v>
      </c>
      <c r="D46" s="4" t="s">
        <v>196</v>
      </c>
      <c r="E46" s="4" t="s">
        <v>197</v>
      </c>
      <c r="F46" s="4" t="s">
        <v>198</v>
      </c>
      <c r="G46" s="4" t="s">
        <v>176</v>
      </c>
      <c r="H46" s="4" t="s">
        <v>199</v>
      </c>
      <c r="I46" s="4" t="s">
        <v>45</v>
      </c>
      <c r="J46" s="5">
        <v>1</v>
      </c>
      <c r="K46" s="6">
        <v>1</v>
      </c>
      <c r="L46" s="7" t="s">
        <v>94</v>
      </c>
      <c r="M46" s="4">
        <v>211500</v>
      </c>
      <c r="N46" s="4" t="s">
        <v>177</v>
      </c>
      <c r="O46" s="4" t="s">
        <v>178</v>
      </c>
      <c r="P46" s="4" t="s">
        <v>179</v>
      </c>
      <c r="Q46" s="4">
        <v>2</v>
      </c>
      <c r="R46" s="4" t="s">
        <v>180</v>
      </c>
      <c r="S46" s="4">
        <v>362204</v>
      </c>
      <c r="T46" s="4" t="s">
        <v>181</v>
      </c>
      <c r="U46" s="4" t="s">
        <v>182</v>
      </c>
      <c r="V46" s="4">
        <v>549491515</v>
      </c>
      <c r="W46" s="4" t="s">
        <v>200</v>
      </c>
      <c r="X46" s="8" t="s">
        <v>184</v>
      </c>
      <c r="Y46" s="8" t="s">
        <v>185</v>
      </c>
      <c r="Z46" s="8" t="s">
        <v>186</v>
      </c>
      <c r="AA46" s="8" t="s">
        <v>187</v>
      </c>
      <c r="AB46" s="8" t="s">
        <v>102</v>
      </c>
      <c r="AC46" s="7" t="s">
        <v>188</v>
      </c>
      <c r="AD46" s="9">
        <v>2000</v>
      </c>
      <c r="AE46" s="10">
        <f>ROUND($K$46*$AD$46,2)</f>
        <v>2000</v>
      </c>
    </row>
    <row r="47" spans="1:31" ht="101.25" customHeight="1">
      <c r="A47" s="3">
        <v>57101</v>
      </c>
      <c r="B47" s="4" t="s">
        <v>172</v>
      </c>
      <c r="C47" s="3">
        <v>168577</v>
      </c>
      <c r="D47" s="4" t="s">
        <v>196</v>
      </c>
      <c r="E47" s="4" t="s">
        <v>197</v>
      </c>
      <c r="F47" s="4" t="s">
        <v>198</v>
      </c>
      <c r="G47" s="4" t="s">
        <v>176</v>
      </c>
      <c r="H47" s="4" t="s">
        <v>201</v>
      </c>
      <c r="I47" s="4" t="s">
        <v>45</v>
      </c>
      <c r="J47" s="5">
        <v>1</v>
      </c>
      <c r="K47" s="6">
        <v>1</v>
      </c>
      <c r="L47" s="7" t="s">
        <v>94</v>
      </c>
      <c r="M47" s="4">
        <v>211500</v>
      </c>
      <c r="N47" s="4" t="s">
        <v>177</v>
      </c>
      <c r="O47" s="4" t="s">
        <v>178</v>
      </c>
      <c r="P47" s="4" t="s">
        <v>179</v>
      </c>
      <c r="Q47" s="4">
        <v>2</v>
      </c>
      <c r="R47" s="4" t="s">
        <v>180</v>
      </c>
      <c r="S47" s="4">
        <v>362204</v>
      </c>
      <c r="T47" s="4" t="s">
        <v>181</v>
      </c>
      <c r="U47" s="4" t="s">
        <v>182</v>
      </c>
      <c r="V47" s="4">
        <v>549491515</v>
      </c>
      <c r="W47" s="4" t="s">
        <v>200</v>
      </c>
      <c r="X47" s="8" t="s">
        <v>184</v>
      </c>
      <c r="Y47" s="8" t="s">
        <v>185</v>
      </c>
      <c r="Z47" s="8" t="s">
        <v>186</v>
      </c>
      <c r="AA47" s="8" t="s">
        <v>187</v>
      </c>
      <c r="AB47" s="8" t="s">
        <v>102</v>
      </c>
      <c r="AC47" s="7" t="s">
        <v>188</v>
      </c>
      <c r="AD47" s="9">
        <v>1500</v>
      </c>
      <c r="AE47" s="10">
        <f>ROUND($K$47*$AD$47,2)</f>
        <v>1500</v>
      </c>
    </row>
    <row r="48" spans="1:31" ht="99.75" customHeight="1">
      <c r="A48" s="3">
        <v>57101</v>
      </c>
      <c r="B48" s="4" t="s">
        <v>172</v>
      </c>
      <c r="C48" s="3">
        <v>168584</v>
      </c>
      <c r="D48" s="4" t="s">
        <v>196</v>
      </c>
      <c r="E48" s="4" t="s">
        <v>197</v>
      </c>
      <c r="F48" s="4" t="s">
        <v>198</v>
      </c>
      <c r="G48" s="4" t="s">
        <v>176</v>
      </c>
      <c r="H48" s="4" t="s">
        <v>202</v>
      </c>
      <c r="I48" s="4" t="s">
        <v>45</v>
      </c>
      <c r="J48" s="5">
        <v>3</v>
      </c>
      <c r="K48" s="6">
        <v>3</v>
      </c>
      <c r="L48" s="7" t="s">
        <v>94</v>
      </c>
      <c r="M48" s="4">
        <v>211500</v>
      </c>
      <c r="N48" s="4" t="s">
        <v>177</v>
      </c>
      <c r="O48" s="4" t="s">
        <v>178</v>
      </c>
      <c r="P48" s="4" t="s">
        <v>179</v>
      </c>
      <c r="Q48" s="4">
        <v>1</v>
      </c>
      <c r="R48" s="4" t="s">
        <v>189</v>
      </c>
      <c r="S48" s="4">
        <v>362204</v>
      </c>
      <c r="T48" s="4" t="s">
        <v>181</v>
      </c>
      <c r="U48" s="4" t="s">
        <v>182</v>
      </c>
      <c r="V48" s="4">
        <v>549491515</v>
      </c>
      <c r="W48" s="4" t="s">
        <v>190</v>
      </c>
      <c r="X48" s="8" t="s">
        <v>191</v>
      </c>
      <c r="Y48" s="8" t="s">
        <v>185</v>
      </c>
      <c r="Z48" s="8" t="s">
        <v>55</v>
      </c>
      <c r="AA48" s="8" t="s">
        <v>53</v>
      </c>
      <c r="AB48" s="8" t="s">
        <v>102</v>
      </c>
      <c r="AC48" s="7" t="s">
        <v>188</v>
      </c>
      <c r="AD48" s="9">
        <v>2300</v>
      </c>
      <c r="AE48" s="10">
        <f>ROUND($K$48*$AD$48,2)</f>
        <v>6900</v>
      </c>
    </row>
    <row r="49" spans="1:31" ht="26.25" thickBot="1">
      <c r="A49" s="3">
        <v>57101</v>
      </c>
      <c r="B49" s="4" t="s">
        <v>172</v>
      </c>
      <c r="C49" s="3">
        <v>168585</v>
      </c>
      <c r="D49" s="4" t="s">
        <v>40</v>
      </c>
      <c r="E49" s="4" t="s">
        <v>59</v>
      </c>
      <c r="F49" s="4" t="s">
        <v>60</v>
      </c>
      <c r="G49" s="4" t="s">
        <v>61</v>
      </c>
      <c r="H49" s="4" t="s">
        <v>62</v>
      </c>
      <c r="I49" s="4" t="s">
        <v>45</v>
      </c>
      <c r="J49" s="5">
        <v>3</v>
      </c>
      <c r="K49" s="6">
        <v>3</v>
      </c>
      <c r="L49" s="7" t="s">
        <v>94</v>
      </c>
      <c r="M49" s="4">
        <v>211500</v>
      </c>
      <c r="N49" s="4" t="s">
        <v>177</v>
      </c>
      <c r="O49" s="4" t="s">
        <v>178</v>
      </c>
      <c r="P49" s="4" t="s">
        <v>179</v>
      </c>
      <c r="Q49" s="4">
        <v>2</v>
      </c>
      <c r="R49" s="4" t="s">
        <v>203</v>
      </c>
      <c r="S49" s="4">
        <v>362204</v>
      </c>
      <c r="T49" s="4" t="s">
        <v>181</v>
      </c>
      <c r="U49" s="4" t="s">
        <v>182</v>
      </c>
      <c r="V49" s="4">
        <v>549491515</v>
      </c>
      <c r="W49" s="4" t="s">
        <v>204</v>
      </c>
      <c r="X49" s="8" t="s">
        <v>191</v>
      </c>
      <c r="Y49" s="8" t="s">
        <v>185</v>
      </c>
      <c r="Z49" s="8" t="s">
        <v>55</v>
      </c>
      <c r="AA49" s="8" t="s">
        <v>53</v>
      </c>
      <c r="AB49" s="8" t="s">
        <v>102</v>
      </c>
      <c r="AC49" s="7" t="s">
        <v>188</v>
      </c>
      <c r="AD49" s="9">
        <v>450</v>
      </c>
      <c r="AE49" s="10">
        <f>ROUND($K$49*$AD$49,2)</f>
        <v>1350</v>
      </c>
    </row>
    <row r="50" spans="1:31" ht="13.5" thickTop="1">
      <c r="A50" s="19"/>
      <c r="B50" s="19"/>
      <c r="C50" s="19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5" t="s">
        <v>58</v>
      </c>
      <c r="AE50" s="12">
        <f>SUM($AE$43:$AE$49)</f>
        <v>19350</v>
      </c>
    </row>
    <row r="51" spans="1:31" ht="12.7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</row>
    <row r="52" spans="1:31" ht="39" thickBot="1">
      <c r="A52" s="3">
        <v>57205</v>
      </c>
      <c r="B52" s="4"/>
      <c r="C52" s="3">
        <v>169252</v>
      </c>
      <c r="D52" s="4" t="s">
        <v>40</v>
      </c>
      <c r="E52" s="4" t="s">
        <v>72</v>
      </c>
      <c r="F52" s="4" t="s">
        <v>73</v>
      </c>
      <c r="G52" s="4" t="s">
        <v>74</v>
      </c>
      <c r="H52" s="4" t="s">
        <v>121</v>
      </c>
      <c r="I52" s="4" t="s">
        <v>45</v>
      </c>
      <c r="J52" s="5">
        <v>2</v>
      </c>
      <c r="K52" s="6">
        <v>2</v>
      </c>
      <c r="L52" s="7" t="s">
        <v>46</v>
      </c>
      <c r="M52" s="4">
        <v>119980</v>
      </c>
      <c r="N52" s="4" t="s">
        <v>205</v>
      </c>
      <c r="O52" s="4" t="s">
        <v>206</v>
      </c>
      <c r="P52" s="4" t="s">
        <v>165</v>
      </c>
      <c r="Q52" s="4">
        <v>1</v>
      </c>
      <c r="R52" s="4" t="s">
        <v>84</v>
      </c>
      <c r="S52" s="4">
        <v>27579</v>
      </c>
      <c r="T52" s="4" t="s">
        <v>207</v>
      </c>
      <c r="U52" s="4" t="s">
        <v>208</v>
      </c>
      <c r="V52" s="4">
        <v>549493304</v>
      </c>
      <c r="W52" s="4"/>
      <c r="X52" s="8" t="s">
        <v>53</v>
      </c>
      <c r="Y52" s="8" t="s">
        <v>209</v>
      </c>
      <c r="Z52" s="8" t="s">
        <v>55</v>
      </c>
      <c r="AA52" s="8" t="s">
        <v>53</v>
      </c>
      <c r="AB52" s="8" t="s">
        <v>210</v>
      </c>
      <c r="AC52" s="7" t="s">
        <v>211</v>
      </c>
      <c r="AD52" s="9">
        <v>2450</v>
      </c>
      <c r="AE52" s="10">
        <f>ROUND($K$52*$AD$52,2)</f>
        <v>4900</v>
      </c>
    </row>
    <row r="53" spans="1:31" ht="13.5" thickTop="1">
      <c r="A53" s="19"/>
      <c r="B53" s="19"/>
      <c r="C53" s="19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5" t="s">
        <v>58</v>
      </c>
      <c r="AE53" s="12">
        <f>SUM($AE$52:$AE$52)</f>
        <v>4900</v>
      </c>
    </row>
    <row r="54" spans="1:31" ht="12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</row>
    <row r="55" spans="1:31" ht="51.75" thickBot="1">
      <c r="A55" s="3">
        <v>57212</v>
      </c>
      <c r="B55" s="4"/>
      <c r="C55" s="3">
        <v>169533</v>
      </c>
      <c r="D55" s="4" t="s">
        <v>40</v>
      </c>
      <c r="E55" s="4" t="s">
        <v>131</v>
      </c>
      <c r="F55" s="4" t="s">
        <v>132</v>
      </c>
      <c r="G55" s="4" t="s">
        <v>133</v>
      </c>
      <c r="H55" s="4" t="s">
        <v>62</v>
      </c>
      <c r="I55" s="4" t="s">
        <v>45</v>
      </c>
      <c r="J55" s="5">
        <v>2</v>
      </c>
      <c r="K55" s="6">
        <v>2</v>
      </c>
      <c r="L55" s="7" t="s">
        <v>46</v>
      </c>
      <c r="M55" s="4">
        <v>110513</v>
      </c>
      <c r="N55" s="4" t="s">
        <v>212</v>
      </c>
      <c r="O55" s="4" t="s">
        <v>213</v>
      </c>
      <c r="P55" s="4" t="s">
        <v>165</v>
      </c>
      <c r="Q55" s="4">
        <v>2</v>
      </c>
      <c r="R55" s="4" t="s">
        <v>214</v>
      </c>
      <c r="S55" s="4">
        <v>204115</v>
      </c>
      <c r="T55" s="4" t="s">
        <v>215</v>
      </c>
      <c r="U55" s="4" t="s">
        <v>216</v>
      </c>
      <c r="V55" s="4">
        <v>549491330</v>
      </c>
      <c r="W55" s="4" t="s">
        <v>217</v>
      </c>
      <c r="X55" s="8" t="s">
        <v>53</v>
      </c>
      <c r="Y55" s="8" t="s">
        <v>218</v>
      </c>
      <c r="Z55" s="8" t="s">
        <v>55</v>
      </c>
      <c r="AA55" s="8" t="s">
        <v>53</v>
      </c>
      <c r="AB55" s="8" t="s">
        <v>70</v>
      </c>
      <c r="AC55" s="7" t="s">
        <v>219</v>
      </c>
      <c r="AD55" s="9">
        <v>850</v>
      </c>
      <c r="AE55" s="10">
        <f>ROUND($K$55*$AD$55,2)</f>
        <v>1700</v>
      </c>
    </row>
    <row r="56" spans="1:31" ht="13.5" thickTop="1">
      <c r="A56" s="19"/>
      <c r="B56" s="19"/>
      <c r="C56" s="19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5" t="s">
        <v>58</v>
      </c>
      <c r="AE56" s="12">
        <f>SUM($AE$55:$AE$55)</f>
        <v>1700</v>
      </c>
    </row>
    <row r="57" spans="1:31" ht="12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</row>
    <row r="58" spans="1:31" ht="39" thickBot="1">
      <c r="A58" s="3">
        <v>57252</v>
      </c>
      <c r="B58" s="4"/>
      <c r="C58" s="3">
        <v>169602</v>
      </c>
      <c r="D58" s="4" t="s">
        <v>40</v>
      </c>
      <c r="E58" s="4" t="s">
        <v>41</v>
      </c>
      <c r="F58" s="4" t="s">
        <v>42</v>
      </c>
      <c r="G58" s="4" t="s">
        <v>43</v>
      </c>
      <c r="H58" s="4" t="s">
        <v>220</v>
      </c>
      <c r="I58" s="4" t="s">
        <v>45</v>
      </c>
      <c r="J58" s="5">
        <v>15</v>
      </c>
      <c r="K58" s="6">
        <v>15</v>
      </c>
      <c r="L58" s="7" t="s">
        <v>94</v>
      </c>
      <c r="M58" s="4">
        <v>960000</v>
      </c>
      <c r="N58" s="4" t="s">
        <v>221</v>
      </c>
      <c r="O58" s="4" t="s">
        <v>82</v>
      </c>
      <c r="P58" s="4" t="s">
        <v>83</v>
      </c>
      <c r="Q58" s="4">
        <v>2</v>
      </c>
      <c r="R58" s="4" t="s">
        <v>84</v>
      </c>
      <c r="S58" s="4">
        <v>106950</v>
      </c>
      <c r="T58" s="4" t="s">
        <v>222</v>
      </c>
      <c r="U58" s="4" t="s">
        <v>223</v>
      </c>
      <c r="V58" s="4">
        <v>549494462</v>
      </c>
      <c r="W58" s="4"/>
      <c r="X58" s="8" t="s">
        <v>53</v>
      </c>
      <c r="Y58" s="8" t="s">
        <v>224</v>
      </c>
      <c r="Z58" s="8" t="s">
        <v>55</v>
      </c>
      <c r="AA58" s="8" t="s">
        <v>53</v>
      </c>
      <c r="AB58" s="8" t="s">
        <v>151</v>
      </c>
      <c r="AC58" s="7" t="s">
        <v>225</v>
      </c>
      <c r="AD58" s="9">
        <v>800</v>
      </c>
      <c r="AE58" s="10">
        <f>ROUND($K$58*$AD$58,2)</f>
        <v>12000</v>
      </c>
    </row>
    <row r="59" spans="1:31" ht="13.5" thickTop="1">
      <c r="A59" s="19"/>
      <c r="B59" s="19"/>
      <c r="C59" s="19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5" t="s">
        <v>58</v>
      </c>
      <c r="AE59" s="12">
        <f>SUM($AE$58:$AE$58)</f>
        <v>12000</v>
      </c>
    </row>
    <row r="60" spans="1:31" ht="12.7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</row>
    <row r="61" spans="1:31" ht="39" thickBot="1">
      <c r="A61" s="3">
        <v>57259</v>
      </c>
      <c r="B61" s="4"/>
      <c r="C61" s="3">
        <v>169638</v>
      </c>
      <c r="D61" s="4" t="s">
        <v>40</v>
      </c>
      <c r="E61" s="4" t="s">
        <v>192</v>
      </c>
      <c r="F61" s="4" t="s">
        <v>193</v>
      </c>
      <c r="G61" s="4" t="s">
        <v>194</v>
      </c>
      <c r="H61" s="18" t="s">
        <v>255</v>
      </c>
      <c r="I61" s="4" t="s">
        <v>45</v>
      </c>
      <c r="J61" s="5">
        <v>2</v>
      </c>
      <c r="K61" s="6">
        <v>2</v>
      </c>
      <c r="L61" s="7" t="s">
        <v>94</v>
      </c>
      <c r="M61" s="4">
        <v>319900</v>
      </c>
      <c r="N61" s="4" t="s">
        <v>95</v>
      </c>
      <c r="O61" s="4" t="s">
        <v>226</v>
      </c>
      <c r="P61" s="4" t="s">
        <v>137</v>
      </c>
      <c r="Q61" s="4">
        <v>2</v>
      </c>
      <c r="R61" s="4" t="s">
        <v>227</v>
      </c>
      <c r="S61" s="4">
        <v>1593</v>
      </c>
      <c r="T61" s="4" t="s">
        <v>228</v>
      </c>
      <c r="U61" s="4" t="s">
        <v>229</v>
      </c>
      <c r="V61" s="4">
        <v>549491400</v>
      </c>
      <c r="W61" s="4"/>
      <c r="X61" s="8" t="s">
        <v>230</v>
      </c>
      <c r="Y61" s="8" t="s">
        <v>231</v>
      </c>
      <c r="Z61" s="8" t="s">
        <v>55</v>
      </c>
      <c r="AA61" s="8" t="s">
        <v>53</v>
      </c>
      <c r="AB61" s="8" t="s">
        <v>102</v>
      </c>
      <c r="AC61" s="7" t="s">
        <v>232</v>
      </c>
      <c r="AD61" s="9">
        <v>1900</v>
      </c>
      <c r="AE61" s="10">
        <f>ROUND($K$61*$AD$61,2)</f>
        <v>3800</v>
      </c>
    </row>
    <row r="62" spans="1:31" ht="13.5" thickTop="1">
      <c r="A62" s="19"/>
      <c r="B62" s="19"/>
      <c r="C62" s="19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5" t="s">
        <v>58</v>
      </c>
      <c r="AE62" s="12">
        <f>SUM($AE$61:$AE$61)</f>
        <v>3800</v>
      </c>
    </row>
    <row r="63" spans="1:31" ht="12.7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</row>
    <row r="64" spans="1:31" ht="39" thickBot="1">
      <c r="A64" s="3">
        <v>57401</v>
      </c>
      <c r="B64" s="4"/>
      <c r="C64" s="3">
        <v>170018</v>
      </c>
      <c r="D64" s="4" t="s">
        <v>40</v>
      </c>
      <c r="E64" s="4" t="s">
        <v>192</v>
      </c>
      <c r="F64" s="4" t="s">
        <v>193</v>
      </c>
      <c r="G64" s="4" t="s">
        <v>194</v>
      </c>
      <c r="H64" s="18" t="s">
        <v>104</v>
      </c>
      <c r="I64" s="4" t="s">
        <v>45</v>
      </c>
      <c r="J64" s="5">
        <v>2</v>
      </c>
      <c r="K64" s="6">
        <v>2</v>
      </c>
      <c r="L64" s="7" t="s">
        <v>94</v>
      </c>
      <c r="M64" s="4">
        <v>213600</v>
      </c>
      <c r="N64" s="4" t="s">
        <v>233</v>
      </c>
      <c r="O64" s="4" t="s">
        <v>234</v>
      </c>
      <c r="P64" s="4" t="s">
        <v>235</v>
      </c>
      <c r="Q64" s="4">
        <v>2</v>
      </c>
      <c r="R64" s="4" t="s">
        <v>236</v>
      </c>
      <c r="S64" s="4">
        <v>53031</v>
      </c>
      <c r="T64" s="4" t="s">
        <v>237</v>
      </c>
      <c r="U64" s="4" t="s">
        <v>238</v>
      </c>
      <c r="V64" s="4">
        <v>549491564</v>
      </c>
      <c r="W64" s="4"/>
      <c r="X64" s="8" t="s">
        <v>239</v>
      </c>
      <c r="Y64" s="8" t="s">
        <v>240</v>
      </c>
      <c r="Z64" s="8" t="s">
        <v>55</v>
      </c>
      <c r="AA64" s="8" t="s">
        <v>53</v>
      </c>
      <c r="AB64" s="8" t="s">
        <v>102</v>
      </c>
      <c r="AC64" s="7" t="s">
        <v>241</v>
      </c>
      <c r="AD64" s="9">
        <v>1900</v>
      </c>
      <c r="AE64" s="10">
        <f>ROUND($K$64*$AD$64,2)</f>
        <v>3800</v>
      </c>
    </row>
    <row r="65" spans="1:31" ht="13.5" customHeight="1" thickTop="1">
      <c r="A65" s="19"/>
      <c r="B65" s="19"/>
      <c r="C65" s="19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5" t="s">
        <v>58</v>
      </c>
      <c r="AE65" s="12">
        <f>SUM($AE$64:$AE$64)</f>
        <v>3800</v>
      </c>
    </row>
    <row r="66" spans="1:31" ht="12.7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</row>
    <row r="67" spans="1:31" ht="19.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6" t="s">
        <v>242</v>
      </c>
      <c r="AE67" s="14">
        <f>(0)+SUM($AE$7,$AE$12,$AE$15,$AE$18,$AE$21,$AE$24,$AE$27,$AE$32,$AE$35,$AE$38,$AE$41,$AE$50,$AE$53,$AE$56,$AE$59,$AE$62,$AE$65)</f>
        <v>161700</v>
      </c>
    </row>
    <row r="68" spans="1:31" ht="12.7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</row>
  </sheetData>
  <sheetProtection/>
  <mergeCells count="26">
    <mergeCell ref="A1:AE1"/>
    <mergeCell ref="A3:G3"/>
    <mergeCell ref="H3:AE3"/>
    <mergeCell ref="A4:J4"/>
    <mergeCell ref="K4:L4"/>
    <mergeCell ref="M4:R4"/>
    <mergeCell ref="S4:W4"/>
    <mergeCell ref="X4:AB4"/>
    <mergeCell ref="AC4:AD4"/>
    <mergeCell ref="A50:C50"/>
    <mergeCell ref="A7:C7"/>
    <mergeCell ref="A12:C12"/>
    <mergeCell ref="A15:C15"/>
    <mergeCell ref="A18:C18"/>
    <mergeCell ref="A21:C21"/>
    <mergeCell ref="A24:C24"/>
    <mergeCell ref="A53:C53"/>
    <mergeCell ref="A56:C56"/>
    <mergeCell ref="A59:C59"/>
    <mergeCell ref="A62:C62"/>
    <mergeCell ref="A65:C65"/>
    <mergeCell ref="A27:C27"/>
    <mergeCell ref="A32:C32"/>
    <mergeCell ref="A35:C35"/>
    <mergeCell ref="A38:C38"/>
    <mergeCell ref="A41:C41"/>
  </mergeCells>
  <printOptions/>
  <pageMargins left="0.3937007874015748" right="0.3937007874015748" top="0.3937007874015748" bottom="0.3937007874015748" header="0.31496062992125984" footer="0.31496062992125984"/>
  <pageSetup fitToHeight="0" fitToWidth="1" horizontalDpi="300" verticalDpi="300" orientation="landscape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0"/>
  <sheetViews>
    <sheetView zoomScalePageLayoutView="0" workbookViewId="0" topLeftCell="X1">
      <pane ySplit="5" topLeftCell="A6" activePane="bottomLeft" state="frozen"/>
      <selection pane="topLeft" activeCell="A1" sqref="A1"/>
      <selection pane="bottomLeft" activeCell="A1" sqref="A1:AH1"/>
    </sheetView>
  </sheetViews>
  <sheetFormatPr defaultColWidth="9.140625" defaultRowHeight="12.75"/>
  <cols>
    <col min="1" max="1" width="9.421875" style="0" customWidth="1"/>
    <col min="2" max="2" width="37.421875" style="0" customWidth="1"/>
    <col min="3" max="3" width="10.57421875" style="0" customWidth="1"/>
    <col min="4" max="4" width="18.7109375" style="0" customWidth="1"/>
    <col min="5" max="5" width="23.421875" style="0" customWidth="1"/>
    <col min="6" max="6" width="38.7109375" style="0" customWidth="1"/>
    <col min="7" max="7" width="79.7109375" style="0" customWidth="1"/>
    <col min="8" max="8" width="38.7109375" style="0" customWidth="1"/>
    <col min="9" max="9" width="23.421875" style="0" customWidth="1"/>
    <col min="10" max="10" width="7.00390625" style="0" customWidth="1"/>
    <col min="11" max="11" width="10.57421875" style="0" customWidth="1"/>
    <col min="12" max="12" width="4.7109375" style="0" customWidth="1"/>
    <col min="13" max="13" width="14.00390625" style="0" customWidth="1"/>
    <col min="14" max="14" width="27.00390625" style="0" customWidth="1"/>
    <col min="15" max="16" width="34.00390625" style="0" customWidth="1"/>
    <col min="17" max="17" width="8.140625" style="0" customWidth="1"/>
    <col min="18" max="18" width="17.57421875" style="0" customWidth="1"/>
    <col min="19" max="19" width="10.57421875" style="0" customWidth="1"/>
    <col min="20" max="20" width="23.421875" style="0" customWidth="1"/>
    <col min="21" max="21" width="29.28125" style="0" customWidth="1"/>
    <col min="22" max="22" width="24.57421875" style="0" customWidth="1"/>
    <col min="23" max="23" width="77.28125" style="0" customWidth="1"/>
    <col min="24" max="24" width="8.140625" style="0" customWidth="1"/>
    <col min="25" max="25" width="10.57421875" style="0" customWidth="1"/>
    <col min="26" max="26" width="12.8515625" style="0" customWidth="1"/>
    <col min="27" max="27" width="8.140625" style="0" customWidth="1"/>
    <col min="28" max="28" width="14.00390625" style="0" customWidth="1"/>
    <col min="29" max="29" width="24.57421875" style="0" customWidth="1"/>
    <col min="30" max="30" width="21.140625" style="0" customWidth="1"/>
    <col min="31" max="31" width="11.7109375" style="0" customWidth="1"/>
    <col min="32" max="32" width="14.00390625" style="0" customWidth="1"/>
    <col min="33" max="34" width="27.00390625" style="0" customWidth="1"/>
  </cols>
  <sheetData>
    <row r="1" spans="1:34" ht="16.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</row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9" ht="16.5" customHeight="1">
      <c r="A3" s="21" t="s">
        <v>1</v>
      </c>
      <c r="B3" s="21"/>
      <c r="C3" s="21"/>
      <c r="D3" s="21"/>
      <c r="E3" s="21"/>
      <c r="F3" s="21"/>
      <c r="G3" s="21"/>
      <c r="H3" s="22" t="s">
        <v>2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</row>
    <row r="4" spans="1:34" ht="12.75">
      <c r="A4" s="23"/>
      <c r="B4" s="23"/>
      <c r="C4" s="23"/>
      <c r="D4" s="23"/>
      <c r="E4" s="23"/>
      <c r="F4" s="23"/>
      <c r="G4" s="23"/>
      <c r="H4" s="23"/>
      <c r="I4" s="23"/>
      <c r="J4" s="23"/>
      <c r="K4" s="24" t="s">
        <v>3</v>
      </c>
      <c r="L4" s="24"/>
      <c r="M4" s="25" t="s">
        <v>4</v>
      </c>
      <c r="N4" s="25"/>
      <c r="O4" s="25"/>
      <c r="P4" s="25"/>
      <c r="Q4" s="25"/>
      <c r="R4" s="25"/>
      <c r="S4" s="23"/>
      <c r="T4" s="23"/>
      <c r="U4" s="23"/>
      <c r="V4" s="23"/>
      <c r="W4" s="23"/>
      <c r="X4" s="24" t="s">
        <v>5</v>
      </c>
      <c r="Y4" s="24"/>
      <c r="Z4" s="24"/>
      <c r="AA4" s="24"/>
      <c r="AB4" s="24"/>
      <c r="AC4" s="24" t="s">
        <v>3</v>
      </c>
      <c r="AD4" s="24"/>
      <c r="AE4" s="24"/>
      <c r="AF4" s="24"/>
      <c r="AG4" s="23"/>
      <c r="AH4" s="23"/>
    </row>
    <row r="5" spans="1:34" ht="51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" t="s">
        <v>22</v>
      </c>
      <c r="R5" s="2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" t="s">
        <v>29</v>
      </c>
      <c r="Y5" s="2" t="s">
        <v>30</v>
      </c>
      <c r="Z5" s="2" t="s">
        <v>31</v>
      </c>
      <c r="AA5" s="2" t="s">
        <v>32</v>
      </c>
      <c r="AB5" s="2" t="s">
        <v>33</v>
      </c>
      <c r="AC5" s="2" t="s">
        <v>34</v>
      </c>
      <c r="AD5" s="2" t="s">
        <v>35</v>
      </c>
      <c r="AE5" s="2" t="s">
        <v>36</v>
      </c>
      <c r="AF5" s="2" t="s">
        <v>37</v>
      </c>
      <c r="AG5" s="2" t="s">
        <v>38</v>
      </c>
      <c r="AH5" s="2" t="s">
        <v>39</v>
      </c>
    </row>
    <row r="6" spans="1:34" ht="63.75">
      <c r="A6" s="3">
        <v>56069</v>
      </c>
      <c r="B6" s="4"/>
      <c r="C6" s="3">
        <v>163480</v>
      </c>
      <c r="D6" s="4" t="s">
        <v>40</v>
      </c>
      <c r="E6" s="4" t="s">
        <v>90</v>
      </c>
      <c r="F6" s="4" t="s">
        <v>91</v>
      </c>
      <c r="G6" s="4" t="s">
        <v>92</v>
      </c>
      <c r="H6" s="4" t="s">
        <v>104</v>
      </c>
      <c r="I6" s="4" t="s">
        <v>45</v>
      </c>
      <c r="J6" s="5">
        <v>1</v>
      </c>
      <c r="K6" s="6">
        <v>1</v>
      </c>
      <c r="L6" s="7" t="s">
        <v>243</v>
      </c>
      <c r="M6" s="4">
        <v>110114</v>
      </c>
      <c r="N6" s="4" t="s">
        <v>244</v>
      </c>
      <c r="O6" s="4" t="s">
        <v>245</v>
      </c>
      <c r="P6" s="4" t="s">
        <v>65</v>
      </c>
      <c r="Q6" s="4">
        <v>5</v>
      </c>
      <c r="R6" s="4" t="s">
        <v>246</v>
      </c>
      <c r="S6" s="4">
        <v>2483</v>
      </c>
      <c r="T6" s="4" t="s">
        <v>247</v>
      </c>
      <c r="U6" s="4" t="s">
        <v>248</v>
      </c>
      <c r="V6" s="4">
        <v>543183128</v>
      </c>
      <c r="W6" s="4"/>
      <c r="X6" s="8" t="s">
        <v>53</v>
      </c>
      <c r="Y6" s="8" t="s">
        <v>249</v>
      </c>
      <c r="Z6" s="8" t="s">
        <v>55</v>
      </c>
      <c r="AA6" s="8" t="s">
        <v>53</v>
      </c>
      <c r="AB6" s="8" t="s">
        <v>70</v>
      </c>
      <c r="AC6" s="7" t="s">
        <v>250</v>
      </c>
      <c r="AD6" s="9">
        <v>3200</v>
      </c>
      <c r="AE6" s="6">
        <v>21</v>
      </c>
      <c r="AF6" s="9">
        <v>672</v>
      </c>
      <c r="AG6" s="10">
        <f>ROUND($K$6*$AD$6,2)</f>
        <v>3200</v>
      </c>
      <c r="AH6" s="10">
        <f>ROUND($K$6*($AD$6+$AF$6),2)</f>
        <v>3872</v>
      </c>
    </row>
    <row r="7" spans="1:34" ht="13.5" customHeight="1">
      <c r="A7" s="19"/>
      <c r="B7" s="19"/>
      <c r="C7" s="19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9" t="s">
        <v>58</v>
      </c>
      <c r="AF7" s="19"/>
      <c r="AG7" s="12">
        <f>SUM($AG$6:$AG$6)</f>
        <v>3200</v>
      </c>
      <c r="AH7" s="12">
        <f>SUM($AH$6:$AH$6)</f>
        <v>3872</v>
      </c>
    </row>
    <row r="8" spans="1:34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 ht="19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7" t="s">
        <v>242</v>
      </c>
      <c r="AF9" s="27"/>
      <c r="AG9" s="14">
        <f>(0)+SUM($AG$7)</f>
        <v>3200</v>
      </c>
      <c r="AH9" s="14">
        <f>(0)+SUM($AH$7)</f>
        <v>3872</v>
      </c>
    </row>
    <row r="10" spans="1:34" ht="12.7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</sheetData>
  <sheetProtection sheet="1" objects="1" scenarios="1"/>
  <mergeCells count="14">
    <mergeCell ref="AC4:AF4"/>
    <mergeCell ref="AG4:AH4"/>
    <mergeCell ref="A7:C7"/>
    <mergeCell ref="AE7:AF7"/>
    <mergeCell ref="A9:AD9"/>
    <mergeCell ref="AE9:AF9"/>
    <mergeCell ref="A1:AH1"/>
    <mergeCell ref="A3:G3"/>
    <mergeCell ref="H3:AM3"/>
    <mergeCell ref="A4:J4"/>
    <mergeCell ref="K4:L4"/>
    <mergeCell ref="M4:R4"/>
    <mergeCell ref="S4:W4"/>
    <mergeCell ref="X4:AB4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Stohanzlova</cp:lastModifiedBy>
  <cp:lastPrinted>2015-11-23T09:48:36Z</cp:lastPrinted>
  <dcterms:modified xsi:type="dcterms:W3CDTF">2015-11-23T09:49:13Z</dcterms:modified>
  <cp:category/>
  <cp:version/>
  <cp:contentType/>
  <cp:contentStatus/>
</cp:coreProperties>
</file>