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7\Tierestiás\"/>
    </mc:Choice>
  </mc:AlternateContent>
  <bookViews>
    <workbookView xWindow="0" yWindow="0" windowWidth="19200" windowHeight="11280"/>
  </bookViews>
  <sheets>
    <sheet name="Krycí list" sheetId="4" r:id="rId1"/>
    <sheet name="Elektroinstalace" sheetId="9" r:id="rId2"/>
  </sheets>
  <externalReferences>
    <externalReference r:id="rId3"/>
    <externalReference r:id="rId4"/>
    <externalReference r:id="rId5"/>
  </externalReferences>
  <definedNames>
    <definedName name="__DAT1" localSheetId="1">'[1]06 01 10 Transferpreise FR01  '!#REF!</definedName>
    <definedName name="__DAT1">'[1]06 01 10 Transferpreise FR01  '!#REF!</definedName>
    <definedName name="__DAT10" localSheetId="1">'[1]06 01 10 Transferpreise FR01  '!#REF!</definedName>
    <definedName name="__DAT10">'[1]06 01 10 Transferpreise FR01  '!#REF!</definedName>
    <definedName name="__DAT11" localSheetId="1">'[1]06 01 10 Transferpreise FR01  '!#REF!</definedName>
    <definedName name="__DAT11">'[1]06 01 10 Transferpreise FR01  '!#REF!</definedName>
    <definedName name="__DAT12" localSheetId="1">'[1]06 01 10 Transferpreise FR01  '!#REF!</definedName>
    <definedName name="__DAT12">'[1]06 01 10 Transferpreise FR01  '!#REF!</definedName>
    <definedName name="__DAT13" localSheetId="1">'[1]06 01 10 Transferpreise FR01  '!#REF!</definedName>
    <definedName name="__DAT13">'[1]06 01 10 Transferpreise FR01  '!#REF!</definedName>
    <definedName name="__DAT14" localSheetId="1">'[1]06 01 10 Transferpreise FR01  '!#REF!</definedName>
    <definedName name="__DAT14">'[1]06 01 10 Transferpreise FR01  '!#REF!</definedName>
    <definedName name="__DAT15" localSheetId="1">'[1]06 01 10 Transferpreise FR01  '!#REF!</definedName>
    <definedName name="__DAT15">'[1]06 01 10 Transferpreise FR01  '!#REF!</definedName>
    <definedName name="__DAT16" localSheetId="1">'[1]06 01 10 Transferpreise FR01  '!#REF!</definedName>
    <definedName name="__DAT16">'[1]06 01 10 Transferpreise FR01  '!#REF!</definedName>
    <definedName name="__DAT17" localSheetId="1">#REF!</definedName>
    <definedName name="__DAT17">#REF!</definedName>
    <definedName name="__DAT18" localSheetId="1">#REF!</definedName>
    <definedName name="__DAT18">#REF!</definedName>
    <definedName name="__DAT19" localSheetId="1">#REF!</definedName>
    <definedName name="__DAT19">#REF!</definedName>
    <definedName name="__DAT2" localSheetId="1">'[1]06 01 10 Transferpreise FR01  '!#REF!</definedName>
    <definedName name="__DAT2">'[1]06 01 10 Transferpreise FR01  '!#REF!</definedName>
    <definedName name="__DAT20" localSheetId="1">#REF!</definedName>
    <definedName name="__DAT20">#REF!</definedName>
    <definedName name="__DAT3" localSheetId="1">'[1]06 01 10 Transferpreise FR01  '!#REF!</definedName>
    <definedName name="__DAT3">'[1]06 01 10 Transferpreise FR01  '!#REF!</definedName>
    <definedName name="__DAT4" localSheetId="1">#REF!</definedName>
    <definedName name="__DAT4">#REF!</definedName>
    <definedName name="__DAT5" localSheetId="1">'[1]06 01 10 Transferpreise FR01  '!#REF!</definedName>
    <definedName name="__DAT5">'[1]06 01 10 Transferpreise FR01  '!#REF!</definedName>
    <definedName name="__DAT6" localSheetId="1">'[1]06 01 10 Transferpreise FR01  '!#REF!</definedName>
    <definedName name="__DAT6">'[1]06 01 10 Transferpreise FR01  '!#REF!</definedName>
    <definedName name="__DAT7" localSheetId="1">#REF!</definedName>
    <definedName name="__DAT7">#REF!</definedName>
    <definedName name="__DAT8" localSheetId="1">'[1]06 01 10 Transferpreise FR01  '!#REF!</definedName>
    <definedName name="__DAT8">'[1]06 01 10 Transferpreise FR01  '!#REF!</definedName>
    <definedName name="__DAT9" localSheetId="1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>'[2]Krycí list'!$C$31</definedName>
    <definedName name="SazbaDPH2">'[2]Krycí list'!$C$33</definedName>
    <definedName name="sBc" localSheetId="1">'[3]Hlavní rozvaděč RH'!#REF!</definedName>
    <definedName name="sBc">'[3]Hlavní rozvaděč RH'!#REF!</definedName>
    <definedName name="sHc" localSheetId="1">'[3]Hlavní rozvaděč RH'!#REF!</definedName>
    <definedName name="sHc">'[3]Hlavní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 localSheetId="1">'[3]Hlavní rozvaděč RH'!#REF!</definedName>
    <definedName name="sMn">'[3]Hlavní rozvaděč RH'!#REF!</definedName>
    <definedName name="sOc" localSheetId="1">'[3]Hlavní rozvaděč RH'!#REF!</definedName>
    <definedName name="sOc">'[3]Hlavní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88" i="9" l="1"/>
  <c r="G87" i="9"/>
  <c r="G86" i="9"/>
  <c r="G85" i="9"/>
  <c r="G84" i="9"/>
  <c r="G83" i="9"/>
  <c r="G89" i="9" s="1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4" i="9"/>
  <c r="G63" i="9"/>
  <c r="G59" i="9"/>
  <c r="G57" i="9"/>
  <c r="G55" i="9"/>
  <c r="G53" i="9"/>
  <c r="G52" i="9"/>
  <c r="G51" i="9"/>
  <c r="G49" i="9"/>
  <c r="G48" i="9"/>
  <c r="G47" i="9"/>
  <c r="G46" i="9"/>
  <c r="G45" i="9"/>
  <c r="G44" i="9"/>
  <c r="G42" i="9"/>
  <c r="G40" i="9"/>
  <c r="G39" i="9"/>
  <c r="G38" i="9"/>
  <c r="G31" i="9"/>
  <c r="G32" i="9" s="1"/>
  <c r="G28" i="9"/>
  <c r="G27" i="9"/>
  <c r="G29" i="9" s="1"/>
  <c r="G26" i="9"/>
  <c r="G23" i="9"/>
  <c r="G22" i="9"/>
  <c r="G21" i="9"/>
  <c r="G20" i="9"/>
  <c r="G17" i="9"/>
  <c r="G16" i="9"/>
  <c r="G13" i="9"/>
  <c r="G12" i="9"/>
  <c r="G14" i="9" s="1"/>
  <c r="G9" i="9"/>
  <c r="G8" i="9"/>
  <c r="G7" i="9"/>
  <c r="G81" i="9" l="1"/>
  <c r="G61" i="9"/>
  <c r="G90" i="9" s="1"/>
  <c r="C17" i="4" s="1"/>
  <c r="G24" i="9"/>
  <c r="G18" i="9"/>
  <c r="G33" i="9" s="1"/>
  <c r="G10" i="9"/>
  <c r="C34" i="4"/>
  <c r="F34" i="4" s="1"/>
  <c r="C32" i="4"/>
  <c r="G7" i="4"/>
  <c r="G92" i="9" l="1"/>
  <c r="C18" i="4"/>
  <c r="C20" i="4" s="1"/>
  <c r="C23" i="4" s="1"/>
  <c r="C24" i="4" s="1"/>
  <c r="F31" i="4" s="1"/>
  <c r="F32" i="4" s="1"/>
  <c r="F35" i="4" s="1"/>
</calcChain>
</file>

<file path=xl/sharedStrings.xml><?xml version="1.0" encoding="utf-8"?>
<sst xmlns="http://schemas.openxmlformats.org/spreadsheetml/2006/main" count="254" uniqueCount="157">
  <si>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</si>
  <si>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</si>
  <si>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</si>
  <si>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</si>
  <si>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</si>
  <si>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</si>
  <si>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</si>
  <si>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</si>
  <si>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</si>
  <si>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</si>
  <si>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</si>
  <si>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</si>
  <si>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KI 68L/1 izolační</t>
  </si>
  <si>
    <t>KS</t>
  </si>
  <si>
    <t>KO KRABICE KU 68 - 1902</t>
  </si>
  <si>
    <t>KRABICOVÁ SVORKA 6304 DS-3/96 5-POL</t>
  </si>
  <si>
    <t>Celkem za :</t>
  </si>
  <si>
    <t>Přístrojová náplň</t>
  </si>
  <si>
    <t>Pr. chránič s nadpr.ochr. 2p., 10A/B, 0,03A</t>
  </si>
  <si>
    <t>ks</t>
  </si>
  <si>
    <t>Pr. chránič s nadpr.ochr. 2p., 16A/B, 0,03A</t>
  </si>
  <si>
    <t>Svítidla (CPV 315 000 00-1)</t>
  </si>
  <si>
    <t>svítidlo koupelnové nad zrcadlo</t>
  </si>
  <si>
    <t>Svítidlo vestavné, 2x32W, s nouzovým modulem</t>
  </si>
  <si>
    <t>Vodiče (CPV 313 000 00-9)</t>
  </si>
  <si>
    <t>KABEL CYKY 3C x 1.5</t>
  </si>
  <si>
    <t>m</t>
  </si>
  <si>
    <t>KABEL CYKY 3C x 2.5</t>
  </si>
  <si>
    <t>KABEL CYKY 5C x 4</t>
  </si>
  <si>
    <t>VODIC HO7 V-U 6 ZL/Z (CY)</t>
  </si>
  <si>
    <t>Vypínače (CPV 312 120 00-5)</t>
  </si>
  <si>
    <t>Zásuvky (CPV 312 241 00-3)</t>
  </si>
  <si>
    <t>Montáž (CPV 453 100 00-3)</t>
  </si>
  <si>
    <t>Hodinové zúčtovací sazby</t>
  </si>
  <si>
    <t>Konzultace s projektantem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</si>
  <si>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</si>
  <si>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</si>
  <si>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</si>
  <si>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</si>
  <si>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</si>
  <si>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</si>
  <si>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Převzetí pracoviště</t>
  </si>
  <si>
    <t>Spolupráce s investorem</t>
  </si>
  <si>
    <t>Spolupráce s revizním technikem</t>
  </si>
  <si>
    <t>210010023 </t>
  </si>
  <si>
    <t>Úklid</t>
  </si>
  <si>
    <t>zvonková signalizace</t>
  </si>
  <si>
    <t>Úprava stávajících rozvaděčů</t>
  </si>
  <si>
    <t>Výchozí revize s vypracováním revizní zprávy</t>
  </si>
  <si>
    <t>Zakreslení skutečného provedení</t>
  </si>
  <si>
    <t>Montáž přístrojů</t>
  </si>
  <si>
    <t>Montáž chrániče</t>
  </si>
  <si>
    <t>Montáže</t>
  </si>
  <si>
    <t>210201039 </t>
  </si>
  <si>
    <t>Demontáž stávající elektroinstalace</t>
  </si>
  <si>
    <t>Manipulace s materiálem</t>
  </si>
  <si>
    <t>t</t>
  </si>
  <si>
    <t>Manipulace s odpadem</t>
  </si>
  <si>
    <t>210010322 </t>
  </si>
  <si>
    <t>Montáž krabice odbočné (KR 97) kruh. vč.zap</t>
  </si>
  <si>
    <t>210010331 </t>
  </si>
  <si>
    <t>Montáž přístrojové krabice bez zapojení</t>
  </si>
  <si>
    <t>215201144 </t>
  </si>
  <si>
    <t>Montáž svítidla - zářivkové vestavné</t>
  </si>
  <si>
    <t>210203002 </t>
  </si>
  <si>
    <t>Montáž svítidla interierového</t>
  </si>
  <si>
    <t>Označení kabelu popisným štítkem</t>
  </si>
  <si>
    <t>210810042 </t>
  </si>
  <si>
    <t>Položení kabelu pevně</t>
  </si>
  <si>
    <t>210800117 </t>
  </si>
  <si>
    <t>Položení kabelu pod omítku</t>
  </si>
  <si>
    <t>210100001 </t>
  </si>
  <si>
    <t>Ukončení 1 vodiče v rozvaděči vč.zap.a konc.do 2,5mm2</t>
  </si>
  <si>
    <t>210100002 </t>
  </si>
  <si>
    <t>Ukončení vodiče v rozvaděči vč.zap.a konc.do 6mm2</t>
  </si>
  <si>
    <t>Zapojení vypínače zapuštěného</t>
  </si>
  <si>
    <t>210111012 </t>
  </si>
  <si>
    <t>Zapojení zásuvky polozap./zapuštěné 10/16A 250V 2P+Z</t>
  </si>
  <si>
    <t>Stavební práce</t>
  </si>
  <si>
    <t>97408-2174 </t>
  </si>
  <si>
    <t>Hrubé zapravení rýhy</t>
  </si>
  <si>
    <t>Omítka rýh stěn vápenná š. do 15 cm, štuková</t>
  </si>
  <si>
    <t>m2</t>
  </si>
  <si>
    <t>Požární zatěsnění kabelových prostupů</t>
  </si>
  <si>
    <t>97303-1616 </t>
  </si>
  <si>
    <t>Sekání zdi cihlové, kapsy-krab.&lt;100x100x50mm</t>
  </si>
  <si>
    <t>97408-2212 </t>
  </si>
  <si>
    <t>Vysekání rýhy do stěny, omítka-cem.š.do 30mm</t>
  </si>
  <si>
    <t>Cenová kalkulace celkem bez DPH:</t>
  </si>
  <si>
    <t>Rozpočet</t>
  </si>
  <si>
    <t xml:space="preserve">JKSO </t>
  </si>
  <si>
    <t>Objekt</t>
  </si>
  <si>
    <t xml:space="preserve">SKP </t>
  </si>
  <si>
    <t>Měrná jednotka</t>
  </si>
  <si>
    <t>Stavba</t>
  </si>
  <si>
    <t>Brno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</si>
  <si>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</si>
  <si>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</si>
  <si>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</si>
  <si>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</si>
  <si>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</si>
  <si>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</si>
  <si>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</si>
  <si>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</si>
  <si>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</si>
  <si>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</si>
  <si>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</si>
  <si>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</si>
  <si>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</si>
  <si>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</si>
  <si>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</si>
  <si>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</si>
  <si>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</si>
  <si>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</si>
  <si>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</si>
  <si>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</si>
  <si>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</si>
  <si>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</si>
  <si>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</si>
  <si>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</si>
  <si>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</si>
  <si>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</si>
  <si>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</si>
  <si>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</si>
  <si>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</si>
  <si>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</si>
  <si>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</si>
  <si>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</si>
  <si>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</si>
  <si>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</si>
  <si>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</si>
  <si>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</si>
  <si>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</si>
  <si>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</si>
  <si>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</si>
  <si>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</si>
  <si>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</si>
  <si>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D141</t>
  </si>
  <si>
    <t>Joštova 10</t>
  </si>
  <si>
    <t>Vypínač 01 (komplet) barva - bílá</t>
  </si>
  <si>
    <t>zásuvka dvojnásobná, pod omítku, 230V/16A, natočená</t>
  </si>
  <si>
    <t>Vrtání otvoru ve zdi prům. 31mm l=50cm</t>
  </si>
  <si>
    <t>20079311-4</t>
  </si>
  <si>
    <t>SO01 - 1.4.1 ELEKTROINSTALACE</t>
  </si>
  <si>
    <t>včetně vyhodnocení dokumentace</t>
  </si>
  <si>
    <t>Zakreslení skutečného stavu rozvaděčů</t>
  </si>
  <si>
    <t>včetně vyhotovení dokumentace</t>
  </si>
  <si>
    <t>zvedací plošiny</t>
  </si>
  <si>
    <t>hygienické zázemí</t>
  </si>
  <si>
    <t>Pospojování vodovodních baterií,místní pospojování</t>
  </si>
  <si>
    <t>POLOŽKOVÝ VÝKAZ VÝMĚR</t>
  </si>
  <si>
    <t>Doběhové relé DT3 do inst. krabice</t>
  </si>
  <si>
    <t>Tlačítko zapínací pod omítku barva - bílá</t>
  </si>
  <si>
    <t>Úprava stávající elektroinstalace</t>
  </si>
  <si>
    <t>210150481 </t>
  </si>
  <si>
    <t>Montáž časového relé DT3</t>
  </si>
  <si>
    <t>Zapojení ventilátoru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</si>
</sst>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5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5" borderId="15" xfId="0" applyFont="1" applyFill="1" applyBorder="1" applyAlignment="1">
      <alignment horizontal="left" vertical="top"/>
    </xf>
    <xf numFmtId="42" fontId="26" fillId="35" borderId="15" xfId="0" applyNumberFormat="1" applyFont="1" applyFill="1" applyBorder="1" applyAlignment="1">
      <alignment horizontal="left" vertical="center" wrapText="1"/>
    </xf>
    <xf numFmtId="0" fontId="27" fillId="33" borderId="15" xfId="0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19" xfId="43" applyFont="1" applyBorder="1" applyAlignment="1">
      <alignment horizontal="centerContinuous"/>
    </xf>
    <xf numFmtId="0" fontId="28" fillId="0" borderId="0" xfId="43"/>
    <xf numFmtId="0" fontId="31" fillId="38" borderId="20" xfId="43" applyFont="1" applyFill="1" applyBorder="1" applyAlignment="1">
      <alignment horizontal="left"/>
    </xf>
    <xf numFmtId="0" fontId="32" fillId="38" borderId="21" xfId="43" applyFont="1" applyFill="1" applyBorder="1" applyAlignment="1">
      <alignment horizontal="centerContinuous"/>
    </xf>
    <xf numFmtId="49" fontId="33" fillId="38" borderId="22" xfId="43" applyNumberFormat="1" applyFont="1" applyFill="1" applyBorder="1" applyAlignment="1">
      <alignment horizontal="left"/>
    </xf>
    <xf numFmtId="49" fontId="32" fillId="38" borderId="21" xfId="43" applyNumberFormat="1" applyFont="1" applyFill="1" applyBorder="1" applyAlignment="1">
      <alignment horizontal="centerContinuous"/>
    </xf>
    <xf numFmtId="0" fontId="32" fillId="0" borderId="23" xfId="43" applyFont="1" applyBorder="1"/>
    <xf numFmtId="49" fontId="32" fillId="0" borderId="24" xfId="43" applyNumberFormat="1" applyFont="1" applyBorder="1" applyAlignment="1">
      <alignment horizontal="left"/>
    </xf>
    <xf numFmtId="0" fontId="30" fillId="0" borderId="25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6" xfId="43" applyFont="1" applyBorder="1" applyAlignment="1">
      <alignment horizontal="left"/>
    </xf>
    <xf numFmtId="0" fontId="31" fillId="0" borderId="25" xfId="43" applyFont="1" applyBorder="1"/>
    <xf numFmtId="49" fontId="32" fillId="0" borderId="26" xfId="43" applyNumberFormat="1" applyFont="1" applyBorder="1" applyAlignment="1">
      <alignment horizontal="left"/>
    </xf>
    <xf numFmtId="49" fontId="31" fillId="38" borderId="25" xfId="43" applyNumberFormat="1" applyFont="1" applyFill="1" applyBorder="1"/>
    <xf numFmtId="49" fontId="30" fillId="38" borderId="16" xfId="43" applyNumberFormat="1" applyFont="1" applyFill="1" applyBorder="1"/>
    <xf numFmtId="49" fontId="32" fillId="0" borderId="14" xfId="44" applyNumberFormat="1" applyFont="1" applyBorder="1"/>
    <xf numFmtId="0" fontId="32" fillId="0" borderId="15" xfId="43" applyFont="1" applyFill="1" applyBorder="1"/>
    <xf numFmtId="3" fontId="32" fillId="0" borderId="26" xfId="43" applyNumberFormat="1" applyFont="1" applyBorder="1" applyAlignment="1">
      <alignment horizontal="left"/>
    </xf>
    <xf numFmtId="0" fontId="28" fillId="0" borderId="0" xfId="43" applyFill="1"/>
    <xf numFmtId="49" fontId="31" fillId="38" borderId="27" xfId="43" applyNumberFormat="1" applyFont="1" applyFill="1" applyBorder="1"/>
    <xf numFmtId="49" fontId="30" fillId="38" borderId="28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5" xfId="43" applyNumberFormat="1" applyFont="1" applyBorder="1" applyAlignment="1">
      <alignment horizontal="left"/>
    </xf>
    <xf numFmtId="0" fontId="32" fillId="0" borderId="29" xfId="43" applyFont="1" applyBorder="1"/>
    <xf numFmtId="0" fontId="32" fillId="0" borderId="15" xfId="43" applyNumberFormat="1" applyFont="1" applyBorder="1"/>
    <xf numFmtId="0" fontId="32" fillId="0" borderId="30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30" xfId="43" applyFont="1" applyBorder="1" applyAlignment="1">
      <alignment horizontal="left"/>
    </xf>
    <xf numFmtId="0" fontId="28" fillId="0" borderId="0" xfId="43" applyBorder="1"/>
    <xf numFmtId="0" fontId="32" fillId="0" borderId="15" xfId="43" applyFont="1" applyFill="1" applyBorder="1" applyAlignment="1"/>
    <xf numFmtId="0" fontId="32" fillId="0" borderId="30" xfId="43" applyFont="1" applyFill="1" applyBorder="1" applyAlignment="1"/>
    <xf numFmtId="0" fontId="28" fillId="0" borderId="0" xfId="43" applyFont="1" applyFill="1" applyBorder="1" applyAlignment="1"/>
    <xf numFmtId="0" fontId="32" fillId="0" borderId="15" xfId="43" applyFont="1" applyBorder="1" applyAlignment="1"/>
    <xf numFmtId="0" fontId="32" fillId="0" borderId="30" xfId="43" applyFont="1" applyBorder="1" applyAlignment="1"/>
    <xf numFmtId="3" fontId="28" fillId="0" borderId="0" xfId="43" applyNumberFormat="1"/>
    <xf numFmtId="0" fontId="32" fillId="0" borderId="25" xfId="43" applyFont="1" applyBorder="1"/>
    <xf numFmtId="0" fontId="32" fillId="0" borderId="23" xfId="43" applyFont="1" applyBorder="1" applyAlignment="1">
      <alignment horizontal="left"/>
    </xf>
    <xf numFmtId="0" fontId="32" fillId="0" borderId="31" xfId="43" applyFont="1" applyBorder="1" applyAlignment="1">
      <alignment horizontal="left"/>
    </xf>
    <xf numFmtId="0" fontId="29" fillId="0" borderId="32" xfId="43" applyFont="1" applyBorder="1" applyAlignment="1">
      <alignment horizontal="centerContinuous" vertical="center"/>
    </xf>
    <xf numFmtId="0" fontId="35" fillId="0" borderId="33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0" fillId="0" borderId="34" xfId="43" applyFont="1" applyBorder="1" applyAlignment="1">
      <alignment horizontal="centerContinuous" vertical="center"/>
    </xf>
    <xf numFmtId="0" fontId="31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left"/>
    </xf>
    <xf numFmtId="0" fontId="30" fillId="38" borderId="37" xfId="43" applyFont="1" applyFill="1" applyBorder="1" applyAlignment="1">
      <alignment horizontal="centerContinuous"/>
    </xf>
    <xf numFmtId="0" fontId="31" fillId="38" borderId="36" xfId="43" applyFont="1" applyFill="1" applyBorder="1" applyAlignment="1">
      <alignment horizontal="centerContinuous"/>
    </xf>
    <xf numFmtId="0" fontId="30" fillId="38" borderId="36" xfId="43" applyFont="1" applyFill="1" applyBorder="1" applyAlignment="1">
      <alignment horizontal="centerContinuous"/>
    </xf>
    <xf numFmtId="0" fontId="30" fillId="0" borderId="38" xfId="43" applyFont="1" applyBorder="1"/>
    <xf numFmtId="0" fontId="30" fillId="0" borderId="39" xfId="43" applyFont="1" applyBorder="1"/>
    <xf numFmtId="3" fontId="30" fillId="0" borderId="24" xfId="43" applyNumberFormat="1" applyFont="1" applyBorder="1"/>
    <xf numFmtId="0" fontId="30" fillId="0" borderId="20" xfId="43" applyFont="1" applyBorder="1"/>
    <xf numFmtId="3" fontId="30" fillId="0" borderId="22" xfId="43" applyNumberFormat="1" applyFont="1" applyBorder="1"/>
    <xf numFmtId="0" fontId="30" fillId="0" borderId="21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 applyBorder="1"/>
    <xf numFmtId="0" fontId="30" fillId="0" borderId="40" xfId="43" applyFont="1" applyBorder="1"/>
    <xf numFmtId="0" fontId="30" fillId="0" borderId="39" xfId="43" applyFont="1" applyBorder="1" applyAlignment="1">
      <alignment shrinkToFit="1"/>
    </xf>
    <xf numFmtId="3" fontId="28" fillId="0" borderId="0" xfId="43" applyNumberFormat="1" applyBorder="1"/>
    <xf numFmtId="0" fontId="30" fillId="0" borderId="41" xfId="43" applyFont="1" applyBorder="1"/>
    <xf numFmtId="0" fontId="30" fillId="0" borderId="27" xfId="43" applyFont="1" applyBorder="1"/>
    <xf numFmtId="0" fontId="30" fillId="0" borderId="0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3" fontId="30" fillId="0" borderId="45" xfId="43" applyNumberFormat="1" applyFont="1" applyBorder="1"/>
    <xf numFmtId="0" fontId="30" fillId="0" borderId="43" xfId="43" applyFont="1" applyBorder="1"/>
    <xf numFmtId="0" fontId="31" fillId="38" borderId="20" xfId="43" applyFont="1" applyFill="1" applyBorder="1"/>
    <xf numFmtId="0" fontId="31" fillId="38" borderId="22" xfId="43" applyFont="1" applyFill="1" applyBorder="1"/>
    <xf numFmtId="0" fontId="31" fillId="38" borderId="21" xfId="43" applyFont="1" applyFill="1" applyBorder="1"/>
    <xf numFmtId="0" fontId="31" fillId="38" borderId="46" xfId="43" applyFont="1" applyFill="1" applyBorder="1"/>
    <xf numFmtId="0" fontId="31" fillId="38" borderId="47" xfId="43" applyFont="1" applyFill="1" applyBorder="1"/>
    <xf numFmtId="0" fontId="30" fillId="0" borderId="28" xfId="43" applyFont="1" applyBorder="1"/>
    <xf numFmtId="0" fontId="30" fillId="0" borderId="0" xfId="43" applyFont="1"/>
    <xf numFmtId="0" fontId="30" fillId="0" borderId="10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5" fillId="38" borderId="42" xfId="43" applyFont="1" applyFill="1" applyBorder="1"/>
    <xf numFmtId="0" fontId="35" fillId="38" borderId="45" xfId="43" applyFont="1" applyFill="1" applyBorder="1"/>
    <xf numFmtId="0" fontId="35" fillId="38" borderId="43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28" fillId="0" borderId="0" xfId="43" applyAlignment="1">
      <alignment horizontal="left" wrapText="1"/>
    </xf>
    <xf numFmtId="0" fontId="37" fillId="0" borderId="0" xfId="43" applyFont="1" applyAlignment="1">
      <alignment horizontal="left" vertical="top" wrapText="1"/>
    </xf>
    <xf numFmtId="0" fontId="32" fillId="0" borderId="15" xfId="43" applyFont="1" applyBorder="1" applyAlignment="1">
      <alignment horizontal="left"/>
    </xf>
    <xf numFmtId="0" fontId="32" fillId="0" borderId="13" xfId="43" applyFont="1" applyBorder="1" applyAlignment="1">
      <alignment horizontal="left"/>
    </xf>
    <xf numFmtId="0" fontId="30" fillId="0" borderId="42" xfId="43" applyFont="1" applyBorder="1" applyAlignment="1">
      <alignment horizontal="center" shrinkToFit="1"/>
    </xf>
    <xf numFmtId="0" fontId="30" fillId="0" borderId="43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0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abSelected="1" zoomScaleNormal="100" workbookViewId="0">
      <selection activeCell="C19" sqref="C19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150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89</v>
      </c>
      <c r="B2" s="19"/>
      <c r="C2" s="20" t="s">
        <v>137</v>
      </c>
      <c r="D2" s="20"/>
      <c r="E2" s="21"/>
      <c r="F2" s="22" t="s">
        <v>90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12" customHeight="1" x14ac:dyDescent="0.2">
      <c r="A4" s="30" t="s">
        <v>91</v>
      </c>
      <c r="B4" s="25"/>
      <c r="C4" s="26" t="s">
        <v>138</v>
      </c>
      <c r="D4" s="26"/>
      <c r="E4" s="27"/>
      <c r="F4" s="28" t="s">
        <v>92</v>
      </c>
      <c r="G4" s="31"/>
    </row>
    <row r="5" spans="1:57" ht="12.95" customHeight="1" x14ac:dyDescent="0.2">
      <c r="A5" s="32"/>
      <c r="B5" s="33"/>
      <c r="C5" s="26"/>
      <c r="D5" s="26"/>
      <c r="E5" s="26"/>
      <c r="F5" s="28" t="s">
        <v>93</v>
      </c>
      <c r="G5" s="29"/>
    </row>
    <row r="6" spans="1:57" ht="12.95" customHeight="1" x14ac:dyDescent="0.2">
      <c r="A6" s="30" t="s">
        <v>94</v>
      </c>
      <c r="B6" s="25"/>
      <c r="C6" s="34" t="s">
        <v>95</v>
      </c>
      <c r="D6" s="26"/>
      <c r="E6" s="27"/>
      <c r="F6" s="35" t="s">
        <v>96</v>
      </c>
      <c r="G6" s="36">
        <v>0</v>
      </c>
      <c r="O6" s="37"/>
    </row>
    <row r="7" spans="1:57" ht="12.95" customHeight="1" x14ac:dyDescent="0.2">
      <c r="A7" s="38" t="s">
        <v>97</v>
      </c>
      <c r="B7" s="39"/>
      <c r="C7" s="40" t="s">
        <v>143</v>
      </c>
      <c r="D7" s="41"/>
      <c r="E7" s="41"/>
      <c r="F7" s="42" t="s">
        <v>98</v>
      </c>
      <c r="G7" s="36">
        <f>IF(PocetMJ=0,,ROUND((F31+F33)/PocetMJ,1))</f>
        <v>0</v>
      </c>
    </row>
    <row r="8" spans="1:57" x14ac:dyDescent="0.2">
      <c r="A8" s="43" t="s">
        <v>99</v>
      </c>
      <c r="B8" s="28"/>
      <c r="C8" s="115" t="s">
        <v>100</v>
      </c>
      <c r="D8" s="115"/>
      <c r="E8" s="116"/>
      <c r="F8" s="44" t="s">
        <v>101</v>
      </c>
      <c r="G8" s="45"/>
      <c r="H8" s="46"/>
      <c r="I8" s="47"/>
    </row>
    <row r="9" spans="1:57" x14ac:dyDescent="0.2">
      <c r="A9" s="43" t="s">
        <v>102</v>
      </c>
      <c r="B9" s="28"/>
      <c r="C9" s="115" t="s">
        <v>100</v>
      </c>
      <c r="D9" s="115"/>
      <c r="E9" s="116"/>
      <c r="F9" s="28"/>
      <c r="G9" s="48"/>
      <c r="H9" s="49"/>
    </row>
    <row r="10" spans="1:57" x14ac:dyDescent="0.2">
      <c r="A10" s="43" t="s">
        <v>103</v>
      </c>
      <c r="B10" s="28"/>
      <c r="C10" s="115"/>
      <c r="D10" s="115"/>
      <c r="E10" s="115"/>
      <c r="F10" s="50"/>
      <c r="G10" s="51"/>
      <c r="H10" s="52"/>
    </row>
    <row r="11" spans="1:57" ht="13.5" customHeight="1" x14ac:dyDescent="0.2">
      <c r="A11" s="43" t="s">
        <v>104</v>
      </c>
      <c r="B11" s="28"/>
      <c r="C11" s="115"/>
      <c r="D11" s="115"/>
      <c r="E11" s="115"/>
      <c r="F11" s="53" t="s">
        <v>105</v>
      </c>
      <c r="G11" s="54" t="s">
        <v>142</v>
      </c>
      <c r="H11" s="49"/>
      <c r="BA11" s="55"/>
      <c r="BB11" s="55"/>
      <c r="BC11" s="55"/>
      <c r="BD11" s="55"/>
      <c r="BE11" s="55"/>
    </row>
    <row r="12" spans="1:57" ht="12.75" customHeight="1" x14ac:dyDescent="0.2">
      <c r="A12" s="56" t="s">
        <v>106</v>
      </c>
      <c r="B12" s="25"/>
      <c r="C12" s="115"/>
      <c r="D12" s="115"/>
      <c r="E12" s="115"/>
      <c r="F12" s="57" t="s">
        <v>107</v>
      </c>
      <c r="G12" s="58"/>
      <c r="H12" s="49"/>
    </row>
    <row r="13" spans="1:57" ht="28.5" customHeight="1" thickBot="1" x14ac:dyDescent="0.25">
      <c r="A13" s="59" t="s">
        <v>108</v>
      </c>
      <c r="B13" s="60"/>
      <c r="C13" s="60"/>
      <c r="D13" s="60"/>
      <c r="E13" s="61"/>
      <c r="F13" s="61"/>
      <c r="G13" s="62"/>
      <c r="H13" s="49"/>
    </row>
    <row r="14" spans="1:57" ht="17.25" customHeight="1" thickBot="1" x14ac:dyDescent="0.25">
      <c r="A14" s="63" t="s">
        <v>109</v>
      </c>
      <c r="B14" s="64"/>
      <c r="C14" s="65"/>
      <c r="D14" s="66" t="s">
        <v>110</v>
      </c>
      <c r="E14" s="67"/>
      <c r="F14" s="67"/>
      <c r="G14" s="65"/>
    </row>
    <row r="15" spans="1:57" ht="15.95" customHeight="1" x14ac:dyDescent="0.2">
      <c r="A15" s="68"/>
      <c r="B15" s="69" t="s">
        <v>111</v>
      </c>
      <c r="C15" s="70"/>
      <c r="D15" s="71"/>
      <c r="E15" s="72"/>
      <c r="F15" s="73"/>
      <c r="G15" s="70"/>
    </row>
    <row r="16" spans="1:57" ht="15.95" customHeight="1" x14ac:dyDescent="0.2">
      <c r="A16" s="68" t="s">
        <v>112</v>
      </c>
      <c r="B16" s="69" t="s">
        <v>113</v>
      </c>
      <c r="C16" s="70"/>
      <c r="D16" s="24"/>
      <c r="E16" s="74"/>
      <c r="F16" s="75"/>
      <c r="G16" s="70"/>
    </row>
    <row r="17" spans="1:14" ht="15.95" customHeight="1" x14ac:dyDescent="0.2">
      <c r="A17" s="68" t="s">
        <v>114</v>
      </c>
      <c r="B17" s="69" t="s">
        <v>115</v>
      </c>
      <c r="C17" s="70">
        <f>Elektroinstalace!G90</f>
        <v>0</v>
      </c>
      <c r="D17" s="24"/>
      <c r="E17" s="74"/>
      <c r="F17" s="75"/>
      <c r="G17" s="70"/>
      <c r="I17" s="49"/>
      <c r="J17" s="76"/>
      <c r="K17" s="49"/>
      <c r="L17" s="49"/>
      <c r="M17" s="49"/>
      <c r="N17" s="49"/>
    </row>
    <row r="18" spans="1:14" ht="15.95" customHeight="1" x14ac:dyDescent="0.2">
      <c r="A18" s="68"/>
      <c r="B18" s="69" t="s">
        <v>116</v>
      </c>
      <c r="C18" s="70">
        <f>Elektroinstalace!G33</f>
        <v>0</v>
      </c>
      <c r="D18" s="24"/>
      <c r="E18" s="74"/>
      <c r="F18" s="75"/>
      <c r="G18" s="70"/>
      <c r="I18" s="49"/>
      <c r="J18" s="76"/>
      <c r="K18" s="49"/>
      <c r="L18" s="49"/>
      <c r="M18" s="49"/>
      <c r="N18" s="49"/>
    </row>
    <row r="19" spans="1:14" ht="15.95" customHeight="1" x14ac:dyDescent="0.2">
      <c r="A19" s="77" t="s">
        <v>117</v>
      </c>
      <c r="B19" s="78" t="s">
        <v>118</v>
      </c>
      <c r="C19" s="70"/>
      <c r="D19" s="24"/>
      <c r="E19" s="74"/>
      <c r="F19" s="75"/>
      <c r="G19" s="70"/>
      <c r="I19" s="49"/>
      <c r="J19" s="79"/>
      <c r="K19" s="49"/>
      <c r="L19" s="49"/>
      <c r="M19" s="49"/>
      <c r="N19" s="49"/>
    </row>
    <row r="20" spans="1:14" ht="15.95" customHeight="1" x14ac:dyDescent="0.2">
      <c r="A20" s="80" t="s">
        <v>119</v>
      </c>
      <c r="B20" s="69"/>
      <c r="C20" s="70">
        <f>SUM(C15:C19)</f>
        <v>0</v>
      </c>
      <c r="D20" s="24"/>
      <c r="E20" s="74"/>
      <c r="F20" s="75"/>
      <c r="G20" s="70"/>
      <c r="I20" s="49"/>
      <c r="J20" s="49"/>
      <c r="K20" s="49"/>
      <c r="L20" s="49"/>
      <c r="M20" s="49"/>
      <c r="N20" s="49"/>
    </row>
    <row r="21" spans="1:14" ht="15.95" customHeight="1" x14ac:dyDescent="0.2">
      <c r="A21" s="80"/>
      <c r="B21" s="69"/>
      <c r="C21" s="70"/>
      <c r="D21" s="24"/>
      <c r="E21" s="74"/>
      <c r="F21" s="75"/>
      <c r="G21" s="70"/>
      <c r="I21" s="49"/>
      <c r="J21" s="49"/>
      <c r="K21" s="49"/>
      <c r="L21" s="49"/>
      <c r="M21" s="49"/>
      <c r="N21" s="49"/>
    </row>
    <row r="22" spans="1:14" ht="15.95" customHeight="1" x14ac:dyDescent="0.2">
      <c r="A22" s="80" t="s">
        <v>120</v>
      </c>
      <c r="B22" s="69"/>
      <c r="C22" s="70"/>
      <c r="D22" s="24"/>
      <c r="E22" s="74"/>
      <c r="F22" s="75"/>
      <c r="G22" s="70"/>
      <c r="I22" s="49"/>
      <c r="J22" s="49"/>
      <c r="K22" s="49"/>
      <c r="L22" s="76"/>
      <c r="M22" s="49"/>
      <c r="N22" s="49"/>
    </row>
    <row r="23" spans="1:14" ht="15.95" customHeight="1" x14ac:dyDescent="0.2">
      <c r="A23" s="81" t="s">
        <v>121</v>
      </c>
      <c r="B23" s="82"/>
      <c r="C23" s="70">
        <f>C20+C22</f>
        <v>0</v>
      </c>
      <c r="D23" s="24"/>
      <c r="E23" s="74"/>
      <c r="F23" s="75"/>
      <c r="G23" s="70"/>
      <c r="I23" s="49"/>
      <c r="J23" s="49"/>
      <c r="K23" s="49"/>
      <c r="L23" s="76"/>
      <c r="M23" s="49"/>
      <c r="N23" s="49"/>
    </row>
    <row r="24" spans="1:14" ht="15.95" customHeight="1" thickBot="1" x14ac:dyDescent="0.25">
      <c r="A24" s="117" t="s">
        <v>122</v>
      </c>
      <c r="B24" s="118"/>
      <c r="C24" s="83">
        <f>C23+G24</f>
        <v>0</v>
      </c>
      <c r="D24" s="84"/>
      <c r="E24" s="85"/>
      <c r="F24" s="86"/>
      <c r="G24" s="70"/>
      <c r="I24" s="49"/>
      <c r="J24" s="49"/>
      <c r="K24" s="49"/>
      <c r="L24" s="79"/>
      <c r="M24" s="49"/>
      <c r="N24" s="49"/>
    </row>
    <row r="25" spans="1:14" x14ac:dyDescent="0.2">
      <c r="A25" s="87" t="s">
        <v>123</v>
      </c>
      <c r="B25" s="88"/>
      <c r="C25" s="89"/>
      <c r="D25" s="88" t="s">
        <v>124</v>
      </c>
      <c r="E25" s="88"/>
      <c r="F25" s="90" t="s">
        <v>125</v>
      </c>
      <c r="G25" s="91"/>
      <c r="I25" s="49"/>
      <c r="J25" s="49"/>
      <c r="K25" s="49"/>
      <c r="L25" s="49"/>
      <c r="M25" s="49"/>
      <c r="N25" s="49"/>
    </row>
    <row r="26" spans="1:14" x14ac:dyDescent="0.2">
      <c r="A26" s="81" t="s">
        <v>126</v>
      </c>
      <c r="B26" s="82"/>
      <c r="C26" s="92"/>
      <c r="D26" s="82" t="s">
        <v>126</v>
      </c>
      <c r="E26" s="93"/>
      <c r="F26" s="94" t="s">
        <v>126</v>
      </c>
      <c r="G26" s="95"/>
      <c r="I26" s="49"/>
      <c r="J26" s="49"/>
      <c r="K26" s="49"/>
      <c r="L26" s="49"/>
      <c r="M26" s="49"/>
      <c r="N26" s="49"/>
    </row>
    <row r="27" spans="1:14" ht="37.5" customHeight="1" x14ac:dyDescent="0.2">
      <c r="A27" s="81" t="s">
        <v>127</v>
      </c>
      <c r="B27" s="96"/>
      <c r="C27" s="92"/>
      <c r="D27" s="82" t="s">
        <v>127</v>
      </c>
      <c r="E27" s="93"/>
      <c r="F27" s="94" t="s">
        <v>127</v>
      </c>
      <c r="G27" s="95"/>
      <c r="I27" s="49"/>
      <c r="J27" s="49"/>
      <c r="K27" s="49"/>
      <c r="L27" s="49"/>
      <c r="M27" s="49"/>
      <c r="N27" s="49"/>
    </row>
    <row r="28" spans="1:14" x14ac:dyDescent="0.2">
      <c r="A28" s="81"/>
      <c r="B28" s="97"/>
      <c r="C28" s="92"/>
      <c r="D28" s="82"/>
      <c r="E28" s="93"/>
      <c r="F28" s="94"/>
      <c r="G28" s="95"/>
    </row>
    <row r="29" spans="1:14" x14ac:dyDescent="0.2">
      <c r="A29" s="81" t="s">
        <v>128</v>
      </c>
      <c r="B29" s="82"/>
      <c r="C29" s="92"/>
      <c r="D29" s="94" t="s">
        <v>129</v>
      </c>
      <c r="E29" s="92"/>
      <c r="F29" s="98" t="s">
        <v>129</v>
      </c>
      <c r="G29" s="95"/>
    </row>
    <row r="30" spans="1:14" ht="69" customHeight="1" x14ac:dyDescent="0.2">
      <c r="A30" s="81"/>
      <c r="B30" s="82"/>
      <c r="C30" s="99"/>
      <c r="D30" s="100"/>
      <c r="E30" s="99"/>
      <c r="F30" s="82"/>
      <c r="G30" s="95"/>
    </row>
    <row r="31" spans="1:14" x14ac:dyDescent="0.2">
      <c r="A31" s="101" t="s">
        <v>130</v>
      </c>
      <c r="B31" s="102"/>
      <c r="C31" s="103">
        <v>21</v>
      </c>
      <c r="D31" s="102" t="s">
        <v>131</v>
      </c>
      <c r="E31" s="104"/>
      <c r="F31" s="119">
        <f>C24-F33</f>
        <v>0</v>
      </c>
      <c r="G31" s="120"/>
    </row>
    <row r="32" spans="1:14" x14ac:dyDescent="0.2">
      <c r="A32" s="101" t="s">
        <v>132</v>
      </c>
      <c r="B32" s="102"/>
      <c r="C32" s="103">
        <f>SazbaDPH1</f>
        <v>21</v>
      </c>
      <c r="D32" s="102" t="s">
        <v>133</v>
      </c>
      <c r="E32" s="104"/>
      <c r="F32" s="119">
        <f>ROUND(PRODUCT(F31,C32/100),0)</f>
        <v>0</v>
      </c>
      <c r="G32" s="120"/>
    </row>
    <row r="33" spans="1:8" x14ac:dyDescent="0.2">
      <c r="A33" s="101" t="s">
        <v>130</v>
      </c>
      <c r="B33" s="102"/>
      <c r="C33" s="103">
        <v>0</v>
      </c>
      <c r="D33" s="102" t="s">
        <v>133</v>
      </c>
      <c r="E33" s="104"/>
      <c r="F33" s="119">
        <v>0</v>
      </c>
      <c r="G33" s="120"/>
    </row>
    <row r="34" spans="1:8" x14ac:dyDescent="0.2">
      <c r="A34" s="101" t="s">
        <v>132</v>
      </c>
      <c r="B34" s="105"/>
      <c r="C34" s="106">
        <f>SazbaDPH2</f>
        <v>0</v>
      </c>
      <c r="D34" s="102" t="s">
        <v>133</v>
      </c>
      <c r="E34" s="75"/>
      <c r="F34" s="119">
        <f>ROUND(PRODUCT(F33,C34/100),0)</f>
        <v>0</v>
      </c>
      <c r="G34" s="120"/>
    </row>
    <row r="35" spans="1:8" s="110" customFormat="1" ht="19.5" customHeight="1" thickBot="1" x14ac:dyDescent="0.3">
      <c r="A35" s="107" t="s">
        <v>134</v>
      </c>
      <c r="B35" s="108"/>
      <c r="C35" s="108"/>
      <c r="D35" s="108"/>
      <c r="E35" s="109"/>
      <c r="F35" s="121">
        <f>ROUND(SUM(F31:F34),0)</f>
        <v>0</v>
      </c>
      <c r="G35" s="122"/>
    </row>
    <row r="37" spans="1:8" x14ac:dyDescent="0.2">
      <c r="A37" s="111" t="s">
        <v>135</v>
      </c>
      <c r="B37" s="111"/>
      <c r="C37" s="111"/>
      <c r="D37" s="111"/>
      <c r="E37" s="111"/>
      <c r="F37" s="111"/>
      <c r="G37" s="111"/>
      <c r="H37" s="17" t="s">
        <v>136</v>
      </c>
    </row>
    <row r="38" spans="1:8" ht="14.25" customHeight="1" x14ac:dyDescent="0.2">
      <c r="A38" s="111"/>
      <c r="B38" s="114"/>
      <c r="C38" s="114"/>
      <c r="D38" s="114"/>
      <c r="E38" s="114"/>
      <c r="F38" s="114"/>
      <c r="G38" s="114"/>
      <c r="H38" s="17" t="s">
        <v>136</v>
      </c>
    </row>
    <row r="39" spans="1:8" ht="12.75" customHeight="1" x14ac:dyDescent="0.2">
      <c r="A39" s="112"/>
      <c r="B39" s="114"/>
      <c r="C39" s="114"/>
      <c r="D39" s="114"/>
      <c r="E39" s="114"/>
      <c r="F39" s="114"/>
      <c r="G39" s="114"/>
      <c r="H39" s="17" t="s">
        <v>136</v>
      </c>
    </row>
    <row r="40" spans="1:8" x14ac:dyDescent="0.2">
      <c r="A40" s="112"/>
      <c r="B40" s="114"/>
      <c r="C40" s="114"/>
      <c r="D40" s="114"/>
      <c r="E40" s="114"/>
      <c r="F40" s="114"/>
      <c r="G40" s="114"/>
      <c r="H40" s="17" t="s">
        <v>136</v>
      </c>
    </row>
    <row r="41" spans="1:8" x14ac:dyDescent="0.2">
      <c r="A41" s="112"/>
      <c r="B41" s="114"/>
      <c r="C41" s="114"/>
      <c r="D41" s="114"/>
      <c r="E41" s="114"/>
      <c r="F41" s="114"/>
      <c r="G41" s="114"/>
      <c r="H41" s="17" t="s">
        <v>136</v>
      </c>
    </row>
    <row r="42" spans="1:8" x14ac:dyDescent="0.2">
      <c r="A42" s="112"/>
      <c r="B42" s="114"/>
      <c r="C42" s="114"/>
      <c r="D42" s="114"/>
      <c r="E42" s="114"/>
      <c r="F42" s="114"/>
      <c r="G42" s="114"/>
      <c r="H42" s="17" t="s">
        <v>136</v>
      </c>
    </row>
    <row r="43" spans="1:8" x14ac:dyDescent="0.2">
      <c r="A43" s="112"/>
      <c r="B43" s="114"/>
      <c r="C43" s="114"/>
      <c r="D43" s="114"/>
      <c r="E43" s="114"/>
      <c r="F43" s="114"/>
      <c r="G43" s="114"/>
      <c r="H43" s="17" t="s">
        <v>136</v>
      </c>
    </row>
    <row r="44" spans="1:8" x14ac:dyDescent="0.2">
      <c r="A44" s="112"/>
      <c r="B44" s="114"/>
      <c r="C44" s="114"/>
      <c r="D44" s="114"/>
      <c r="E44" s="114"/>
      <c r="F44" s="114"/>
      <c r="G44" s="114"/>
      <c r="H44" s="17" t="s">
        <v>136</v>
      </c>
    </row>
    <row r="45" spans="1:8" x14ac:dyDescent="0.2">
      <c r="A45" s="112"/>
      <c r="B45" s="114"/>
      <c r="C45" s="114"/>
      <c r="D45" s="114"/>
      <c r="E45" s="114"/>
      <c r="F45" s="114"/>
      <c r="G45" s="114"/>
      <c r="H45" s="17" t="s">
        <v>136</v>
      </c>
    </row>
    <row r="46" spans="1:8" ht="0.75" customHeight="1" x14ac:dyDescent="0.2">
      <c r="A46" s="112"/>
      <c r="B46" s="114"/>
      <c r="C46" s="114"/>
      <c r="D46" s="114"/>
      <c r="E46" s="114"/>
      <c r="F46" s="114"/>
      <c r="G46" s="114"/>
      <c r="H46" s="17" t="s">
        <v>136</v>
      </c>
    </row>
    <row r="47" spans="1:8" x14ac:dyDescent="0.2">
      <c r="B47" s="113"/>
      <c r="C47" s="113"/>
      <c r="D47" s="113"/>
      <c r="E47" s="113"/>
      <c r="F47" s="113"/>
      <c r="G47" s="113"/>
    </row>
    <row r="48" spans="1:8" x14ac:dyDescent="0.2">
      <c r="B48" s="113"/>
      <c r="C48" s="113"/>
      <c r="D48" s="113"/>
      <c r="E48" s="113"/>
      <c r="F48" s="113"/>
      <c r="G48" s="113"/>
    </row>
    <row r="49" spans="2:7" x14ac:dyDescent="0.2">
      <c r="B49" s="113"/>
      <c r="C49" s="113"/>
      <c r="D49" s="113"/>
      <c r="E49" s="113"/>
      <c r="F49" s="113"/>
      <c r="G49" s="113"/>
    </row>
    <row r="50" spans="2:7" x14ac:dyDescent="0.2">
      <c r="B50" s="113"/>
      <c r="C50" s="113"/>
      <c r="D50" s="113"/>
      <c r="E50" s="113"/>
      <c r="F50" s="113"/>
      <c r="G50" s="113"/>
    </row>
    <row r="51" spans="2:7" x14ac:dyDescent="0.2">
      <c r="B51" s="113"/>
      <c r="C51" s="113"/>
      <c r="D51" s="113"/>
      <c r="E51" s="113"/>
      <c r="F51" s="113"/>
      <c r="G51" s="113"/>
    </row>
    <row r="52" spans="2:7" x14ac:dyDescent="0.2">
      <c r="B52" s="113"/>
      <c r="C52" s="113"/>
      <c r="D52" s="113"/>
      <c r="E52" s="113"/>
      <c r="F52" s="113"/>
      <c r="G52" s="113"/>
    </row>
    <row r="53" spans="2:7" x14ac:dyDescent="0.2">
      <c r="B53" s="113"/>
      <c r="C53" s="113"/>
      <c r="D53" s="113"/>
      <c r="E53" s="113"/>
      <c r="F53" s="113"/>
      <c r="G53" s="113"/>
    </row>
    <row r="54" spans="2:7" x14ac:dyDescent="0.2">
      <c r="B54" s="113"/>
      <c r="C54" s="113"/>
      <c r="D54" s="113"/>
      <c r="E54" s="113"/>
      <c r="F54" s="113"/>
      <c r="G54" s="113"/>
    </row>
    <row r="55" spans="2:7" x14ac:dyDescent="0.2">
      <c r="B55" s="113"/>
      <c r="C55" s="113"/>
      <c r="D55" s="113"/>
      <c r="E55" s="113"/>
      <c r="F55" s="113"/>
      <c r="G55" s="113"/>
    </row>
    <row r="56" spans="2:7" x14ac:dyDescent="0.2">
      <c r="B56" s="113"/>
      <c r="C56" s="113"/>
      <c r="D56" s="113"/>
      <c r="E56" s="113"/>
      <c r="F56" s="113"/>
      <c r="G56" s="113"/>
    </row>
  </sheetData>
  <mergeCells count="22"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topLeftCell="A65" workbookViewId="0">
      <selection activeCell="L83" sqref="L8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32">
        <v>21091</v>
      </c>
      <c r="B1" s="132"/>
      <c r="C1" s="132" t="s">
        <v>1</v>
      </c>
      <c r="D1" s="132"/>
      <c r="E1" s="132"/>
      <c r="F1" s="132"/>
      <c r="G1" s="132"/>
      <c r="H1" s="2"/>
      <c r="I1" s="2"/>
      <c r="J1" s="2"/>
      <c r="K1" s="2"/>
    </row>
    <row r="2" spans="1:11" ht="24.95" customHeight="1" x14ac:dyDescent="0.2">
      <c r="A2" s="133" t="s">
        <v>2</v>
      </c>
      <c r="B2" s="133"/>
      <c r="C2" s="134" t="s">
        <v>0</v>
      </c>
      <c r="D2" s="134"/>
      <c r="E2" s="134"/>
      <c r="F2" s="134"/>
      <c r="G2" s="13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9"/>
      <c r="B4" s="130"/>
      <c r="C4" s="130" t="s">
        <v>3</v>
      </c>
      <c r="D4" s="130"/>
      <c r="E4" s="130"/>
      <c r="F4" s="130"/>
      <c r="G4" s="13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23"/>
      <c r="B6" s="123"/>
      <c r="C6" s="124" t="s">
        <v>11</v>
      </c>
      <c r="D6" s="124"/>
      <c r="E6" s="124"/>
      <c r="F6" s="124"/>
      <c r="G6" s="124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4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14</v>
      </c>
      <c r="D8" s="4" t="s">
        <v>13</v>
      </c>
      <c r="E8" s="6">
        <v>12</v>
      </c>
      <c r="F8" s="7">
        <v>0</v>
      </c>
      <c r="G8" s="8">
        <f>F8*E8</f>
        <v>0</v>
      </c>
      <c r="H8" s="2"/>
      <c r="I8" s="2"/>
    </row>
    <row r="9" spans="1:11" ht="15" x14ac:dyDescent="0.2">
      <c r="A9" s="4">
        <v>3</v>
      </c>
      <c r="B9" s="5"/>
      <c r="C9" s="5" t="s">
        <v>15</v>
      </c>
      <c r="D9" s="4" t="s">
        <v>13</v>
      </c>
      <c r="E9" s="6">
        <v>4</v>
      </c>
      <c r="F9" s="7">
        <v>0</v>
      </c>
      <c r="G9" s="8">
        <f>F9*E9</f>
        <v>0</v>
      </c>
      <c r="H9" s="2"/>
      <c r="I9" s="2"/>
    </row>
    <row r="10" spans="1:11" ht="15" x14ac:dyDescent="0.2">
      <c r="A10" s="9"/>
      <c r="B10" s="9" t="s">
        <v>16</v>
      </c>
      <c r="C10" s="125" t="s">
        <v>11</v>
      </c>
      <c r="D10" s="126"/>
      <c r="E10" s="126"/>
      <c r="F10" s="126"/>
      <c r="G10" s="10">
        <f>SUM(G7:G9)</f>
        <v>0</v>
      </c>
      <c r="H10" s="2"/>
      <c r="I10" s="2"/>
      <c r="J10" s="2"/>
      <c r="K10" s="2"/>
    </row>
    <row r="11" spans="1:11" ht="15" x14ac:dyDescent="0.2">
      <c r="A11" s="123"/>
      <c r="B11" s="123"/>
      <c r="C11" s="124" t="s">
        <v>17</v>
      </c>
      <c r="D11" s="124"/>
      <c r="E11" s="124"/>
      <c r="F11" s="124"/>
      <c r="G11" s="124"/>
      <c r="H11" s="2"/>
      <c r="I11" s="2"/>
      <c r="J11" s="2"/>
      <c r="K11" s="2"/>
    </row>
    <row r="12" spans="1:11" ht="15" x14ac:dyDescent="0.2">
      <c r="A12" s="4">
        <v>4</v>
      </c>
      <c r="B12" s="5"/>
      <c r="C12" s="5" t="s">
        <v>18</v>
      </c>
      <c r="D12" s="4" t="s">
        <v>19</v>
      </c>
      <c r="E12" s="6">
        <v>4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4">
        <v>5</v>
      </c>
      <c r="B13" s="5"/>
      <c r="C13" s="5" t="s">
        <v>20</v>
      </c>
      <c r="D13" s="4" t="s">
        <v>19</v>
      </c>
      <c r="E13" s="6">
        <v>4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9"/>
      <c r="B14" s="9" t="s">
        <v>16</v>
      </c>
      <c r="C14" s="125" t="s">
        <v>17</v>
      </c>
      <c r="D14" s="126"/>
      <c r="E14" s="126"/>
      <c r="F14" s="126"/>
      <c r="G14" s="10">
        <f>SUM(G12:G13)</f>
        <v>0</v>
      </c>
      <c r="H14" s="2"/>
      <c r="I14" s="2"/>
      <c r="J14" s="2"/>
      <c r="K14" s="2"/>
    </row>
    <row r="15" spans="1:11" ht="15" x14ac:dyDescent="0.2">
      <c r="A15" s="123"/>
      <c r="B15" s="123"/>
      <c r="C15" s="124" t="s">
        <v>21</v>
      </c>
      <c r="D15" s="124"/>
      <c r="E15" s="124"/>
      <c r="F15" s="124"/>
      <c r="G15" s="124"/>
      <c r="H15" s="2"/>
      <c r="I15" s="2"/>
      <c r="J15" s="2"/>
      <c r="K15" s="2"/>
    </row>
    <row r="16" spans="1:11" ht="15" x14ac:dyDescent="0.2">
      <c r="A16" s="4">
        <v>6</v>
      </c>
      <c r="B16" s="5"/>
      <c r="C16" s="5" t="s">
        <v>22</v>
      </c>
      <c r="D16" s="4" t="s">
        <v>19</v>
      </c>
      <c r="E16" s="6">
        <v>4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7</v>
      </c>
      <c r="B17" s="5"/>
      <c r="C17" s="5" t="s">
        <v>23</v>
      </c>
      <c r="D17" s="4" t="s">
        <v>19</v>
      </c>
      <c r="E17" s="6">
        <v>4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9"/>
      <c r="B18" s="9" t="s">
        <v>16</v>
      </c>
      <c r="C18" s="125" t="s">
        <v>21</v>
      </c>
      <c r="D18" s="126"/>
      <c r="E18" s="126"/>
      <c r="F18" s="126"/>
      <c r="G18" s="10">
        <f>SUM(G16:G17)</f>
        <v>0</v>
      </c>
      <c r="H18" s="2"/>
      <c r="I18" s="2"/>
      <c r="J18" s="2"/>
      <c r="K18" s="2"/>
    </row>
    <row r="19" spans="1:11" ht="15" x14ac:dyDescent="0.2">
      <c r="A19" s="123"/>
      <c r="B19" s="123"/>
      <c r="C19" s="124" t="s">
        <v>24</v>
      </c>
      <c r="D19" s="124"/>
      <c r="E19" s="124"/>
      <c r="F19" s="124"/>
      <c r="G19" s="124"/>
      <c r="H19" s="2"/>
      <c r="I19" s="2"/>
      <c r="J19" s="2"/>
      <c r="K19" s="2"/>
    </row>
    <row r="20" spans="1:11" ht="15" x14ac:dyDescent="0.2">
      <c r="A20" s="4">
        <v>8</v>
      </c>
      <c r="B20" s="5"/>
      <c r="C20" s="5" t="s">
        <v>25</v>
      </c>
      <c r="D20" s="4" t="s">
        <v>26</v>
      </c>
      <c r="E20" s="6">
        <v>200</v>
      </c>
      <c r="F20" s="7">
        <v>0</v>
      </c>
      <c r="G20" s="8">
        <f>F20*E20</f>
        <v>0</v>
      </c>
      <c r="H20" s="2"/>
      <c r="I20" s="2"/>
    </row>
    <row r="21" spans="1:11" ht="15" x14ac:dyDescent="0.2">
      <c r="A21" s="4">
        <v>9</v>
      </c>
      <c r="B21" s="5"/>
      <c r="C21" s="5" t="s">
        <v>27</v>
      </c>
      <c r="D21" s="4" t="s">
        <v>26</v>
      </c>
      <c r="E21" s="6">
        <v>150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4">
        <v>10</v>
      </c>
      <c r="B22" s="5"/>
      <c r="C22" s="5" t="s">
        <v>28</v>
      </c>
      <c r="D22" s="4" t="s">
        <v>26</v>
      </c>
      <c r="E22" s="6">
        <v>25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4">
        <v>11</v>
      </c>
      <c r="B23" s="5"/>
      <c r="C23" s="5" t="s">
        <v>29</v>
      </c>
      <c r="D23" s="4" t="s">
        <v>26</v>
      </c>
      <c r="E23" s="6">
        <v>160</v>
      </c>
      <c r="F23" s="7">
        <v>0</v>
      </c>
      <c r="G23" s="8">
        <f>F23*E23</f>
        <v>0</v>
      </c>
      <c r="H23" s="2"/>
      <c r="I23" s="2"/>
    </row>
    <row r="24" spans="1:11" ht="15" x14ac:dyDescent="0.2">
      <c r="A24" s="9"/>
      <c r="B24" s="9" t="s">
        <v>16</v>
      </c>
      <c r="C24" s="125" t="s">
        <v>24</v>
      </c>
      <c r="D24" s="126"/>
      <c r="E24" s="126"/>
      <c r="F24" s="126"/>
      <c r="G24" s="10">
        <f>SUM(G20:G23)</f>
        <v>0</v>
      </c>
      <c r="H24" s="2"/>
      <c r="I24" s="2"/>
      <c r="J24" s="2"/>
      <c r="K24" s="2"/>
    </row>
    <row r="25" spans="1:11" ht="15" x14ac:dyDescent="0.2">
      <c r="A25" s="123"/>
      <c r="B25" s="123"/>
      <c r="C25" s="124" t="s">
        <v>30</v>
      </c>
      <c r="D25" s="124"/>
      <c r="E25" s="124"/>
      <c r="F25" s="124"/>
      <c r="G25" s="124"/>
      <c r="H25" s="2"/>
      <c r="I25" s="2"/>
      <c r="J25" s="2"/>
      <c r="K25" s="2"/>
    </row>
    <row r="26" spans="1:11" ht="15" x14ac:dyDescent="0.2">
      <c r="A26" s="4">
        <v>12</v>
      </c>
      <c r="B26" s="5"/>
      <c r="C26" s="5" t="s">
        <v>151</v>
      </c>
      <c r="D26" s="4" t="s">
        <v>19</v>
      </c>
      <c r="E26" s="6">
        <v>4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13</v>
      </c>
      <c r="B27" s="5"/>
      <c r="C27" s="5" t="s">
        <v>152</v>
      </c>
      <c r="D27" s="4" t="s">
        <v>19</v>
      </c>
      <c r="E27" s="6">
        <v>4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4">
        <v>14</v>
      </c>
      <c r="B28" s="5"/>
      <c r="C28" s="5" t="s">
        <v>139</v>
      </c>
      <c r="D28" s="4" t="s">
        <v>19</v>
      </c>
      <c r="E28" s="6">
        <v>4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9"/>
      <c r="B29" s="9" t="s">
        <v>16</v>
      </c>
      <c r="C29" s="125" t="s">
        <v>30</v>
      </c>
      <c r="D29" s="126"/>
      <c r="E29" s="126"/>
      <c r="F29" s="126"/>
      <c r="G29" s="10">
        <f>SUM(G26:G28)</f>
        <v>0</v>
      </c>
      <c r="H29" s="2"/>
      <c r="I29" s="2"/>
      <c r="J29" s="2"/>
      <c r="K29" s="2"/>
    </row>
    <row r="30" spans="1:11" ht="15" x14ac:dyDescent="0.2">
      <c r="A30" s="123"/>
      <c r="B30" s="123"/>
      <c r="C30" s="124" t="s">
        <v>31</v>
      </c>
      <c r="D30" s="124"/>
      <c r="E30" s="124"/>
      <c r="F30" s="124"/>
      <c r="G30" s="124"/>
      <c r="H30" s="2"/>
      <c r="I30" s="2"/>
      <c r="J30" s="2"/>
      <c r="K30" s="2"/>
    </row>
    <row r="31" spans="1:11" ht="15" x14ac:dyDescent="0.2">
      <c r="A31" s="4">
        <v>15</v>
      </c>
      <c r="B31" s="5"/>
      <c r="C31" s="5" t="s">
        <v>140</v>
      </c>
      <c r="D31" s="4" t="s">
        <v>19</v>
      </c>
      <c r="E31" s="6">
        <v>4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9"/>
      <c r="B32" s="9" t="s">
        <v>16</v>
      </c>
      <c r="C32" s="125" t="s">
        <v>31</v>
      </c>
      <c r="D32" s="126"/>
      <c r="E32" s="126"/>
      <c r="F32" s="126"/>
      <c r="G32" s="10">
        <f>SUM(G31:G31)</f>
        <v>0</v>
      </c>
      <c r="H32" s="2"/>
      <c r="I32" s="2"/>
      <c r="J32" s="2"/>
      <c r="K32" s="2"/>
    </row>
    <row r="33" spans="1:11" ht="15" x14ac:dyDescent="0.2">
      <c r="A33" s="11"/>
      <c r="B33" s="11" t="s">
        <v>16</v>
      </c>
      <c r="C33" s="127" t="s">
        <v>3</v>
      </c>
      <c r="D33" s="126"/>
      <c r="E33" s="126"/>
      <c r="F33" s="126"/>
      <c r="G33" s="12">
        <f>+G10+G14+G18+G24+G29+G32</f>
        <v>0</v>
      </c>
      <c r="H33" s="2"/>
      <c r="I33" s="2"/>
      <c r="J33" s="2"/>
      <c r="K33" s="2"/>
    </row>
    <row r="34" spans="1:11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" x14ac:dyDescent="0.2">
      <c r="A35" s="129"/>
      <c r="B35" s="130"/>
      <c r="C35" s="130" t="s">
        <v>32</v>
      </c>
      <c r="D35" s="130"/>
      <c r="E35" s="130"/>
      <c r="F35" s="130"/>
      <c r="G35" s="131"/>
      <c r="H35" s="2"/>
      <c r="I35" s="2"/>
      <c r="J35" s="2"/>
      <c r="K35" s="2"/>
    </row>
    <row r="36" spans="1:11" ht="15" x14ac:dyDescent="0.2">
      <c r="A36" s="3" t="s">
        <v>4</v>
      </c>
      <c r="B36" s="3" t="s">
        <v>5</v>
      </c>
      <c r="C36" s="3" t="s">
        <v>6</v>
      </c>
      <c r="D36" s="3" t="s">
        <v>7</v>
      </c>
      <c r="E36" s="3" t="s">
        <v>8</v>
      </c>
      <c r="F36" s="3" t="s">
        <v>9</v>
      </c>
      <c r="G36" s="3" t="s">
        <v>10</v>
      </c>
      <c r="H36" s="2"/>
      <c r="I36" s="2"/>
      <c r="J36" s="2"/>
      <c r="K36" s="2"/>
    </row>
    <row r="37" spans="1:11" ht="15" x14ac:dyDescent="0.2">
      <c r="A37" s="123"/>
      <c r="B37" s="123"/>
      <c r="C37" s="124" t="s">
        <v>33</v>
      </c>
      <c r="D37" s="124"/>
      <c r="E37" s="124"/>
      <c r="F37" s="124"/>
      <c r="G37" s="124"/>
      <c r="H37" s="2"/>
      <c r="I37" s="2"/>
      <c r="J37" s="2"/>
      <c r="K37" s="2"/>
    </row>
    <row r="38" spans="1:11" ht="15" x14ac:dyDescent="0.2">
      <c r="A38" s="4">
        <v>16</v>
      </c>
      <c r="B38" s="5" t="s">
        <v>53</v>
      </c>
      <c r="C38" s="5" t="s">
        <v>54</v>
      </c>
      <c r="D38" s="4" t="s">
        <v>35</v>
      </c>
      <c r="E38" s="6">
        <v>24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4">
        <v>17</v>
      </c>
      <c r="B39" s="5"/>
      <c r="C39" s="5" t="s">
        <v>34</v>
      </c>
      <c r="D39" s="4" t="s">
        <v>35</v>
      </c>
      <c r="E39" s="6">
        <v>6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18</v>
      </c>
      <c r="B40" s="5"/>
      <c r="C40" s="5" t="s">
        <v>36</v>
      </c>
      <c r="D40" s="4" t="s">
        <v>35</v>
      </c>
      <c r="E40" s="6">
        <v>25</v>
      </c>
      <c r="F40" s="7">
        <v>0</v>
      </c>
      <c r="G40" s="8">
        <f>F40*E40</f>
        <v>0</v>
      </c>
      <c r="H40" s="2"/>
      <c r="I40" s="2"/>
    </row>
    <row r="41" spans="1:11" ht="42" x14ac:dyDescent="0.2">
      <c r="A41" s="13"/>
      <c r="B41" s="13"/>
      <c r="C41" s="13" t="s">
        <v>37</v>
      </c>
      <c r="D41" s="13"/>
      <c r="E41" s="13"/>
      <c r="F41" s="13"/>
      <c r="G41" s="13"/>
      <c r="H41" s="2"/>
      <c r="I41" s="2"/>
    </row>
    <row r="42" spans="1:11" ht="15" x14ac:dyDescent="0.2">
      <c r="A42" s="4">
        <v>19</v>
      </c>
      <c r="B42" s="5"/>
      <c r="C42" s="5" t="s">
        <v>38</v>
      </c>
      <c r="D42" s="4" t="s">
        <v>35</v>
      </c>
      <c r="E42" s="6">
        <v>50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13"/>
      <c r="B43" s="13"/>
      <c r="C43" s="13" t="s">
        <v>39</v>
      </c>
      <c r="D43" s="13"/>
      <c r="E43" s="13"/>
      <c r="F43" s="13"/>
      <c r="G43" s="13"/>
      <c r="H43" s="2"/>
      <c r="I43" s="2"/>
    </row>
    <row r="44" spans="1:11" ht="15" x14ac:dyDescent="0.2">
      <c r="A44" s="4">
        <v>20</v>
      </c>
      <c r="B44" s="5"/>
      <c r="C44" s="5" t="s">
        <v>40</v>
      </c>
      <c r="D44" s="4" t="s">
        <v>35</v>
      </c>
      <c r="E44" s="6">
        <v>60</v>
      </c>
      <c r="F44" s="7">
        <v>0</v>
      </c>
      <c r="G44" s="8">
        <f t="shared" ref="G44:G49" si="0">F44*E44</f>
        <v>0</v>
      </c>
      <c r="H44" s="2"/>
      <c r="I44" s="2"/>
    </row>
    <row r="45" spans="1:11" ht="15" x14ac:dyDescent="0.2">
      <c r="A45" s="4">
        <v>21</v>
      </c>
      <c r="B45" s="5"/>
      <c r="C45" s="5" t="s">
        <v>149</v>
      </c>
      <c r="D45" s="4" t="s">
        <v>35</v>
      </c>
      <c r="E45" s="6">
        <v>20</v>
      </c>
      <c r="F45" s="7">
        <v>0</v>
      </c>
      <c r="G45" s="8">
        <f t="shared" si="0"/>
        <v>0</v>
      </c>
      <c r="H45" s="2"/>
      <c r="I45" s="2"/>
    </row>
    <row r="46" spans="1:11" ht="15" x14ac:dyDescent="0.2">
      <c r="A46" s="4">
        <v>22</v>
      </c>
      <c r="B46" s="5"/>
      <c r="C46" s="5" t="s">
        <v>41</v>
      </c>
      <c r="D46" s="4" t="s">
        <v>35</v>
      </c>
      <c r="E46" s="6">
        <v>4</v>
      </c>
      <c r="F46" s="7">
        <v>0</v>
      </c>
      <c r="G46" s="8">
        <f t="shared" si="0"/>
        <v>0</v>
      </c>
      <c r="H46" s="2"/>
      <c r="I46" s="2"/>
    </row>
    <row r="47" spans="1:11" ht="15" x14ac:dyDescent="0.2">
      <c r="A47" s="4">
        <v>23</v>
      </c>
      <c r="B47" s="5"/>
      <c r="C47" s="5" t="s">
        <v>42</v>
      </c>
      <c r="D47" s="4" t="s">
        <v>35</v>
      </c>
      <c r="E47" s="6">
        <v>8</v>
      </c>
      <c r="F47" s="7">
        <v>0</v>
      </c>
      <c r="G47" s="8">
        <f t="shared" si="0"/>
        <v>0</v>
      </c>
      <c r="H47" s="2"/>
      <c r="I47" s="2"/>
    </row>
    <row r="48" spans="1:11" ht="15" x14ac:dyDescent="0.2">
      <c r="A48" s="4">
        <v>24</v>
      </c>
      <c r="B48" s="5"/>
      <c r="C48" s="5" t="s">
        <v>43</v>
      </c>
      <c r="D48" s="4" t="s">
        <v>35</v>
      </c>
      <c r="E48" s="6">
        <v>10</v>
      </c>
      <c r="F48" s="7">
        <v>0</v>
      </c>
      <c r="G48" s="8">
        <f t="shared" si="0"/>
        <v>0</v>
      </c>
      <c r="H48" s="2"/>
      <c r="I48" s="2"/>
    </row>
    <row r="49" spans="1:11" ht="15" x14ac:dyDescent="0.2">
      <c r="A49" s="4">
        <v>25</v>
      </c>
      <c r="B49" s="5" t="s">
        <v>44</v>
      </c>
      <c r="C49" s="5" t="s">
        <v>45</v>
      </c>
      <c r="D49" s="4" t="s">
        <v>35</v>
      </c>
      <c r="E49" s="6">
        <v>20</v>
      </c>
      <c r="F49" s="7">
        <v>0</v>
      </c>
      <c r="G49" s="8">
        <f t="shared" si="0"/>
        <v>0</v>
      </c>
      <c r="H49" s="2"/>
      <c r="I49" s="2"/>
    </row>
    <row r="50" spans="1:11" ht="15" x14ac:dyDescent="0.2">
      <c r="A50" s="13"/>
      <c r="B50" s="13"/>
      <c r="C50" s="13" t="s">
        <v>46</v>
      </c>
      <c r="D50" s="13"/>
      <c r="E50" s="13"/>
      <c r="F50" s="13"/>
      <c r="G50" s="13"/>
      <c r="H50" s="2"/>
      <c r="I50" s="2"/>
    </row>
    <row r="51" spans="1:11" ht="15" x14ac:dyDescent="0.2">
      <c r="A51" s="4">
        <v>26</v>
      </c>
      <c r="B51" s="5"/>
      <c r="C51" s="5" t="s">
        <v>153</v>
      </c>
      <c r="D51" s="4" t="s">
        <v>35</v>
      </c>
      <c r="E51" s="6">
        <v>40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27</v>
      </c>
      <c r="B52" s="5"/>
      <c r="C52" s="5" t="s">
        <v>47</v>
      </c>
      <c r="D52" s="4" t="s">
        <v>35</v>
      </c>
      <c r="E52" s="6">
        <v>40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4">
        <v>28</v>
      </c>
      <c r="B53" s="5"/>
      <c r="C53" s="5" t="s">
        <v>48</v>
      </c>
      <c r="D53" s="4" t="s">
        <v>35</v>
      </c>
      <c r="E53" s="6">
        <v>40</v>
      </c>
      <c r="F53" s="7">
        <v>0</v>
      </c>
      <c r="G53" s="8">
        <f>F53*E53</f>
        <v>0</v>
      </c>
      <c r="H53" s="2"/>
      <c r="I53" s="2"/>
    </row>
    <row r="54" spans="1:11" ht="15" x14ac:dyDescent="0.2">
      <c r="A54" s="13"/>
      <c r="B54" s="13"/>
      <c r="C54" s="13" t="s">
        <v>148</v>
      </c>
      <c r="D54" s="13"/>
      <c r="E54" s="13"/>
      <c r="F54" s="13"/>
      <c r="G54" s="13"/>
      <c r="H54" s="2"/>
      <c r="I54" s="2"/>
    </row>
    <row r="55" spans="1:11" ht="15" x14ac:dyDescent="0.2">
      <c r="A55" s="4">
        <v>29</v>
      </c>
      <c r="B55" s="5"/>
      <c r="C55" s="5" t="s">
        <v>48</v>
      </c>
      <c r="D55" s="4" t="s">
        <v>35</v>
      </c>
      <c r="E55" s="6">
        <v>25</v>
      </c>
      <c r="F55" s="7">
        <v>0</v>
      </c>
      <c r="G55" s="8">
        <f>F55*E55</f>
        <v>0</v>
      </c>
      <c r="H55" s="2"/>
      <c r="I55" s="2"/>
    </row>
    <row r="56" spans="1:11" ht="15" x14ac:dyDescent="0.2">
      <c r="A56" s="13"/>
      <c r="B56" s="13"/>
      <c r="C56" s="13" t="s">
        <v>147</v>
      </c>
      <c r="D56" s="13"/>
      <c r="E56" s="13"/>
      <c r="F56" s="13"/>
      <c r="G56" s="13"/>
      <c r="H56" s="2"/>
      <c r="I56" s="2"/>
    </row>
    <row r="57" spans="1:11" ht="15" x14ac:dyDescent="0.2">
      <c r="A57" s="4">
        <v>30</v>
      </c>
      <c r="B57" s="5"/>
      <c r="C57" s="5" t="s">
        <v>49</v>
      </c>
      <c r="D57" s="4" t="s">
        <v>35</v>
      </c>
      <c r="E57" s="6">
        <v>20</v>
      </c>
      <c r="F57" s="7">
        <v>0</v>
      </c>
      <c r="G57" s="8">
        <f>F57*E57</f>
        <v>0</v>
      </c>
      <c r="H57" s="2"/>
      <c r="I57" s="2"/>
    </row>
    <row r="58" spans="1:11" ht="15" x14ac:dyDescent="0.2">
      <c r="A58" s="13"/>
      <c r="B58" s="13"/>
      <c r="C58" s="13" t="s">
        <v>144</v>
      </c>
      <c r="D58" s="13"/>
      <c r="E58" s="13"/>
      <c r="F58" s="13"/>
      <c r="G58" s="13"/>
      <c r="H58" s="2"/>
      <c r="I58" s="2"/>
    </row>
    <row r="59" spans="1:11" ht="15" x14ac:dyDescent="0.2">
      <c r="A59" s="4">
        <v>31</v>
      </c>
      <c r="B59" s="5"/>
      <c r="C59" s="5" t="s">
        <v>145</v>
      </c>
      <c r="D59" s="4" t="s">
        <v>35</v>
      </c>
      <c r="E59" s="6">
        <v>30</v>
      </c>
      <c r="F59" s="7">
        <v>0</v>
      </c>
      <c r="G59" s="8">
        <f>F59*E59</f>
        <v>0</v>
      </c>
      <c r="H59" s="2"/>
      <c r="I59" s="2"/>
    </row>
    <row r="60" spans="1:11" ht="15" x14ac:dyDescent="0.2">
      <c r="A60" s="13"/>
      <c r="B60" s="13"/>
      <c r="C60" s="13" t="s">
        <v>146</v>
      </c>
      <c r="D60" s="13"/>
      <c r="E60" s="13"/>
      <c r="F60" s="13"/>
      <c r="G60" s="13"/>
      <c r="H60" s="2"/>
      <c r="I60" s="2"/>
    </row>
    <row r="61" spans="1:11" ht="15" x14ac:dyDescent="0.2">
      <c r="A61" s="9"/>
      <c r="B61" s="9" t="s">
        <v>16</v>
      </c>
      <c r="C61" s="125" t="s">
        <v>33</v>
      </c>
      <c r="D61" s="126"/>
      <c r="E61" s="126"/>
      <c r="F61" s="126"/>
      <c r="G61" s="10">
        <f>SUM(G38:G59)</f>
        <v>0</v>
      </c>
      <c r="H61" s="2"/>
      <c r="I61" s="2"/>
      <c r="J61" s="2"/>
      <c r="K61" s="2"/>
    </row>
    <row r="62" spans="1:11" ht="15" x14ac:dyDescent="0.2">
      <c r="A62" s="123"/>
      <c r="B62" s="123"/>
      <c r="C62" s="124" t="s">
        <v>50</v>
      </c>
      <c r="D62" s="124"/>
      <c r="E62" s="124"/>
      <c r="F62" s="124"/>
      <c r="G62" s="124"/>
      <c r="H62" s="2"/>
      <c r="I62" s="2"/>
      <c r="J62" s="2"/>
      <c r="K62" s="2"/>
    </row>
    <row r="63" spans="1:11" ht="15" x14ac:dyDescent="0.2">
      <c r="A63" s="4">
        <v>32</v>
      </c>
      <c r="B63" s="5"/>
      <c r="C63" s="5" t="s">
        <v>51</v>
      </c>
      <c r="D63" s="4" t="s">
        <v>19</v>
      </c>
      <c r="E63" s="6">
        <v>8</v>
      </c>
      <c r="F63" s="7">
        <v>0</v>
      </c>
      <c r="G63" s="8">
        <f>F63*E63</f>
        <v>0</v>
      </c>
      <c r="H63" s="2"/>
      <c r="I63" s="2"/>
    </row>
    <row r="64" spans="1:11" ht="15" x14ac:dyDescent="0.2">
      <c r="A64" s="9"/>
      <c r="B64" s="9" t="s">
        <v>16</v>
      </c>
      <c r="C64" s="125" t="s">
        <v>50</v>
      </c>
      <c r="D64" s="126"/>
      <c r="E64" s="126"/>
      <c r="F64" s="126"/>
      <c r="G64" s="10">
        <f>SUM(G63:G63)</f>
        <v>0</v>
      </c>
      <c r="H64" s="2"/>
      <c r="I64" s="2"/>
      <c r="J64" s="2"/>
      <c r="K64" s="2"/>
    </row>
    <row r="65" spans="1:11" ht="15" x14ac:dyDescent="0.2">
      <c r="A65" s="123"/>
      <c r="B65" s="123"/>
      <c r="C65" s="124" t="s">
        <v>52</v>
      </c>
      <c r="D65" s="124"/>
      <c r="E65" s="124"/>
      <c r="F65" s="124"/>
      <c r="G65" s="124"/>
      <c r="H65" s="2"/>
      <c r="I65" s="2"/>
      <c r="J65" s="2"/>
      <c r="K65" s="2"/>
    </row>
    <row r="66" spans="1:11" ht="15" x14ac:dyDescent="0.2">
      <c r="A66" s="4">
        <v>33</v>
      </c>
      <c r="B66" s="5"/>
      <c r="C66" s="5" t="s">
        <v>55</v>
      </c>
      <c r="D66" s="4" t="s">
        <v>56</v>
      </c>
      <c r="E66" s="6">
        <v>0.4</v>
      </c>
      <c r="F66" s="7">
        <v>0</v>
      </c>
      <c r="G66" s="8">
        <f t="shared" ref="G66:G80" si="1">F66*E66</f>
        <v>0</v>
      </c>
      <c r="H66" s="2"/>
      <c r="I66" s="2"/>
    </row>
    <row r="67" spans="1:11" ht="15" x14ac:dyDescent="0.2">
      <c r="A67" s="4">
        <v>34</v>
      </c>
      <c r="B67" s="5"/>
      <c r="C67" s="5" t="s">
        <v>57</v>
      </c>
      <c r="D67" s="4" t="s">
        <v>56</v>
      </c>
      <c r="E67" s="6">
        <v>0.4</v>
      </c>
      <c r="F67" s="7">
        <v>0</v>
      </c>
      <c r="G67" s="8">
        <f t="shared" si="1"/>
        <v>0</v>
      </c>
      <c r="H67" s="2"/>
      <c r="I67" s="2"/>
    </row>
    <row r="68" spans="1:11" ht="15" x14ac:dyDescent="0.2">
      <c r="A68" s="4">
        <v>35</v>
      </c>
      <c r="B68" s="5" t="s">
        <v>154</v>
      </c>
      <c r="C68" s="5" t="s">
        <v>155</v>
      </c>
      <c r="D68" s="4" t="s">
        <v>19</v>
      </c>
      <c r="E68" s="6">
        <v>4</v>
      </c>
      <c r="F68" s="7">
        <v>0</v>
      </c>
      <c r="G68" s="8">
        <f t="shared" si="1"/>
        <v>0</v>
      </c>
      <c r="H68" s="2"/>
      <c r="I68" s="2"/>
    </row>
    <row r="69" spans="1:11" ht="15" x14ac:dyDescent="0.2">
      <c r="A69" s="4">
        <v>36</v>
      </c>
      <c r="B69" s="5" t="s">
        <v>58</v>
      </c>
      <c r="C69" s="5" t="s">
        <v>59</v>
      </c>
      <c r="D69" s="4" t="s">
        <v>19</v>
      </c>
      <c r="E69" s="6">
        <v>4</v>
      </c>
      <c r="F69" s="7">
        <v>0</v>
      </c>
      <c r="G69" s="8">
        <f t="shared" si="1"/>
        <v>0</v>
      </c>
      <c r="H69" s="2"/>
      <c r="I69" s="2"/>
    </row>
    <row r="70" spans="1:11" ht="15" x14ac:dyDescent="0.2">
      <c r="A70" s="4">
        <v>37</v>
      </c>
      <c r="B70" s="5" t="s">
        <v>60</v>
      </c>
      <c r="C70" s="5" t="s">
        <v>61</v>
      </c>
      <c r="D70" s="4" t="s">
        <v>19</v>
      </c>
      <c r="E70" s="6">
        <v>12</v>
      </c>
      <c r="F70" s="7">
        <v>0</v>
      </c>
      <c r="G70" s="8">
        <f t="shared" si="1"/>
        <v>0</v>
      </c>
      <c r="H70" s="2"/>
      <c r="I70" s="2"/>
    </row>
    <row r="71" spans="1:11" ht="15" x14ac:dyDescent="0.2">
      <c r="A71" s="4">
        <v>38</v>
      </c>
      <c r="B71" s="5" t="s">
        <v>62</v>
      </c>
      <c r="C71" s="5" t="s">
        <v>63</v>
      </c>
      <c r="D71" s="4" t="s">
        <v>19</v>
      </c>
      <c r="E71" s="6">
        <v>4</v>
      </c>
      <c r="F71" s="7">
        <v>0</v>
      </c>
      <c r="G71" s="8">
        <f t="shared" si="1"/>
        <v>0</v>
      </c>
      <c r="H71" s="2"/>
      <c r="I71" s="2"/>
    </row>
    <row r="72" spans="1:11" ht="15" x14ac:dyDescent="0.2">
      <c r="A72" s="4">
        <v>39</v>
      </c>
      <c r="B72" s="5" t="s">
        <v>64</v>
      </c>
      <c r="C72" s="5" t="s">
        <v>65</v>
      </c>
      <c r="D72" s="4" t="s">
        <v>19</v>
      </c>
      <c r="E72" s="6">
        <v>4</v>
      </c>
      <c r="F72" s="7">
        <v>0</v>
      </c>
      <c r="G72" s="8">
        <f t="shared" si="1"/>
        <v>0</v>
      </c>
      <c r="H72" s="2"/>
      <c r="I72" s="2"/>
    </row>
    <row r="73" spans="1:11" ht="15" x14ac:dyDescent="0.2">
      <c r="A73" s="4">
        <v>40</v>
      </c>
      <c r="B73" s="5"/>
      <c r="C73" s="5" t="s">
        <v>66</v>
      </c>
      <c r="D73" s="4" t="s">
        <v>19</v>
      </c>
      <c r="E73" s="6">
        <v>12</v>
      </c>
      <c r="F73" s="7">
        <v>0</v>
      </c>
      <c r="G73" s="8">
        <f t="shared" si="1"/>
        <v>0</v>
      </c>
      <c r="H73" s="2"/>
      <c r="I73" s="2"/>
    </row>
    <row r="74" spans="1:11" ht="15" x14ac:dyDescent="0.2">
      <c r="A74" s="4">
        <v>41</v>
      </c>
      <c r="B74" s="5" t="s">
        <v>67</v>
      </c>
      <c r="C74" s="5" t="s">
        <v>68</v>
      </c>
      <c r="D74" s="4" t="s">
        <v>26</v>
      </c>
      <c r="E74" s="6">
        <v>310</v>
      </c>
      <c r="F74" s="7">
        <v>0</v>
      </c>
      <c r="G74" s="8">
        <f t="shared" si="1"/>
        <v>0</v>
      </c>
      <c r="H74" s="2"/>
      <c r="I74" s="2"/>
    </row>
    <row r="75" spans="1:11" ht="15" x14ac:dyDescent="0.2">
      <c r="A75" s="4">
        <v>42</v>
      </c>
      <c r="B75" s="5" t="s">
        <v>69</v>
      </c>
      <c r="C75" s="5" t="s">
        <v>70</v>
      </c>
      <c r="D75" s="4" t="s">
        <v>26</v>
      </c>
      <c r="E75" s="6">
        <v>225</v>
      </c>
      <c r="F75" s="7">
        <v>0</v>
      </c>
      <c r="G75" s="8">
        <f t="shared" si="1"/>
        <v>0</v>
      </c>
      <c r="H75" s="2"/>
      <c r="I75" s="2"/>
    </row>
    <row r="76" spans="1:11" ht="15" x14ac:dyDescent="0.2">
      <c r="A76" s="4">
        <v>43</v>
      </c>
      <c r="B76" s="5" t="s">
        <v>71</v>
      </c>
      <c r="C76" s="5" t="s">
        <v>72</v>
      </c>
      <c r="D76" s="4" t="s">
        <v>19</v>
      </c>
      <c r="E76" s="6">
        <v>30</v>
      </c>
      <c r="F76" s="7">
        <v>0</v>
      </c>
      <c r="G76" s="8">
        <f t="shared" si="1"/>
        <v>0</v>
      </c>
      <c r="H76" s="2"/>
      <c r="I76" s="2"/>
    </row>
    <row r="77" spans="1:11" ht="15" x14ac:dyDescent="0.2">
      <c r="A77" s="4">
        <v>44</v>
      </c>
      <c r="B77" s="5" t="s">
        <v>73</v>
      </c>
      <c r="C77" s="5" t="s">
        <v>74</v>
      </c>
      <c r="D77" s="4" t="s">
        <v>19</v>
      </c>
      <c r="E77" s="6">
        <v>20</v>
      </c>
      <c r="F77" s="7">
        <v>0</v>
      </c>
      <c r="G77" s="8">
        <f t="shared" si="1"/>
        <v>0</v>
      </c>
      <c r="H77" s="2"/>
      <c r="I77" s="2"/>
    </row>
    <row r="78" spans="1:11" ht="15" x14ac:dyDescent="0.2">
      <c r="A78" s="4">
        <v>45</v>
      </c>
      <c r="B78" s="5"/>
      <c r="C78" s="5" t="s">
        <v>156</v>
      </c>
      <c r="D78" s="4" t="s">
        <v>19</v>
      </c>
      <c r="E78" s="6">
        <v>4</v>
      </c>
      <c r="F78" s="7">
        <v>0</v>
      </c>
      <c r="G78" s="8">
        <f t="shared" si="1"/>
        <v>0</v>
      </c>
      <c r="H78" s="2"/>
      <c r="I78" s="2"/>
    </row>
    <row r="79" spans="1:11" ht="15" x14ac:dyDescent="0.2">
      <c r="A79" s="4">
        <v>46</v>
      </c>
      <c r="B79" s="5"/>
      <c r="C79" s="5" t="s">
        <v>75</v>
      </c>
      <c r="D79" s="4" t="s">
        <v>19</v>
      </c>
      <c r="E79" s="6">
        <v>8</v>
      </c>
      <c r="F79" s="7">
        <v>0</v>
      </c>
      <c r="G79" s="8">
        <f t="shared" si="1"/>
        <v>0</v>
      </c>
      <c r="H79" s="2"/>
      <c r="I79" s="2"/>
    </row>
    <row r="80" spans="1:11" ht="15" x14ac:dyDescent="0.2">
      <c r="A80" s="4">
        <v>47</v>
      </c>
      <c r="B80" s="5" t="s">
        <v>76</v>
      </c>
      <c r="C80" s="5" t="s">
        <v>77</v>
      </c>
      <c r="D80" s="4" t="s">
        <v>19</v>
      </c>
      <c r="E80" s="6">
        <v>4</v>
      </c>
      <c r="F80" s="7">
        <v>0</v>
      </c>
      <c r="G80" s="8">
        <f t="shared" si="1"/>
        <v>0</v>
      </c>
      <c r="H80" s="2"/>
      <c r="I80" s="2"/>
    </row>
    <row r="81" spans="1:11" ht="15" x14ac:dyDescent="0.2">
      <c r="A81" s="9"/>
      <c r="B81" s="9" t="s">
        <v>16</v>
      </c>
      <c r="C81" s="125" t="s">
        <v>52</v>
      </c>
      <c r="D81" s="126"/>
      <c r="E81" s="126"/>
      <c r="F81" s="126"/>
      <c r="G81" s="10">
        <f>SUM(G66:G80)</f>
        <v>0</v>
      </c>
      <c r="H81" s="2"/>
      <c r="I81" s="2"/>
      <c r="J81" s="2"/>
      <c r="K81" s="2"/>
    </row>
    <row r="82" spans="1:11" ht="15" x14ac:dyDescent="0.2">
      <c r="A82" s="123"/>
      <c r="B82" s="123"/>
      <c r="C82" s="124" t="s">
        <v>78</v>
      </c>
      <c r="D82" s="124"/>
      <c r="E82" s="124"/>
      <c r="F82" s="124"/>
      <c r="G82" s="124"/>
      <c r="H82" s="2"/>
      <c r="I82" s="2"/>
      <c r="J82" s="2"/>
      <c r="K82" s="2"/>
    </row>
    <row r="83" spans="1:11" ht="15" x14ac:dyDescent="0.2">
      <c r="A83" s="4">
        <v>48</v>
      </c>
      <c r="B83" s="5" t="s">
        <v>79</v>
      </c>
      <c r="C83" s="5" t="s">
        <v>80</v>
      </c>
      <c r="D83" s="4" t="s">
        <v>26</v>
      </c>
      <c r="E83" s="6">
        <v>175</v>
      </c>
      <c r="F83" s="7">
        <v>0</v>
      </c>
      <c r="G83" s="8">
        <f t="shared" ref="G83:G88" si="2">F83*E83</f>
        <v>0</v>
      </c>
      <c r="H83" s="2"/>
      <c r="I83" s="2"/>
    </row>
    <row r="84" spans="1:11" ht="15" x14ac:dyDescent="0.2">
      <c r="A84" s="4">
        <v>49</v>
      </c>
      <c r="B84" s="5"/>
      <c r="C84" s="5" t="s">
        <v>81</v>
      </c>
      <c r="D84" s="4" t="s">
        <v>82</v>
      </c>
      <c r="E84" s="6">
        <v>15</v>
      </c>
      <c r="F84" s="7">
        <v>0</v>
      </c>
      <c r="G84" s="8">
        <f t="shared" si="2"/>
        <v>0</v>
      </c>
      <c r="H84" s="2"/>
      <c r="I84" s="2"/>
    </row>
    <row r="85" spans="1:11" ht="15" x14ac:dyDescent="0.2">
      <c r="A85" s="4">
        <v>50</v>
      </c>
      <c r="B85" s="5"/>
      <c r="C85" s="5" t="s">
        <v>83</v>
      </c>
      <c r="D85" s="4" t="s">
        <v>19</v>
      </c>
      <c r="E85" s="6">
        <v>4</v>
      </c>
      <c r="F85" s="7">
        <v>0</v>
      </c>
      <c r="G85" s="8">
        <f t="shared" si="2"/>
        <v>0</v>
      </c>
      <c r="H85" s="2"/>
      <c r="I85" s="2"/>
    </row>
    <row r="86" spans="1:11" ht="15" x14ac:dyDescent="0.2">
      <c r="A86" s="4">
        <v>51</v>
      </c>
      <c r="B86" s="5" t="s">
        <v>84</v>
      </c>
      <c r="C86" s="5" t="s">
        <v>85</v>
      </c>
      <c r="D86" s="4" t="s">
        <v>19</v>
      </c>
      <c r="E86" s="6">
        <v>16</v>
      </c>
      <c r="F86" s="7">
        <v>0</v>
      </c>
      <c r="G86" s="8">
        <f t="shared" si="2"/>
        <v>0</v>
      </c>
      <c r="H86" s="2"/>
      <c r="I86" s="2"/>
    </row>
    <row r="87" spans="1:11" ht="15" x14ac:dyDescent="0.2">
      <c r="A87" s="4">
        <v>52</v>
      </c>
      <c r="B87" s="5"/>
      <c r="C87" s="5" t="s">
        <v>141</v>
      </c>
      <c r="D87" s="4" t="s">
        <v>19</v>
      </c>
      <c r="E87" s="6">
        <v>4</v>
      </c>
      <c r="F87" s="7">
        <v>0</v>
      </c>
      <c r="G87" s="8">
        <f t="shared" si="2"/>
        <v>0</v>
      </c>
      <c r="H87" s="2"/>
      <c r="I87" s="2"/>
    </row>
    <row r="88" spans="1:11" ht="15" x14ac:dyDescent="0.2">
      <c r="A88" s="4">
        <v>53</v>
      </c>
      <c r="B88" s="5" t="s">
        <v>86</v>
      </c>
      <c r="C88" s="5" t="s">
        <v>87</v>
      </c>
      <c r="D88" s="4" t="s">
        <v>26</v>
      </c>
      <c r="E88" s="6">
        <v>225</v>
      </c>
      <c r="F88" s="7">
        <v>0</v>
      </c>
      <c r="G88" s="8">
        <f t="shared" si="2"/>
        <v>0</v>
      </c>
      <c r="H88" s="2"/>
      <c r="I88" s="2"/>
    </row>
    <row r="89" spans="1:11" ht="15" x14ac:dyDescent="0.2">
      <c r="A89" s="9"/>
      <c r="B89" s="9" t="s">
        <v>16</v>
      </c>
      <c r="C89" s="125" t="s">
        <v>78</v>
      </c>
      <c r="D89" s="126"/>
      <c r="E89" s="126"/>
      <c r="F89" s="126"/>
      <c r="G89" s="10">
        <f>SUM(G83:G88)</f>
        <v>0</v>
      </c>
      <c r="H89" s="2"/>
      <c r="I89" s="2"/>
      <c r="J89" s="2"/>
      <c r="K89" s="2"/>
    </row>
    <row r="90" spans="1:11" ht="15" x14ac:dyDescent="0.2">
      <c r="A90" s="11"/>
      <c r="B90" s="11" t="s">
        <v>16</v>
      </c>
      <c r="C90" s="127" t="s">
        <v>32</v>
      </c>
      <c r="D90" s="126"/>
      <c r="E90" s="126"/>
      <c r="F90" s="126"/>
      <c r="G90" s="12">
        <f>+G61+G64+G81+G89</f>
        <v>0</v>
      </c>
      <c r="H90" s="2"/>
      <c r="I90" s="2"/>
      <c r="J90" s="2"/>
      <c r="K90" s="2"/>
    </row>
    <row r="91" spans="1:11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2">
      <c r="A92" s="128" t="s">
        <v>88</v>
      </c>
      <c r="B92" s="128"/>
      <c r="C92" s="128"/>
      <c r="D92" s="128"/>
      <c r="E92" s="128"/>
      <c r="F92" s="128"/>
      <c r="G92" s="14">
        <f>+G33+G90</f>
        <v>0</v>
      </c>
      <c r="H92" s="2"/>
    </row>
  </sheetData>
  <sheetProtection sheet="1" objects="1" scenarios="1"/>
  <mergeCells count="41">
    <mergeCell ref="C14:F14"/>
    <mergeCell ref="A1:B1"/>
    <mergeCell ref="C1:G1"/>
    <mergeCell ref="A2:B2"/>
    <mergeCell ref="C2:G2"/>
    <mergeCell ref="A4:B4"/>
    <mergeCell ref="C4:G4"/>
    <mergeCell ref="A6:B6"/>
    <mergeCell ref="C6:G6"/>
    <mergeCell ref="C10:F10"/>
    <mergeCell ref="A11:B11"/>
    <mergeCell ref="C11:G11"/>
    <mergeCell ref="C32:F32"/>
    <mergeCell ref="A15:B15"/>
    <mergeCell ref="C15:G15"/>
    <mergeCell ref="C18:F18"/>
    <mergeCell ref="A19:B19"/>
    <mergeCell ref="C19:G19"/>
    <mergeCell ref="C24:F24"/>
    <mergeCell ref="A25:B25"/>
    <mergeCell ref="C25:G25"/>
    <mergeCell ref="C29:F29"/>
    <mergeCell ref="A30:B30"/>
    <mergeCell ref="C30:G30"/>
    <mergeCell ref="C81:F81"/>
    <mergeCell ref="C33:F33"/>
    <mergeCell ref="A35:B35"/>
    <mergeCell ref="C35:G35"/>
    <mergeCell ref="A37:B37"/>
    <mergeCell ref="C37:G37"/>
    <mergeCell ref="C61:F61"/>
    <mergeCell ref="A62:B62"/>
    <mergeCell ref="C62:G62"/>
    <mergeCell ref="C64:F64"/>
    <mergeCell ref="A65:B65"/>
    <mergeCell ref="C65:G65"/>
    <mergeCell ref="A82:B82"/>
    <mergeCell ref="C82:G82"/>
    <mergeCell ref="C89:F89"/>
    <mergeCell ref="C90:F90"/>
    <mergeCell ref="A92:F9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Elektroinstalace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2017-08-30T07:04:52Z</cp:lastPrinted>
  <dcterms:created xsi:type="dcterms:W3CDTF">2017-08-08T06:51:12Z</dcterms:created>
  <dcterms:modified xsi:type="dcterms:W3CDTF">2017-11-13T14:29:06Z</dcterms:modified>
</cp:coreProperties>
</file>