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6475" windowHeight="127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Položky!$A$1:$K$61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60" i="3"/>
  <c r="BF60"/>
  <c r="BE60"/>
  <c r="BD60"/>
  <c r="BC60"/>
  <c r="K60"/>
  <c r="I60"/>
  <c r="G60"/>
  <c r="BG59"/>
  <c r="BF59"/>
  <c r="BE59"/>
  <c r="BD59"/>
  <c r="BC59"/>
  <c r="K59"/>
  <c r="I59"/>
  <c r="G59"/>
  <c r="BG58"/>
  <c r="BF58"/>
  <c r="BF61" s="1"/>
  <c r="H13" i="2" s="1"/>
  <c r="BE58" i="3"/>
  <c r="BD58"/>
  <c r="BC58"/>
  <c r="K58"/>
  <c r="K61" s="1"/>
  <c r="I58"/>
  <c r="G58"/>
  <c r="B13" i="2"/>
  <c r="A13"/>
  <c r="BG61" i="3"/>
  <c r="I13" i="2" s="1"/>
  <c r="BE61" i="3"/>
  <c r="G13" i="2" s="1"/>
  <c r="BD61" i="3"/>
  <c r="F13" i="2" s="1"/>
  <c r="BC61" i="3"/>
  <c r="E13" i="2" s="1"/>
  <c r="I61" i="3"/>
  <c r="G61"/>
  <c r="C61"/>
  <c r="BG55"/>
  <c r="BF55"/>
  <c r="BE55"/>
  <c r="BD55"/>
  <c r="BC55"/>
  <c r="K55"/>
  <c r="I55"/>
  <c r="G55"/>
  <c r="BG54"/>
  <c r="BF54"/>
  <c r="BF56" s="1"/>
  <c r="H12" i="2" s="1"/>
  <c r="BE54" i="3"/>
  <c r="BD54"/>
  <c r="BC54"/>
  <c r="K54"/>
  <c r="K56" s="1"/>
  <c r="I54"/>
  <c r="G54"/>
  <c r="B12" i="2"/>
  <c r="A12"/>
  <c r="BG56" i="3"/>
  <c r="I12" i="2" s="1"/>
  <c r="BE56" i="3"/>
  <c r="G12" i="2" s="1"/>
  <c r="BD56" i="3"/>
  <c r="F12" i="2" s="1"/>
  <c r="BC56" i="3"/>
  <c r="E12" i="2" s="1"/>
  <c r="I56" i="3"/>
  <c r="G56"/>
  <c r="C56"/>
  <c r="BG51"/>
  <c r="BF51"/>
  <c r="BE51"/>
  <c r="BC51"/>
  <c r="K51"/>
  <c r="I51"/>
  <c r="G51"/>
  <c r="BD51" s="1"/>
  <c r="BG50"/>
  <c r="BF50"/>
  <c r="BE50"/>
  <c r="BC50"/>
  <c r="K50"/>
  <c r="I50"/>
  <c r="G50"/>
  <c r="BD50" s="1"/>
  <c r="BG49"/>
  <c r="BF49"/>
  <c r="BF52" s="1"/>
  <c r="H11" i="2" s="1"/>
  <c r="BE49" i="3"/>
  <c r="BC49"/>
  <c r="K49"/>
  <c r="K52" s="1"/>
  <c r="I49"/>
  <c r="G49"/>
  <c r="BD49" s="1"/>
  <c r="BD52" s="1"/>
  <c r="F11" i="2" s="1"/>
  <c r="B11"/>
  <c r="A11"/>
  <c r="BG52" i="3"/>
  <c r="I11" i="2" s="1"/>
  <c r="BE52" i="3"/>
  <c r="G11" i="2" s="1"/>
  <c r="BC52" i="3"/>
  <c r="E11" i="2" s="1"/>
  <c r="I52" i="3"/>
  <c r="G52"/>
  <c r="C52"/>
  <c r="BG46"/>
  <c r="BF46"/>
  <c r="BE46"/>
  <c r="BD46"/>
  <c r="K46"/>
  <c r="I46"/>
  <c r="G46"/>
  <c r="BC46" s="1"/>
  <c r="BG45"/>
  <c r="BF45"/>
  <c r="BE45"/>
  <c r="BD45"/>
  <c r="K45"/>
  <c r="I45"/>
  <c r="G45"/>
  <c r="BC45" s="1"/>
  <c r="BG44"/>
  <c r="BF44"/>
  <c r="BF47" s="1"/>
  <c r="H10" i="2" s="1"/>
  <c r="BE44" i="3"/>
  <c r="BD44"/>
  <c r="K44"/>
  <c r="K47" s="1"/>
  <c r="I44"/>
  <c r="G44"/>
  <c r="BC44" s="1"/>
  <c r="BC47" s="1"/>
  <c r="E10" i="2" s="1"/>
  <c r="B10"/>
  <c r="A10"/>
  <c r="BG47" i="3"/>
  <c r="I10" i="2" s="1"/>
  <c r="BE47" i="3"/>
  <c r="G10" i="2" s="1"/>
  <c r="BD47" i="3"/>
  <c r="F10" i="2" s="1"/>
  <c r="I47" i="3"/>
  <c r="G47"/>
  <c r="C47"/>
  <c r="BG41"/>
  <c r="BF41"/>
  <c r="BE41"/>
  <c r="BD41"/>
  <c r="K41"/>
  <c r="I41"/>
  <c r="G41"/>
  <c r="BC41" s="1"/>
  <c r="BG40"/>
  <c r="BF40"/>
  <c r="BE40"/>
  <c r="BD40"/>
  <c r="K40"/>
  <c r="I40"/>
  <c r="G40"/>
  <c r="BC40" s="1"/>
  <c r="BG39"/>
  <c r="BF39"/>
  <c r="BE39"/>
  <c r="BD39"/>
  <c r="K39"/>
  <c r="I39"/>
  <c r="G39"/>
  <c r="BC39" s="1"/>
  <c r="BG38"/>
  <c r="BF38"/>
  <c r="BE38"/>
  <c r="BD38"/>
  <c r="K38"/>
  <c r="I38"/>
  <c r="G38"/>
  <c r="BC38" s="1"/>
  <c r="BG37"/>
  <c r="BF37"/>
  <c r="BE37"/>
  <c r="BD37"/>
  <c r="K37"/>
  <c r="I37"/>
  <c r="G37"/>
  <c r="BC37" s="1"/>
  <c r="BG36"/>
  <c r="BF36"/>
  <c r="BE36"/>
  <c r="BD36"/>
  <c r="K36"/>
  <c r="I36"/>
  <c r="G36"/>
  <c r="BC36" s="1"/>
  <c r="BG35"/>
  <c r="BF35"/>
  <c r="BE35"/>
  <c r="BD35"/>
  <c r="K35"/>
  <c r="I35"/>
  <c r="G35"/>
  <c r="BC35" s="1"/>
  <c r="BG34"/>
  <c r="BF34"/>
  <c r="BE34"/>
  <c r="BD34"/>
  <c r="K34"/>
  <c r="I34"/>
  <c r="G34"/>
  <c r="BC34" s="1"/>
  <c r="BG33"/>
  <c r="BF33"/>
  <c r="BE33"/>
  <c r="BD33"/>
  <c r="K33"/>
  <c r="I33"/>
  <c r="G33"/>
  <c r="BC33" s="1"/>
  <c r="BG32"/>
  <c r="BF32"/>
  <c r="BE32"/>
  <c r="BD32"/>
  <c r="K32"/>
  <c r="I32"/>
  <c r="G32"/>
  <c r="BC32" s="1"/>
  <c r="BG31"/>
  <c r="BF31"/>
  <c r="BE31"/>
  <c r="BD31"/>
  <c r="K31"/>
  <c r="I31"/>
  <c r="G31"/>
  <c r="BC31" s="1"/>
  <c r="BG30"/>
  <c r="BF30"/>
  <c r="BE30"/>
  <c r="BD30"/>
  <c r="K30"/>
  <c r="I30"/>
  <c r="G30"/>
  <c r="BC30" s="1"/>
  <c r="BG29"/>
  <c r="BF29"/>
  <c r="BE29"/>
  <c r="BD29"/>
  <c r="K29"/>
  <c r="I29"/>
  <c r="G29"/>
  <c r="BC29" s="1"/>
  <c r="BG28"/>
  <c r="BF28"/>
  <c r="BE28"/>
  <c r="BD28"/>
  <c r="K28"/>
  <c r="I28"/>
  <c r="G28"/>
  <c r="BC28" s="1"/>
  <c r="BG27"/>
  <c r="BF27"/>
  <c r="BE27"/>
  <c r="BD27"/>
  <c r="K27"/>
  <c r="I27"/>
  <c r="G27"/>
  <c r="BC27" s="1"/>
  <c r="BG26"/>
  <c r="BF26"/>
  <c r="BE26"/>
  <c r="BD26"/>
  <c r="K26"/>
  <c r="I26"/>
  <c r="G26"/>
  <c r="BC26" s="1"/>
  <c r="BG25"/>
  <c r="BF25"/>
  <c r="BE25"/>
  <c r="BD25"/>
  <c r="K25"/>
  <c r="I25"/>
  <c r="G25"/>
  <c r="BC25" s="1"/>
  <c r="BG24"/>
  <c r="BF24"/>
  <c r="BE24"/>
  <c r="BD24"/>
  <c r="K24"/>
  <c r="I24"/>
  <c r="G24"/>
  <c r="BC24" s="1"/>
  <c r="BG23"/>
  <c r="BF23"/>
  <c r="BE23"/>
  <c r="BD23"/>
  <c r="K23"/>
  <c r="I23"/>
  <c r="G23"/>
  <c r="BC23" s="1"/>
  <c r="BG22"/>
  <c r="BF22"/>
  <c r="BE22"/>
  <c r="BD22"/>
  <c r="K22"/>
  <c r="I22"/>
  <c r="G22"/>
  <c r="BC22" s="1"/>
  <c r="BG21"/>
  <c r="BF21"/>
  <c r="BE21"/>
  <c r="BD21"/>
  <c r="K21"/>
  <c r="I21"/>
  <c r="G21"/>
  <c r="BC21" s="1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F42" s="1"/>
  <c r="H9" i="2" s="1"/>
  <c r="BE18" i="3"/>
  <c r="BD18"/>
  <c r="K18"/>
  <c r="K42" s="1"/>
  <c r="I18"/>
  <c r="G18"/>
  <c r="BC18" s="1"/>
  <c r="BC42" s="1"/>
  <c r="E9" i="2" s="1"/>
  <c r="B9"/>
  <c r="A9"/>
  <c r="BG42" i="3"/>
  <c r="I9" i="2" s="1"/>
  <c r="BE42" i="3"/>
  <c r="G9" i="2" s="1"/>
  <c r="BD42" i="3"/>
  <c r="F9" i="2" s="1"/>
  <c r="I42" i="3"/>
  <c r="G42"/>
  <c r="C42"/>
  <c r="BG15"/>
  <c r="BF15"/>
  <c r="BE15"/>
  <c r="BD15"/>
  <c r="K15"/>
  <c r="I15"/>
  <c r="G15"/>
  <c r="BC15" s="1"/>
  <c r="BG14"/>
  <c r="BF14"/>
  <c r="BF16" s="1"/>
  <c r="H8" i="2" s="1"/>
  <c r="BE14" i="3"/>
  <c r="BD14"/>
  <c r="K14"/>
  <c r="K16" s="1"/>
  <c r="I14"/>
  <c r="G14"/>
  <c r="BC14" s="1"/>
  <c r="B8" i="2"/>
  <c r="A8"/>
  <c r="BG16" i="3"/>
  <c r="I8" i="2" s="1"/>
  <c r="BE16" i="3"/>
  <c r="G8" i="2" s="1"/>
  <c r="BD16" i="3"/>
  <c r="F8" i="2" s="1"/>
  <c r="I16" i="3"/>
  <c r="G16"/>
  <c r="C16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F12" s="1"/>
  <c r="H7" i="2" s="1"/>
  <c r="BE8" i="3"/>
  <c r="BD8"/>
  <c r="K8"/>
  <c r="K12" s="1"/>
  <c r="I8"/>
  <c r="G8"/>
  <c r="BC8" s="1"/>
  <c r="B7" i="2"/>
  <c r="A7"/>
  <c r="BG12" i="3"/>
  <c r="I7" i="2" s="1"/>
  <c r="BE12" i="3"/>
  <c r="G7" i="2" s="1"/>
  <c r="BD12" i="3"/>
  <c r="F7" i="2" s="1"/>
  <c r="F14" s="1"/>
  <c r="C17" i="1" s="1"/>
  <c r="I12" i="3"/>
  <c r="G12"/>
  <c r="C12"/>
  <c r="C4"/>
  <c r="H3"/>
  <c r="C3"/>
  <c r="H20" i="2"/>
  <c r="G19"/>
  <c r="I19" s="1"/>
  <c r="C2"/>
  <c r="C1"/>
  <c r="F33" i="1"/>
  <c r="F31"/>
  <c r="F34" s="1"/>
  <c r="G22"/>
  <c r="G21" s="1"/>
  <c r="G8"/>
  <c r="I14" i="2" l="1"/>
  <c r="C20" i="1" s="1"/>
  <c r="H14" i="2"/>
  <c r="C15" i="1" s="1"/>
  <c r="G14" i="2"/>
  <c r="C14" i="1" s="1"/>
  <c r="BC12" i="3"/>
  <c r="E7" i="2" s="1"/>
  <c r="E14" s="1"/>
  <c r="C16" i="1" s="1"/>
  <c r="BC16" i="3"/>
  <c r="E8" i="2" s="1"/>
  <c r="C18" i="1" l="1"/>
  <c r="C21" s="1"/>
  <c r="C22" s="1"/>
</calcChain>
</file>

<file path=xl/sharedStrings.xml><?xml version="1.0" encoding="utf-8"?>
<sst xmlns="http://schemas.openxmlformats.org/spreadsheetml/2006/main" count="248" uniqueCount="172">
  <si>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</si>
  <si>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</si>
  <si>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</si>
  <si>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</si>
  <si>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</si>
  <si>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</si>
  <si>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</si>
  <si>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</si>
  <si>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</si>
  <si>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</si>
  <si>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</si>
  <si>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</si>
  <si>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</si>
  <si>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</si>
  <si>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</si>
  <si>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</si>
  <si>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</si>
  <si>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</si>
  <si>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</si>
  <si>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</si>
  <si>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</si>
  <si>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</si>
  <si>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</si>
  <si>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</si>
  <si>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</si>
  <si>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</si>
  <si>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</si>
  <si>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</si>
  <si>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</si>
  <si>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</si>
  <si>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</si>
  <si>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</si>
  <si>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</si>
  <si>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</si>
  <si>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</si>
  <si>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</si>
  <si>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</si>
  <si>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</si>
  <si>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</si>
  <si>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</si>
  <si>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</si>
  <si>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</si>
  <si>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</si>
  <si>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</si>
  <si>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</si>
  <si>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</si>
  <si>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</si>
  <si>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</si>
  <si>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</si>
  <si>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</si>
  <si>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</si>
  <si>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</si>
  <si>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</si>
  <si>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</si>
  <si>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</si>
  <si>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</si>
  <si>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</si>
  <si>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</si>
  <si>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</si>
  <si>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</si>
  <si>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</si>
  <si>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</si>
  <si>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</si>
  <si>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</si>
  <si>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</si>
  <si>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</si>
  <si>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</si>
  <si>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</si>
  <si>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</si>
  <si>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</si>
  <si>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</si>
  <si>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</si>
  <si>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SIM D 206 - PŘÍPOJKA VODY</t>
  </si>
  <si>
    <t>D 206 - PŘÍPOJKA VODY</t>
  </si>
  <si>
    <t>132 20-0112.RAC</t>
  </si>
  <si>
    <t>Hloubení zapaž.rýh šířky.do 200 cm v hornině.1-4 pažení, odvoz 10 km, uložení na skládku</t>
  </si>
  <si>
    <t>m3</t>
  </si>
  <si>
    <t>175 10-0020.RAC</t>
  </si>
  <si>
    <t>Obsyp potrubí štěrkopískem dovoz štěrkopísku ze vzdálenosti 10 km</t>
  </si>
  <si>
    <t>174 10-0050.RAC</t>
  </si>
  <si>
    <t>Zásyp jam,rýh a šachet štěrkopískem dovoz štěrkopísku ze vzdálenosti 10 km</t>
  </si>
  <si>
    <t>119 00-0001.RAA</t>
  </si>
  <si>
    <t>Dočasné zajištění potrubí ve výkopu ocelového do DN 200 mm, ztížená vykopávka</t>
  </si>
  <si>
    <t>m</t>
  </si>
  <si>
    <t>4</t>
  </si>
  <si>
    <t>Vodorovné konstrukce</t>
  </si>
  <si>
    <t>451 57-2111.RK1</t>
  </si>
  <si>
    <t>Lože pod potrubí z kameniva těženého 0 - 4 mm</t>
  </si>
  <si>
    <t>452 31-3121.R00</t>
  </si>
  <si>
    <t>Bloky pro potrubí z betonu C 8/10</t>
  </si>
  <si>
    <t>8</t>
  </si>
  <si>
    <t>Trubní vedení</t>
  </si>
  <si>
    <t>552-51128.01</t>
  </si>
  <si>
    <t>Trouba vod.lit.tlak. Duktus DN100mm spoj BRS vč. montážní sady</t>
  </si>
  <si>
    <t>422-93200</t>
  </si>
  <si>
    <t>HAWLE souprava zemní 9000E2 DN100, 2,00m</t>
  </si>
  <si>
    <t>kus</t>
  </si>
  <si>
    <t>422-28310</t>
  </si>
  <si>
    <t>HAWLE šoupátko 4000 DN 100 přírub.krkové-voda</t>
  </si>
  <si>
    <t>552-50209</t>
  </si>
  <si>
    <t>Tvarovka přírubová zn. E DN100 tlak tv šedá litina</t>
  </si>
  <si>
    <t>422-85516</t>
  </si>
  <si>
    <t>Klapka mezipřírubová uzav.WAFER DN 100,GG25 litina</t>
  </si>
  <si>
    <t>422-85513</t>
  </si>
  <si>
    <t>Klapka mezipřírubová uzav.WAFER DN 50,GG25 litina</t>
  </si>
  <si>
    <t>R03</t>
  </si>
  <si>
    <t>Trouba vod.lit.tlak. Duktus DN50mm přírubový spoj  300mm</t>
  </si>
  <si>
    <t>422-28356</t>
  </si>
  <si>
    <t>HAWLE šoupátko 4040 E2 DN 100/110 hrdla-voda</t>
  </si>
  <si>
    <t>422-00750</t>
  </si>
  <si>
    <t>HAWLE poklop uliční šoupátkový 1750  - voda</t>
  </si>
  <si>
    <t>422-66513</t>
  </si>
  <si>
    <t>Filtr přírubový BRA.11.000 DN 100, litina</t>
  </si>
  <si>
    <t>422-37060.A</t>
  </si>
  <si>
    <t>Kohout kul. přírub. ALKA typ 003,DN150,rozvod vody</t>
  </si>
  <si>
    <t>422-83453.A</t>
  </si>
  <si>
    <t>Klapka zpětná RETA typ 204  PN16,DN 100,pitná voda</t>
  </si>
  <si>
    <t>R02</t>
  </si>
  <si>
    <t>Speciální armatua DN100</t>
  </si>
  <si>
    <t>857 60-1102.R00</t>
  </si>
  <si>
    <t>Montáž tvarovek jednoosých, tvárná litina DN 100</t>
  </si>
  <si>
    <t>319-45169</t>
  </si>
  <si>
    <t>T-kus  100/25 + KK  mosazné</t>
  </si>
  <si>
    <t>319-45197</t>
  </si>
  <si>
    <t>Redukce   DN100 / 80   litinové</t>
  </si>
  <si>
    <t>319-45194</t>
  </si>
  <si>
    <t>Redukce   DN80 / 50   litinové</t>
  </si>
  <si>
    <t>R01</t>
  </si>
  <si>
    <t>Vložka montážní  MONTY typ 102  PN16 DN 100</t>
  </si>
  <si>
    <t>891 24-9111.00</t>
  </si>
  <si>
    <t>Napojení na stávající vodovodní řad  DN150 vsazení odbočky vč. montáže a tvarovky</t>
  </si>
  <si>
    <t>kpl</t>
  </si>
  <si>
    <t>899 72-1112.R00</t>
  </si>
  <si>
    <t>Fólie výstražná z PVC, šířka 30 cm</t>
  </si>
  <si>
    <t>891 26-1111.R00</t>
  </si>
  <si>
    <t>Montáž vodovodních šoupátek ve výkopu DN 100</t>
  </si>
  <si>
    <t>851 60-1102.R00</t>
  </si>
  <si>
    <t>Montáž potrubí tlakového, tvárná litina DN 100</t>
  </si>
  <si>
    <t>99</t>
  </si>
  <si>
    <t>Staveništní přesun hmot</t>
  </si>
  <si>
    <t>998 27-6101.R00</t>
  </si>
  <si>
    <t>Přesun hmot, trubní vedení plastová, otevř. výkop</t>
  </si>
  <si>
    <t>t</t>
  </si>
  <si>
    <t>552-51212.A</t>
  </si>
  <si>
    <t>Příslušenství hrdlového spoje DN 100</t>
  </si>
  <si>
    <t>552-59124</t>
  </si>
  <si>
    <t>Tvarovka hrdl.s přír.odb.MMA  NOVO-SIT DN150/100</t>
  </si>
  <si>
    <t>722</t>
  </si>
  <si>
    <t>Vnitřní vodovod</t>
  </si>
  <si>
    <t>722 23-1286.R00</t>
  </si>
  <si>
    <t>Redukční ventil, medium voda, PN 16, DN 100 vstupní tlak max. 16 bar, výstupní tlak 1 - 12 bar</t>
  </si>
  <si>
    <t>722 26-0902.R00</t>
  </si>
  <si>
    <t>Zpětná montáž vodoměrů přírubových DN 50</t>
  </si>
  <si>
    <t>722 26-6213.R00</t>
  </si>
  <si>
    <t>Vodoměr průmysl.přírub.FLOSTAR-M DN 50x300mm,Qn 15 s impulsním výstupem</t>
  </si>
  <si>
    <t>M22</t>
  </si>
  <si>
    <t>Montáž sdělovací a zabezp.tech</t>
  </si>
  <si>
    <t>220 27-0605.R00</t>
  </si>
  <si>
    <t>Mont vodiče ay,cy,cya  6 pevně</t>
  </si>
  <si>
    <t>341-41302</t>
  </si>
  <si>
    <t>Vodič silový pevné uložení CYY 4,0 mm2</t>
  </si>
  <si>
    <t>M23</t>
  </si>
  <si>
    <t>Montáže potrubí</t>
  </si>
  <si>
    <t>230 17-0004.R00</t>
  </si>
  <si>
    <t>Příprava pro zkoušku těsnosti, DN 100</t>
  </si>
  <si>
    <t>sada</t>
  </si>
  <si>
    <t>230 23-0005.R00</t>
  </si>
  <si>
    <t>Předběžná tlaková zkouška vodou, DN 100</t>
  </si>
  <si>
    <t>230 17-0014.R00</t>
  </si>
  <si>
    <t>Zkouška těsnosti potrubí, DN 100</t>
  </si>
  <si>
    <t>SANIproject, s.r.o.</t>
  </si>
  <si>
    <t>Položkový výkaz výměr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</si>
</sst>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73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72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/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 t="s">
        <v>170</v>
      </c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SIM D 206 - PŘÍPOJKA VODY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D 206 - PŘÍPOJKA VODY</v>
      </c>
      <c r="D2" s="87"/>
      <c r="E2" s="88"/>
      <c r="F2" s="87"/>
      <c r="G2" s="89"/>
      <c r="H2" s="89"/>
      <c r="I2" s="90"/>
    </row>
    <row r="3" spans="1:57" ht="13.5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89" t="str">
        <f>Položky!B7</f>
        <v>1</v>
      </c>
      <c r="B7" s="98" t="str">
        <f>Položky!C7</f>
        <v>Zemní práce</v>
      </c>
      <c r="C7" s="99"/>
      <c r="D7" s="100"/>
      <c r="E7" s="190">
        <f>Položky!BC12</f>
        <v>0</v>
      </c>
      <c r="F7" s="191">
        <f>Položky!BD12</f>
        <v>0</v>
      </c>
      <c r="G7" s="191">
        <f>Položky!BE12</f>
        <v>0</v>
      </c>
      <c r="H7" s="191">
        <f>Položky!BF12</f>
        <v>0</v>
      </c>
      <c r="I7" s="192">
        <f>Položky!BG12</f>
        <v>0</v>
      </c>
    </row>
    <row r="8" spans="1:57" s="32" customFormat="1">
      <c r="A8" s="189" t="str">
        <f>Položky!B13</f>
        <v>4</v>
      </c>
      <c r="B8" s="98" t="str">
        <f>Položky!C13</f>
        <v>Vodorovné konstrukce</v>
      </c>
      <c r="C8" s="99"/>
      <c r="D8" s="100"/>
      <c r="E8" s="190">
        <f>Položky!BC16</f>
        <v>0</v>
      </c>
      <c r="F8" s="191">
        <f>Položky!BD16</f>
        <v>0</v>
      </c>
      <c r="G8" s="191">
        <f>Položky!BE16</f>
        <v>0</v>
      </c>
      <c r="H8" s="191">
        <f>Položky!BF16</f>
        <v>0</v>
      </c>
      <c r="I8" s="192">
        <f>Položky!BG16</f>
        <v>0</v>
      </c>
    </row>
    <row r="9" spans="1:57" s="32" customFormat="1">
      <c r="A9" s="189" t="str">
        <f>Položky!B17</f>
        <v>8</v>
      </c>
      <c r="B9" s="98" t="str">
        <f>Položky!C17</f>
        <v>Trubní vedení</v>
      </c>
      <c r="C9" s="99"/>
      <c r="D9" s="100"/>
      <c r="E9" s="190">
        <f>Položky!BC42</f>
        <v>0</v>
      </c>
      <c r="F9" s="191">
        <f>Položky!BD42</f>
        <v>0</v>
      </c>
      <c r="G9" s="191">
        <f>Položky!BE42</f>
        <v>0</v>
      </c>
      <c r="H9" s="191">
        <f>Položky!BF42</f>
        <v>0</v>
      </c>
      <c r="I9" s="192">
        <f>Položky!BG42</f>
        <v>0</v>
      </c>
    </row>
    <row r="10" spans="1:57" s="32" customFormat="1">
      <c r="A10" s="189" t="str">
        <f>Položky!B43</f>
        <v>99</v>
      </c>
      <c r="B10" s="98" t="str">
        <f>Položky!C43</f>
        <v>Staveništní přesun hmot</v>
      </c>
      <c r="C10" s="99"/>
      <c r="D10" s="100"/>
      <c r="E10" s="190">
        <f>Položky!BC47</f>
        <v>0</v>
      </c>
      <c r="F10" s="191">
        <f>Položky!BD47</f>
        <v>0</v>
      </c>
      <c r="G10" s="191">
        <f>Položky!BE47</f>
        <v>0</v>
      </c>
      <c r="H10" s="191">
        <f>Položky!BF47</f>
        <v>0</v>
      </c>
      <c r="I10" s="192">
        <f>Položky!BG47</f>
        <v>0</v>
      </c>
    </row>
    <row r="11" spans="1:57" s="32" customFormat="1">
      <c r="A11" s="189" t="str">
        <f>Položky!B48</f>
        <v>722</v>
      </c>
      <c r="B11" s="98" t="str">
        <f>Položky!C48</f>
        <v>Vnitřní vodovod</v>
      </c>
      <c r="C11" s="99"/>
      <c r="D11" s="100"/>
      <c r="E11" s="190">
        <f>Položky!BC52</f>
        <v>0</v>
      </c>
      <c r="F11" s="191">
        <f>Položky!BD52</f>
        <v>0</v>
      </c>
      <c r="G11" s="191">
        <f>Položky!BE52</f>
        <v>0</v>
      </c>
      <c r="H11" s="191">
        <f>Položky!BF52</f>
        <v>0</v>
      </c>
      <c r="I11" s="192">
        <f>Položky!BG52</f>
        <v>0</v>
      </c>
    </row>
    <row r="12" spans="1:57" s="32" customFormat="1">
      <c r="A12" s="189" t="str">
        <f>Položky!B53</f>
        <v>M22</v>
      </c>
      <c r="B12" s="98" t="str">
        <f>Položky!C53</f>
        <v>Montáž sdělovací a zabezp.tech</v>
      </c>
      <c r="C12" s="99"/>
      <c r="D12" s="100"/>
      <c r="E12" s="190">
        <f>Položky!BC56</f>
        <v>0</v>
      </c>
      <c r="F12" s="191">
        <f>Položky!BD56</f>
        <v>0</v>
      </c>
      <c r="G12" s="191">
        <f>Položky!BE56</f>
        <v>0</v>
      </c>
      <c r="H12" s="191">
        <f>Položky!BF56</f>
        <v>0</v>
      </c>
      <c r="I12" s="192">
        <f>Položky!BG56</f>
        <v>0</v>
      </c>
    </row>
    <row r="13" spans="1:57" s="32" customFormat="1" ht="13.5" thickBot="1">
      <c r="A13" s="189" t="str">
        <f>Položky!B57</f>
        <v>M23</v>
      </c>
      <c r="B13" s="98" t="str">
        <f>Položky!C57</f>
        <v>Montáže potrubí</v>
      </c>
      <c r="C13" s="99"/>
      <c r="D13" s="100"/>
      <c r="E13" s="190">
        <f>Položky!BC61</f>
        <v>0</v>
      </c>
      <c r="F13" s="191">
        <f>Položky!BD61</f>
        <v>0</v>
      </c>
      <c r="G13" s="191">
        <f>Položky!BE61</f>
        <v>0</v>
      </c>
      <c r="H13" s="191">
        <f>Položky!BF61</f>
        <v>0</v>
      </c>
      <c r="I13" s="192">
        <f>Položky!BG61</f>
        <v>0</v>
      </c>
    </row>
    <row r="14" spans="1:57" s="106" customFormat="1" ht="13.5" thickBot="1">
      <c r="A14" s="101"/>
      <c r="B14" s="93" t="s">
        <v>50</v>
      </c>
      <c r="C14" s="93"/>
      <c r="D14" s="102"/>
      <c r="E14" s="103">
        <f>SUM(E7:E13)</f>
        <v>0</v>
      </c>
      <c r="F14" s="104">
        <f>SUM(F7:F13)</f>
        <v>0</v>
      </c>
      <c r="G14" s="104">
        <f>SUM(G7:G13)</f>
        <v>0</v>
      </c>
      <c r="H14" s="104">
        <f>SUM(H7:H13)</f>
        <v>0</v>
      </c>
      <c r="I14" s="105">
        <f>SUM(I7:I13)</f>
        <v>0</v>
      </c>
    </row>
    <row r="15" spans="1:57">
      <c r="A15" s="99"/>
      <c r="B15" s="99"/>
      <c r="C15" s="99"/>
      <c r="D15" s="99"/>
      <c r="E15" s="99"/>
      <c r="F15" s="99"/>
      <c r="G15" s="99"/>
      <c r="H15" s="99"/>
      <c r="I15" s="99"/>
    </row>
    <row r="16" spans="1:57" ht="19.5" customHeight="1">
      <c r="A16" s="107" t="s">
        <v>51</v>
      </c>
      <c r="B16" s="107"/>
      <c r="C16" s="107"/>
      <c r="D16" s="107"/>
      <c r="E16" s="107"/>
      <c r="F16" s="107"/>
      <c r="G16" s="108"/>
      <c r="H16" s="107"/>
      <c r="I16" s="107"/>
      <c r="BA16" s="33"/>
      <c r="BB16" s="33"/>
      <c r="BC16" s="33"/>
      <c r="BD16" s="33"/>
      <c r="BE16" s="33"/>
    </row>
    <row r="17" spans="1:53" ht="13.5" thickBot="1">
      <c r="A17" s="109"/>
      <c r="B17" s="109"/>
      <c r="C17" s="109"/>
      <c r="D17" s="109"/>
      <c r="E17" s="109"/>
      <c r="F17" s="109"/>
      <c r="G17" s="109"/>
      <c r="H17" s="109"/>
      <c r="I17" s="109"/>
    </row>
    <row r="18" spans="1:53">
      <c r="A18" s="110" t="s">
        <v>52</v>
      </c>
      <c r="B18" s="111"/>
      <c r="C18" s="111"/>
      <c r="D18" s="112"/>
      <c r="E18" s="113" t="s">
        <v>53</v>
      </c>
      <c r="F18" s="114" t="s">
        <v>54</v>
      </c>
      <c r="G18" s="115" t="s">
        <v>55</v>
      </c>
      <c r="H18" s="116"/>
      <c r="I18" s="117" t="s">
        <v>53</v>
      </c>
    </row>
    <row r="19" spans="1:53">
      <c r="A19" s="118"/>
      <c r="B19" s="119"/>
      <c r="C19" s="119"/>
      <c r="D19" s="120"/>
      <c r="E19" s="121"/>
      <c r="F19" s="122"/>
      <c r="G19" s="123">
        <f>CHOOSE(BA19+1,HSV+PSV,HSV+PSV+Mont,HSV+PSV+Dodavka+Mont,HSV,PSV,Mont,Dodavka,Mont+Dodavka,0)</f>
        <v>0</v>
      </c>
      <c r="H19" s="124"/>
      <c r="I19" s="125">
        <f>E19+F19*G19/100</f>
        <v>0</v>
      </c>
      <c r="BA19">
        <v>8</v>
      </c>
    </row>
    <row r="20" spans="1:53" ht="13.5" thickBot="1">
      <c r="A20" s="126"/>
      <c r="B20" s="127" t="s">
        <v>56</v>
      </c>
      <c r="C20" s="128"/>
      <c r="D20" s="129"/>
      <c r="E20" s="130"/>
      <c r="F20" s="131"/>
      <c r="G20" s="131"/>
      <c r="H20" s="132">
        <f>SUM(H19:H19)</f>
        <v>0</v>
      </c>
      <c r="I20" s="133"/>
    </row>
    <row r="22" spans="1:53">
      <c r="B22" s="106"/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  <row r="71" spans="6:9">
      <c r="F71" s="134"/>
      <c r="G71" s="135"/>
      <c r="H71" s="135"/>
      <c r="I71" s="136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28"/>
  <sheetViews>
    <sheetView showGridLines="0" showZeros="0" tabSelected="1" zoomScale="80" zoomScaleNormal="100" workbookViewId="0">
      <selection sqref="A1:I1"/>
    </sheetView>
  </sheetViews>
  <sheetFormatPr defaultRowHeight="12.75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83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>
      <c r="A1" s="137" t="s">
        <v>171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>
      <c r="B2" s="139"/>
      <c r="C2" s="140"/>
      <c r="D2" s="140"/>
      <c r="E2" s="141"/>
      <c r="F2" s="140"/>
      <c r="G2" s="140"/>
    </row>
    <row r="3" spans="1:59" ht="13.5" thickTop="1">
      <c r="A3" s="76" t="s">
        <v>5</v>
      </c>
      <c r="B3" s="77"/>
      <c r="C3" s="78" t="str">
        <f>CONCATENATE(cislostavby," ",nazevstavby)</f>
        <v xml:space="preserve"> SIM D 206 - PŘÍPOJKA VODY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>
      <c r="A4" s="145" t="s">
        <v>1</v>
      </c>
      <c r="B4" s="85"/>
      <c r="C4" s="86" t="str">
        <f>CONCATENATE(cisloobjektu," ",nazevobjektu)</f>
        <v xml:space="preserve"> D 206 - PŘÍPOJKA VODY</v>
      </c>
      <c r="D4" s="87"/>
      <c r="E4" s="88"/>
      <c r="F4" s="87"/>
      <c r="G4" s="146"/>
      <c r="H4" s="146"/>
      <c r="I4" s="147"/>
    </row>
    <row r="5" spans="1:59" ht="13.5" thickTop="1">
      <c r="A5" s="148"/>
      <c r="B5" s="149"/>
      <c r="C5" s="149"/>
      <c r="D5" s="150"/>
      <c r="E5" s="151"/>
      <c r="F5" s="150"/>
      <c r="G5" s="152"/>
      <c r="H5" s="150"/>
      <c r="I5" s="150"/>
    </row>
    <row r="6" spans="1:59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  <c r="H6" s="157" t="s">
        <v>64</v>
      </c>
      <c r="I6" s="157" t="s">
        <v>65</v>
      </c>
      <c r="J6" s="157" t="s">
        <v>66</v>
      </c>
      <c r="K6" s="157" t="s">
        <v>67</v>
      </c>
    </row>
    <row r="7" spans="1:59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ht="25.5">
      <c r="A8" s="166">
        <v>1</v>
      </c>
      <c r="B8" s="167" t="s">
        <v>74</v>
      </c>
      <c r="C8" s="168" t="s">
        <v>75</v>
      </c>
      <c r="D8" s="169" t="s">
        <v>76</v>
      </c>
      <c r="E8" s="170">
        <v>16.72</v>
      </c>
      <c r="F8" s="170">
        <v>0</v>
      </c>
      <c r="G8" s="171">
        <f>E8*F8</f>
        <v>0</v>
      </c>
      <c r="H8" s="172">
        <v>2.3500000000000001E-3</v>
      </c>
      <c r="I8" s="172">
        <f>E8*H8</f>
        <v>3.9292000000000001E-2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ht="25.5">
      <c r="A9" s="166">
        <v>2</v>
      </c>
      <c r="B9" s="167" t="s">
        <v>77</v>
      </c>
      <c r="C9" s="168" t="s">
        <v>78</v>
      </c>
      <c r="D9" s="169" t="s">
        <v>76</v>
      </c>
      <c r="E9" s="170">
        <v>4.3</v>
      </c>
      <c r="F9" s="170">
        <v>0</v>
      </c>
      <c r="G9" s="171">
        <f>E9*F9</f>
        <v>0</v>
      </c>
      <c r="H9" s="172">
        <v>1.67</v>
      </c>
      <c r="I9" s="172">
        <f>E9*H9</f>
        <v>7.1809999999999992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1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 ht="25.5">
      <c r="A10" s="166">
        <v>3</v>
      </c>
      <c r="B10" s="167" t="s">
        <v>79</v>
      </c>
      <c r="C10" s="168" t="s">
        <v>80</v>
      </c>
      <c r="D10" s="169" t="s">
        <v>76</v>
      </c>
      <c r="E10" s="170">
        <v>12.72</v>
      </c>
      <c r="F10" s="170">
        <v>0</v>
      </c>
      <c r="G10" s="171">
        <f>E10*F10</f>
        <v>0</v>
      </c>
      <c r="H10" s="172">
        <v>1.67</v>
      </c>
      <c r="I10" s="172">
        <f>E10*H10</f>
        <v>21.2424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0</v>
      </c>
      <c r="AC10" s="138">
        <v>3</v>
      </c>
      <c r="BB10" s="138">
        <v>1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 ht="25.5">
      <c r="A11" s="166">
        <v>4</v>
      </c>
      <c r="B11" s="167" t="s">
        <v>81</v>
      </c>
      <c r="C11" s="168" t="s">
        <v>82</v>
      </c>
      <c r="D11" s="169" t="s">
        <v>83</v>
      </c>
      <c r="E11" s="170">
        <v>10</v>
      </c>
      <c r="F11" s="170">
        <v>0</v>
      </c>
      <c r="G11" s="171">
        <f>E11*F11</f>
        <v>0</v>
      </c>
      <c r="H11" s="172">
        <v>8.6899999999999998E-3</v>
      </c>
      <c r="I11" s="172">
        <f>E11*H11</f>
        <v>8.6900000000000005E-2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0</v>
      </c>
      <c r="AC11" s="138">
        <v>4</v>
      </c>
      <c r="BB11" s="138">
        <v>1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>
      <c r="A12" s="173"/>
      <c r="B12" s="174" t="s">
        <v>71</v>
      </c>
      <c r="C12" s="175" t="str">
        <f>CONCATENATE(B7," ",C7)</f>
        <v>1 Zemní práce</v>
      </c>
      <c r="D12" s="173"/>
      <c r="E12" s="176"/>
      <c r="F12" s="176"/>
      <c r="G12" s="177">
        <f>SUM(G7:G11)</f>
        <v>0</v>
      </c>
      <c r="H12" s="178"/>
      <c r="I12" s="179">
        <f>SUM(I7:I11)</f>
        <v>28.549591999999997</v>
      </c>
      <c r="J12" s="178"/>
      <c r="K12" s="179">
        <f>SUM(K7:K11)</f>
        <v>0</v>
      </c>
      <c r="Q12" s="165">
        <v>4</v>
      </c>
      <c r="BC12" s="180">
        <f>SUM(BC7:BC11)</f>
        <v>0</v>
      </c>
      <c r="BD12" s="180">
        <f>SUM(BD7:BD11)</f>
        <v>0</v>
      </c>
      <c r="BE12" s="180">
        <f>SUM(BE7:BE11)</f>
        <v>0</v>
      </c>
      <c r="BF12" s="180">
        <f>SUM(BF7:BF11)</f>
        <v>0</v>
      </c>
      <c r="BG12" s="180">
        <f>SUM(BG7:BG11)</f>
        <v>0</v>
      </c>
    </row>
    <row r="13" spans="1:59">
      <c r="A13" s="158" t="s">
        <v>68</v>
      </c>
      <c r="B13" s="159" t="s">
        <v>84</v>
      </c>
      <c r="C13" s="160" t="s">
        <v>85</v>
      </c>
      <c r="D13" s="161"/>
      <c r="E13" s="162"/>
      <c r="F13" s="162"/>
      <c r="G13" s="163"/>
      <c r="H13" s="164"/>
      <c r="I13" s="164"/>
      <c r="J13" s="164"/>
      <c r="K13" s="164"/>
      <c r="Q13" s="165">
        <v>1</v>
      </c>
    </row>
    <row r="14" spans="1:59">
      <c r="A14" s="166">
        <v>5</v>
      </c>
      <c r="B14" s="167" t="s">
        <v>86</v>
      </c>
      <c r="C14" s="168" t="s">
        <v>87</v>
      </c>
      <c r="D14" s="169" t="s">
        <v>76</v>
      </c>
      <c r="E14" s="170">
        <v>1.2</v>
      </c>
      <c r="F14" s="170">
        <v>0</v>
      </c>
      <c r="G14" s="171">
        <f>E14*F14</f>
        <v>0</v>
      </c>
      <c r="H14" s="172">
        <v>1.1322000000000001</v>
      </c>
      <c r="I14" s="172">
        <f>E14*H14</f>
        <v>1.3586400000000001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5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>
      <c r="A15" s="166">
        <v>6</v>
      </c>
      <c r="B15" s="167" t="s">
        <v>88</v>
      </c>
      <c r="C15" s="168" t="s">
        <v>89</v>
      </c>
      <c r="D15" s="169" t="s">
        <v>76</v>
      </c>
      <c r="E15" s="170">
        <v>0.8</v>
      </c>
      <c r="F15" s="170">
        <v>0</v>
      </c>
      <c r="G15" s="171">
        <f>E15*F15</f>
        <v>0</v>
      </c>
      <c r="H15" s="172">
        <v>2.5</v>
      </c>
      <c r="I15" s="172">
        <f>E15*H15</f>
        <v>2</v>
      </c>
      <c r="J15" s="172">
        <v>0</v>
      </c>
      <c r="K15" s="172">
        <f>E15*J15</f>
        <v>0</v>
      </c>
      <c r="Q15" s="165">
        <v>2</v>
      </c>
      <c r="AA15" s="138">
        <v>12</v>
      </c>
      <c r="AB15" s="138">
        <v>0</v>
      </c>
      <c r="AC15" s="138">
        <v>6</v>
      </c>
      <c r="BB15" s="138">
        <v>1</v>
      </c>
      <c r="BC15" s="138">
        <f>IF(BB15=1,G15,0)</f>
        <v>0</v>
      </c>
      <c r="BD15" s="138">
        <f>IF(BB15=2,G15,0)</f>
        <v>0</v>
      </c>
      <c r="BE15" s="138">
        <f>IF(BB15=3,G15,0)</f>
        <v>0</v>
      </c>
      <c r="BF15" s="138">
        <f>IF(BB15=4,G15,0)</f>
        <v>0</v>
      </c>
      <c r="BG15" s="138">
        <f>IF(BB15=5,G15,0)</f>
        <v>0</v>
      </c>
    </row>
    <row r="16" spans="1:59">
      <c r="A16" s="173"/>
      <c r="B16" s="174" t="s">
        <v>71</v>
      </c>
      <c r="C16" s="175" t="str">
        <f>CONCATENATE(B13," ",C13)</f>
        <v>4 Vodorovné konstrukce</v>
      </c>
      <c r="D16" s="173"/>
      <c r="E16" s="176"/>
      <c r="F16" s="176"/>
      <c r="G16" s="177">
        <f>SUM(G13:G15)</f>
        <v>0</v>
      </c>
      <c r="H16" s="178"/>
      <c r="I16" s="179">
        <f>SUM(I13:I15)</f>
        <v>3.3586400000000003</v>
      </c>
      <c r="J16" s="178"/>
      <c r="K16" s="179">
        <f>SUM(K13:K15)</f>
        <v>0</v>
      </c>
      <c r="Q16" s="165">
        <v>4</v>
      </c>
      <c r="BC16" s="180">
        <f>SUM(BC13:BC15)</f>
        <v>0</v>
      </c>
      <c r="BD16" s="180">
        <f>SUM(BD13:BD15)</f>
        <v>0</v>
      </c>
      <c r="BE16" s="180">
        <f>SUM(BE13:BE15)</f>
        <v>0</v>
      </c>
      <c r="BF16" s="180">
        <f>SUM(BF13:BF15)</f>
        <v>0</v>
      </c>
      <c r="BG16" s="180">
        <f>SUM(BG13:BG15)</f>
        <v>0</v>
      </c>
    </row>
    <row r="17" spans="1:59">
      <c r="A17" s="158" t="s">
        <v>68</v>
      </c>
      <c r="B17" s="159" t="s">
        <v>90</v>
      </c>
      <c r="C17" s="160" t="s">
        <v>91</v>
      </c>
      <c r="D17" s="161"/>
      <c r="E17" s="162"/>
      <c r="F17" s="162"/>
      <c r="G17" s="163"/>
      <c r="H17" s="164"/>
      <c r="I17" s="164"/>
      <c r="J17" s="164"/>
      <c r="K17" s="164"/>
      <c r="Q17" s="165">
        <v>1</v>
      </c>
    </row>
    <row r="18" spans="1:59" ht="25.5">
      <c r="A18" s="166">
        <v>7</v>
      </c>
      <c r="B18" s="167" t="s">
        <v>92</v>
      </c>
      <c r="C18" s="168" t="s">
        <v>93</v>
      </c>
      <c r="D18" s="169" t="s">
        <v>83</v>
      </c>
      <c r="E18" s="170">
        <v>10</v>
      </c>
      <c r="F18" s="170">
        <v>0</v>
      </c>
      <c r="G18" s="171">
        <f>E18*F18</f>
        <v>0</v>
      </c>
      <c r="H18" s="172">
        <v>1.77E-2</v>
      </c>
      <c r="I18" s="172">
        <f>E18*H18</f>
        <v>0.17699999999999999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1</v>
      </c>
      <c r="AC18" s="138">
        <v>7</v>
      </c>
      <c r="BB18" s="138">
        <v>1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>
      <c r="A19" s="166">
        <v>8</v>
      </c>
      <c r="B19" s="167" t="s">
        <v>94</v>
      </c>
      <c r="C19" s="168" t="s">
        <v>95</v>
      </c>
      <c r="D19" s="169" t="s">
        <v>96</v>
      </c>
      <c r="E19" s="170">
        <v>1</v>
      </c>
      <c r="F19" s="170">
        <v>0</v>
      </c>
      <c r="G19" s="171">
        <f>E19*F19</f>
        <v>0</v>
      </c>
      <c r="H19" s="172">
        <v>5.3E-3</v>
      </c>
      <c r="I19" s="172">
        <f>E19*H19</f>
        <v>5.3E-3</v>
      </c>
      <c r="J19" s="172">
        <v>0</v>
      </c>
      <c r="K19" s="172">
        <f>E19*J19</f>
        <v>0</v>
      </c>
      <c r="Q19" s="165">
        <v>2</v>
      </c>
      <c r="AA19" s="138">
        <v>12</v>
      </c>
      <c r="AB19" s="138">
        <v>1</v>
      </c>
      <c r="AC19" s="138">
        <v>8</v>
      </c>
      <c r="BB19" s="138">
        <v>1</v>
      </c>
      <c r="BC19" s="138">
        <f>IF(BB19=1,G19,0)</f>
        <v>0</v>
      </c>
      <c r="BD19" s="138">
        <f>IF(BB19=2,G19,0)</f>
        <v>0</v>
      </c>
      <c r="BE19" s="138">
        <f>IF(BB19=3,G19,0)</f>
        <v>0</v>
      </c>
      <c r="BF19" s="138">
        <f>IF(BB19=4,G19,0)</f>
        <v>0</v>
      </c>
      <c r="BG19" s="138">
        <f>IF(BB19=5,G19,0)</f>
        <v>0</v>
      </c>
    </row>
    <row r="20" spans="1:59">
      <c r="A20" s="166">
        <v>9</v>
      </c>
      <c r="B20" s="167" t="s">
        <v>97</v>
      </c>
      <c r="C20" s="168" t="s">
        <v>98</v>
      </c>
      <c r="D20" s="169" t="s">
        <v>96</v>
      </c>
      <c r="E20" s="170">
        <v>1</v>
      </c>
      <c r="F20" s="170">
        <v>0</v>
      </c>
      <c r="G20" s="171">
        <f>E20*F20</f>
        <v>0</v>
      </c>
      <c r="H20" s="172">
        <v>1.6500000000000001E-2</v>
      </c>
      <c r="I20" s="172">
        <f>E20*H20</f>
        <v>1.6500000000000001E-2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1</v>
      </c>
      <c r="AC20" s="138">
        <v>9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>
      <c r="A21" s="166">
        <v>10</v>
      </c>
      <c r="B21" s="167" t="s">
        <v>99</v>
      </c>
      <c r="C21" s="168" t="s">
        <v>100</v>
      </c>
      <c r="D21" s="169" t="s">
        <v>96</v>
      </c>
      <c r="E21" s="170">
        <v>2</v>
      </c>
      <c r="F21" s="170">
        <v>0</v>
      </c>
      <c r="G21" s="171">
        <f>E21*F21</f>
        <v>0</v>
      </c>
      <c r="H21" s="172">
        <v>0.02</v>
      </c>
      <c r="I21" s="172">
        <f>E21*H21</f>
        <v>0.04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1</v>
      </c>
      <c r="AC21" s="138">
        <v>10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 ht="25.5">
      <c r="A22" s="166">
        <v>11</v>
      </c>
      <c r="B22" s="167" t="s">
        <v>101</v>
      </c>
      <c r="C22" s="168" t="s">
        <v>102</v>
      </c>
      <c r="D22" s="169" t="s">
        <v>96</v>
      </c>
      <c r="E22" s="170">
        <v>2</v>
      </c>
      <c r="F22" s="170">
        <v>0</v>
      </c>
      <c r="G22" s="171">
        <f>E22*F22</f>
        <v>0</v>
      </c>
      <c r="H22" s="172">
        <v>4.7499999999999999E-3</v>
      </c>
      <c r="I22" s="172">
        <f>E22*H22</f>
        <v>9.4999999999999998E-3</v>
      </c>
      <c r="J22" s="172">
        <v>0</v>
      </c>
      <c r="K22" s="172">
        <f>E22*J22</f>
        <v>0</v>
      </c>
      <c r="Q22" s="165">
        <v>2</v>
      </c>
      <c r="AA22" s="138">
        <v>12</v>
      </c>
      <c r="AB22" s="138">
        <v>1</v>
      </c>
      <c r="AC22" s="138">
        <v>11</v>
      </c>
      <c r="BB22" s="138">
        <v>1</v>
      </c>
      <c r="BC22" s="138">
        <f>IF(BB22=1,G22,0)</f>
        <v>0</v>
      </c>
      <c r="BD22" s="138">
        <f>IF(BB22=2,G22,0)</f>
        <v>0</v>
      </c>
      <c r="BE22" s="138">
        <f>IF(BB22=3,G22,0)</f>
        <v>0</v>
      </c>
      <c r="BF22" s="138">
        <f>IF(BB22=4,G22,0)</f>
        <v>0</v>
      </c>
      <c r="BG22" s="138">
        <f>IF(BB22=5,G22,0)</f>
        <v>0</v>
      </c>
    </row>
    <row r="23" spans="1:59">
      <c r="A23" s="166">
        <v>12</v>
      </c>
      <c r="B23" s="167" t="s">
        <v>103</v>
      </c>
      <c r="C23" s="168" t="s">
        <v>104</v>
      </c>
      <c r="D23" s="169" t="s">
        <v>96</v>
      </c>
      <c r="E23" s="170">
        <v>2</v>
      </c>
      <c r="F23" s="170">
        <v>0</v>
      </c>
      <c r="G23" s="171">
        <f>E23*F23</f>
        <v>0</v>
      </c>
      <c r="H23" s="172">
        <v>2.5000000000000001E-3</v>
      </c>
      <c r="I23" s="172">
        <f>E23*H23</f>
        <v>5.0000000000000001E-3</v>
      </c>
      <c r="J23" s="172">
        <v>0</v>
      </c>
      <c r="K23" s="172">
        <f>E23*J23</f>
        <v>0</v>
      </c>
      <c r="Q23" s="165">
        <v>2</v>
      </c>
      <c r="AA23" s="138">
        <v>12</v>
      </c>
      <c r="AB23" s="138">
        <v>1</v>
      </c>
      <c r="AC23" s="138">
        <v>12</v>
      </c>
      <c r="BB23" s="138">
        <v>1</v>
      </c>
      <c r="BC23" s="138">
        <f>IF(BB23=1,G23,0)</f>
        <v>0</v>
      </c>
      <c r="BD23" s="138">
        <f>IF(BB23=2,G23,0)</f>
        <v>0</v>
      </c>
      <c r="BE23" s="138">
        <f>IF(BB23=3,G23,0)</f>
        <v>0</v>
      </c>
      <c r="BF23" s="138">
        <f>IF(BB23=4,G23,0)</f>
        <v>0</v>
      </c>
      <c r="BG23" s="138">
        <f>IF(BB23=5,G23,0)</f>
        <v>0</v>
      </c>
    </row>
    <row r="24" spans="1:59">
      <c r="A24" s="166">
        <v>13</v>
      </c>
      <c r="B24" s="167" t="s">
        <v>99</v>
      </c>
      <c r="C24" s="168" t="s">
        <v>100</v>
      </c>
      <c r="D24" s="169" t="s">
        <v>96</v>
      </c>
      <c r="E24" s="170">
        <v>2</v>
      </c>
      <c r="F24" s="170">
        <v>0</v>
      </c>
      <c r="G24" s="171">
        <f>E24*F24</f>
        <v>0</v>
      </c>
      <c r="H24" s="172">
        <v>0.02</v>
      </c>
      <c r="I24" s="172">
        <f>E24*H24</f>
        <v>0.04</v>
      </c>
      <c r="J24" s="172">
        <v>0</v>
      </c>
      <c r="K24" s="172">
        <f>E24*J24</f>
        <v>0</v>
      </c>
      <c r="Q24" s="165">
        <v>2</v>
      </c>
      <c r="AA24" s="138">
        <v>12</v>
      </c>
      <c r="AB24" s="138">
        <v>1</v>
      </c>
      <c r="AC24" s="138">
        <v>13</v>
      </c>
      <c r="BB24" s="138">
        <v>1</v>
      </c>
      <c r="BC24" s="138">
        <f>IF(BB24=1,G24,0)</f>
        <v>0</v>
      </c>
      <c r="BD24" s="138">
        <f>IF(BB24=2,G24,0)</f>
        <v>0</v>
      </c>
      <c r="BE24" s="138">
        <f>IF(BB24=3,G24,0)</f>
        <v>0</v>
      </c>
      <c r="BF24" s="138">
        <f>IF(BB24=4,G24,0)</f>
        <v>0</v>
      </c>
      <c r="BG24" s="138">
        <f>IF(BB24=5,G24,0)</f>
        <v>0</v>
      </c>
    </row>
    <row r="25" spans="1:59" ht="25.5">
      <c r="A25" s="166">
        <v>14</v>
      </c>
      <c r="B25" s="167" t="s">
        <v>105</v>
      </c>
      <c r="C25" s="168" t="s">
        <v>106</v>
      </c>
      <c r="D25" s="169" t="s">
        <v>83</v>
      </c>
      <c r="E25" s="170">
        <v>2</v>
      </c>
      <c r="F25" s="170">
        <v>0</v>
      </c>
      <c r="G25" s="171">
        <f>E25*F25</f>
        <v>0</v>
      </c>
      <c r="H25" s="172">
        <v>1.77E-2</v>
      </c>
      <c r="I25" s="172">
        <f>E25*H25</f>
        <v>3.5400000000000001E-2</v>
      </c>
      <c r="J25" s="172">
        <v>0</v>
      </c>
      <c r="K25" s="172">
        <f>E25*J25</f>
        <v>0</v>
      </c>
      <c r="Q25" s="165">
        <v>2</v>
      </c>
      <c r="AA25" s="138">
        <v>12</v>
      </c>
      <c r="AB25" s="138">
        <v>1</v>
      </c>
      <c r="AC25" s="138">
        <v>14</v>
      </c>
      <c r="BB25" s="138">
        <v>1</v>
      </c>
      <c r="BC25" s="138">
        <f>IF(BB25=1,G25,0)</f>
        <v>0</v>
      </c>
      <c r="BD25" s="138">
        <f>IF(BB25=2,G25,0)</f>
        <v>0</v>
      </c>
      <c r="BE25" s="138">
        <f>IF(BB25=3,G25,0)</f>
        <v>0</v>
      </c>
      <c r="BF25" s="138">
        <f>IF(BB25=4,G25,0)</f>
        <v>0</v>
      </c>
      <c r="BG25" s="138">
        <f>IF(BB25=5,G25,0)</f>
        <v>0</v>
      </c>
    </row>
    <row r="26" spans="1:59">
      <c r="A26" s="166">
        <v>15</v>
      </c>
      <c r="B26" s="167" t="s">
        <v>107</v>
      </c>
      <c r="C26" s="168" t="s">
        <v>108</v>
      </c>
      <c r="D26" s="169" t="s">
        <v>96</v>
      </c>
      <c r="E26" s="170">
        <v>1</v>
      </c>
      <c r="F26" s="170">
        <v>0</v>
      </c>
      <c r="G26" s="171">
        <f>E26*F26</f>
        <v>0</v>
      </c>
      <c r="H26" s="172">
        <v>1.83E-2</v>
      </c>
      <c r="I26" s="172">
        <f>E26*H26</f>
        <v>1.83E-2</v>
      </c>
      <c r="J26" s="172">
        <v>0</v>
      </c>
      <c r="K26" s="172">
        <f>E26*J26</f>
        <v>0</v>
      </c>
      <c r="Q26" s="165">
        <v>2</v>
      </c>
      <c r="AA26" s="138">
        <v>12</v>
      </c>
      <c r="AB26" s="138">
        <v>1</v>
      </c>
      <c r="AC26" s="138">
        <v>15</v>
      </c>
      <c r="BB26" s="138">
        <v>1</v>
      </c>
      <c r="BC26" s="138">
        <f>IF(BB26=1,G26,0)</f>
        <v>0</v>
      </c>
      <c r="BD26" s="138">
        <f>IF(BB26=2,G26,0)</f>
        <v>0</v>
      </c>
      <c r="BE26" s="138">
        <f>IF(BB26=3,G26,0)</f>
        <v>0</v>
      </c>
      <c r="BF26" s="138">
        <f>IF(BB26=4,G26,0)</f>
        <v>0</v>
      </c>
      <c r="BG26" s="138">
        <f>IF(BB26=5,G26,0)</f>
        <v>0</v>
      </c>
    </row>
    <row r="27" spans="1:59">
      <c r="A27" s="166">
        <v>16</v>
      </c>
      <c r="B27" s="167" t="s">
        <v>109</v>
      </c>
      <c r="C27" s="168" t="s">
        <v>110</v>
      </c>
      <c r="D27" s="169" t="s">
        <v>96</v>
      </c>
      <c r="E27" s="170">
        <v>18</v>
      </c>
      <c r="F27" s="170">
        <v>0</v>
      </c>
      <c r="G27" s="171">
        <f>E27*F27</f>
        <v>0</v>
      </c>
      <c r="H27" s="172">
        <v>1.1299999999999999E-2</v>
      </c>
      <c r="I27" s="172">
        <f>E27*H27</f>
        <v>0.2034</v>
      </c>
      <c r="J27" s="172">
        <v>0</v>
      </c>
      <c r="K27" s="172">
        <f>E27*J27</f>
        <v>0</v>
      </c>
      <c r="Q27" s="165">
        <v>2</v>
      </c>
      <c r="AA27" s="138">
        <v>12</v>
      </c>
      <c r="AB27" s="138">
        <v>1</v>
      </c>
      <c r="AC27" s="138">
        <v>16</v>
      </c>
      <c r="BB27" s="138">
        <v>1</v>
      </c>
      <c r="BC27" s="138">
        <f>IF(BB27=1,G27,0)</f>
        <v>0</v>
      </c>
      <c r="BD27" s="138">
        <f>IF(BB27=2,G27,0)</f>
        <v>0</v>
      </c>
      <c r="BE27" s="138">
        <f>IF(BB27=3,G27,0)</f>
        <v>0</v>
      </c>
      <c r="BF27" s="138">
        <f>IF(BB27=4,G27,0)</f>
        <v>0</v>
      </c>
      <c r="BG27" s="138">
        <f>IF(BB27=5,G27,0)</f>
        <v>0</v>
      </c>
    </row>
    <row r="28" spans="1:59">
      <c r="A28" s="166">
        <v>17</v>
      </c>
      <c r="B28" s="167" t="s">
        <v>111</v>
      </c>
      <c r="C28" s="168" t="s">
        <v>112</v>
      </c>
      <c r="D28" s="169" t="s">
        <v>96</v>
      </c>
      <c r="E28" s="170">
        <v>1</v>
      </c>
      <c r="F28" s="170">
        <v>0</v>
      </c>
      <c r="G28" s="171">
        <f>E28*F28</f>
        <v>0</v>
      </c>
      <c r="H28" s="172">
        <v>2.7E-2</v>
      </c>
      <c r="I28" s="172">
        <f>E28*H28</f>
        <v>2.7E-2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1</v>
      </c>
      <c r="AC28" s="138">
        <v>17</v>
      </c>
      <c r="BB28" s="138">
        <v>1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>
      <c r="A29" s="166">
        <v>18</v>
      </c>
      <c r="B29" s="167" t="s">
        <v>113</v>
      </c>
      <c r="C29" s="168" t="s">
        <v>114</v>
      </c>
      <c r="D29" s="169" t="s">
        <v>96</v>
      </c>
      <c r="E29" s="170">
        <v>3</v>
      </c>
      <c r="F29" s="170">
        <v>0</v>
      </c>
      <c r="G29" s="171">
        <f>E29*F29</f>
        <v>0</v>
      </c>
      <c r="H29" s="172">
        <v>3.5999999999999997E-2</v>
      </c>
      <c r="I29" s="172">
        <f>E29*H29</f>
        <v>0.10799999999999998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1</v>
      </c>
      <c r="AC29" s="138">
        <v>18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 ht="25.5">
      <c r="A30" s="166">
        <v>19</v>
      </c>
      <c r="B30" s="167" t="s">
        <v>115</v>
      </c>
      <c r="C30" s="168" t="s">
        <v>116</v>
      </c>
      <c r="D30" s="169" t="s">
        <v>96</v>
      </c>
      <c r="E30" s="170">
        <v>1</v>
      </c>
      <c r="F30" s="170">
        <v>0</v>
      </c>
      <c r="G30" s="171">
        <f>E30*F30</f>
        <v>0</v>
      </c>
      <c r="H30" s="172">
        <v>2.7E-2</v>
      </c>
      <c r="I30" s="172">
        <f>E30*H30</f>
        <v>2.7E-2</v>
      </c>
      <c r="J30" s="172">
        <v>0</v>
      </c>
      <c r="K30" s="172">
        <f>E30*J30</f>
        <v>0</v>
      </c>
      <c r="Q30" s="165">
        <v>2</v>
      </c>
      <c r="AA30" s="138">
        <v>12</v>
      </c>
      <c r="AB30" s="138">
        <v>1</v>
      </c>
      <c r="AC30" s="138">
        <v>19</v>
      </c>
      <c r="BB30" s="138">
        <v>1</v>
      </c>
      <c r="BC30" s="138">
        <f>IF(BB30=1,G30,0)</f>
        <v>0</v>
      </c>
      <c r="BD30" s="138">
        <f>IF(BB30=2,G30,0)</f>
        <v>0</v>
      </c>
      <c r="BE30" s="138">
        <f>IF(BB30=3,G30,0)</f>
        <v>0</v>
      </c>
      <c r="BF30" s="138">
        <f>IF(BB30=4,G30,0)</f>
        <v>0</v>
      </c>
      <c r="BG30" s="138">
        <f>IF(BB30=5,G30,0)</f>
        <v>0</v>
      </c>
    </row>
    <row r="31" spans="1:59">
      <c r="A31" s="166">
        <v>20</v>
      </c>
      <c r="B31" s="167" t="s">
        <v>117</v>
      </c>
      <c r="C31" s="168" t="s">
        <v>118</v>
      </c>
      <c r="D31" s="169" t="s">
        <v>96</v>
      </c>
      <c r="E31" s="170">
        <v>2</v>
      </c>
      <c r="F31" s="170">
        <v>0</v>
      </c>
      <c r="G31" s="171">
        <f>E31*F31</f>
        <v>0</v>
      </c>
      <c r="H31" s="172">
        <v>2.2599999999999999E-3</v>
      </c>
      <c r="I31" s="172">
        <f>E31*H31</f>
        <v>4.5199999999999997E-3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1</v>
      </c>
      <c r="AC31" s="138">
        <v>20</v>
      </c>
      <c r="BB31" s="138">
        <v>1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>
      <c r="A32" s="166">
        <v>21</v>
      </c>
      <c r="B32" s="167" t="s">
        <v>119</v>
      </c>
      <c r="C32" s="168" t="s">
        <v>120</v>
      </c>
      <c r="D32" s="169" t="s">
        <v>96</v>
      </c>
      <c r="E32" s="170">
        <v>12</v>
      </c>
      <c r="F32" s="170">
        <v>0</v>
      </c>
      <c r="G32" s="171">
        <f>E32*F32</f>
        <v>0</v>
      </c>
      <c r="H32" s="172">
        <v>0</v>
      </c>
      <c r="I32" s="172">
        <f>E32*H32</f>
        <v>0</v>
      </c>
      <c r="J32" s="172">
        <v>0</v>
      </c>
      <c r="K32" s="172">
        <f>E32*J32</f>
        <v>0</v>
      </c>
      <c r="Q32" s="165">
        <v>2</v>
      </c>
      <c r="AA32" s="138">
        <v>12</v>
      </c>
      <c r="AB32" s="138">
        <v>0</v>
      </c>
      <c r="AC32" s="138">
        <v>21</v>
      </c>
      <c r="BB32" s="138">
        <v>1</v>
      </c>
      <c r="BC32" s="138">
        <f>IF(BB32=1,G32,0)</f>
        <v>0</v>
      </c>
      <c r="BD32" s="138">
        <f>IF(BB32=2,G32,0)</f>
        <v>0</v>
      </c>
      <c r="BE32" s="138">
        <f>IF(BB32=3,G32,0)</f>
        <v>0</v>
      </c>
      <c r="BF32" s="138">
        <f>IF(BB32=4,G32,0)</f>
        <v>0</v>
      </c>
      <c r="BG32" s="138">
        <f>IF(BB32=5,G32,0)</f>
        <v>0</v>
      </c>
    </row>
    <row r="33" spans="1:59">
      <c r="A33" s="166">
        <v>22</v>
      </c>
      <c r="B33" s="167" t="s">
        <v>121</v>
      </c>
      <c r="C33" s="168" t="s">
        <v>122</v>
      </c>
      <c r="D33" s="169" t="s">
        <v>96</v>
      </c>
      <c r="E33" s="170">
        <v>2</v>
      </c>
      <c r="F33" s="170">
        <v>0</v>
      </c>
      <c r="G33" s="171">
        <f>E33*F33</f>
        <v>0</v>
      </c>
      <c r="H33" s="172">
        <v>0</v>
      </c>
      <c r="I33" s="172">
        <f>E33*H33</f>
        <v>0</v>
      </c>
      <c r="J33" s="172">
        <v>0</v>
      </c>
      <c r="K33" s="172">
        <f>E33*J33</f>
        <v>0</v>
      </c>
      <c r="Q33" s="165">
        <v>2</v>
      </c>
      <c r="AA33" s="138">
        <v>12</v>
      </c>
      <c r="AB33" s="138">
        <v>1</v>
      </c>
      <c r="AC33" s="138">
        <v>22</v>
      </c>
      <c r="BB33" s="138">
        <v>1</v>
      </c>
      <c r="BC33" s="138">
        <f>IF(BB33=1,G33,0)</f>
        <v>0</v>
      </c>
      <c r="BD33" s="138">
        <f>IF(BB33=2,G33,0)</f>
        <v>0</v>
      </c>
      <c r="BE33" s="138">
        <f>IF(BB33=3,G33,0)</f>
        <v>0</v>
      </c>
      <c r="BF33" s="138">
        <f>IF(BB33=4,G33,0)</f>
        <v>0</v>
      </c>
      <c r="BG33" s="138">
        <f>IF(BB33=5,G33,0)</f>
        <v>0</v>
      </c>
    </row>
    <row r="34" spans="1:59">
      <c r="A34" s="166">
        <v>23</v>
      </c>
      <c r="B34" s="167" t="s">
        <v>123</v>
      </c>
      <c r="C34" s="168" t="s">
        <v>124</v>
      </c>
      <c r="D34" s="169" t="s">
        <v>96</v>
      </c>
      <c r="E34" s="170">
        <v>2</v>
      </c>
      <c r="F34" s="170">
        <v>0</v>
      </c>
      <c r="G34" s="171">
        <f>E34*F34</f>
        <v>0</v>
      </c>
      <c r="H34" s="172">
        <v>0</v>
      </c>
      <c r="I34" s="172">
        <f>E34*H34</f>
        <v>0</v>
      </c>
      <c r="J34" s="172">
        <v>0</v>
      </c>
      <c r="K34" s="172">
        <f>E34*J34</f>
        <v>0</v>
      </c>
      <c r="Q34" s="165">
        <v>2</v>
      </c>
      <c r="AA34" s="138">
        <v>12</v>
      </c>
      <c r="AB34" s="138">
        <v>1</v>
      </c>
      <c r="AC34" s="138">
        <v>23</v>
      </c>
      <c r="BB34" s="138">
        <v>1</v>
      </c>
      <c r="BC34" s="138">
        <f>IF(BB34=1,G34,0)</f>
        <v>0</v>
      </c>
      <c r="BD34" s="138">
        <f>IF(BB34=2,G34,0)</f>
        <v>0</v>
      </c>
      <c r="BE34" s="138">
        <f>IF(BB34=3,G34,0)</f>
        <v>0</v>
      </c>
      <c r="BF34" s="138">
        <f>IF(BB34=4,G34,0)</f>
        <v>0</v>
      </c>
      <c r="BG34" s="138">
        <f>IF(BB34=5,G34,0)</f>
        <v>0</v>
      </c>
    </row>
    <row r="35" spans="1:59">
      <c r="A35" s="166">
        <v>24</v>
      </c>
      <c r="B35" s="167" t="s">
        <v>125</v>
      </c>
      <c r="C35" s="168" t="s">
        <v>126</v>
      </c>
      <c r="D35" s="169" t="s">
        <v>96</v>
      </c>
      <c r="E35" s="170">
        <v>2</v>
      </c>
      <c r="F35" s="170">
        <v>0</v>
      </c>
      <c r="G35" s="171">
        <f>E35*F35</f>
        <v>0</v>
      </c>
      <c r="H35" s="172">
        <v>0</v>
      </c>
      <c r="I35" s="172">
        <f>E35*H35</f>
        <v>0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1</v>
      </c>
      <c r="AC35" s="138">
        <v>24</v>
      </c>
      <c r="BB35" s="138">
        <v>1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>
      <c r="A36" s="166">
        <v>25</v>
      </c>
      <c r="B36" s="167" t="s">
        <v>127</v>
      </c>
      <c r="C36" s="168" t="s">
        <v>128</v>
      </c>
      <c r="D36" s="169" t="s">
        <v>96</v>
      </c>
      <c r="E36" s="170">
        <v>1</v>
      </c>
      <c r="F36" s="170">
        <v>0</v>
      </c>
      <c r="G36" s="171">
        <f>E36*F36</f>
        <v>0</v>
      </c>
      <c r="H36" s="172">
        <v>1.0999999999999999E-2</v>
      </c>
      <c r="I36" s="172">
        <f>E36*H36</f>
        <v>1.0999999999999999E-2</v>
      </c>
      <c r="J36" s="172">
        <v>0</v>
      </c>
      <c r="K36" s="172">
        <f>E36*J36</f>
        <v>0</v>
      </c>
      <c r="Q36" s="165">
        <v>2</v>
      </c>
      <c r="AA36" s="138">
        <v>12</v>
      </c>
      <c r="AB36" s="138">
        <v>1</v>
      </c>
      <c r="AC36" s="138">
        <v>25</v>
      </c>
      <c r="BB36" s="138">
        <v>1</v>
      </c>
      <c r="BC36" s="138">
        <f>IF(BB36=1,G36,0)</f>
        <v>0</v>
      </c>
      <c r="BD36" s="138">
        <f>IF(BB36=2,G36,0)</f>
        <v>0</v>
      </c>
      <c r="BE36" s="138">
        <f>IF(BB36=3,G36,0)</f>
        <v>0</v>
      </c>
      <c r="BF36" s="138">
        <f>IF(BB36=4,G36,0)</f>
        <v>0</v>
      </c>
      <c r="BG36" s="138">
        <f>IF(BB36=5,G36,0)</f>
        <v>0</v>
      </c>
    </row>
    <row r="37" spans="1:59" ht="25.5">
      <c r="A37" s="166">
        <v>26</v>
      </c>
      <c r="B37" s="167" t="s">
        <v>129</v>
      </c>
      <c r="C37" s="168" t="s">
        <v>130</v>
      </c>
      <c r="D37" s="169" t="s">
        <v>131</v>
      </c>
      <c r="E37" s="170">
        <v>1</v>
      </c>
      <c r="F37" s="170">
        <v>0</v>
      </c>
      <c r="G37" s="171">
        <f>E37*F37</f>
        <v>0</v>
      </c>
      <c r="H37" s="172">
        <v>0</v>
      </c>
      <c r="I37" s="172">
        <f>E37*H37</f>
        <v>0</v>
      </c>
      <c r="J37" s="172">
        <v>0</v>
      </c>
      <c r="K37" s="172">
        <f>E37*J37</f>
        <v>0</v>
      </c>
      <c r="Q37" s="165">
        <v>2</v>
      </c>
      <c r="AA37" s="138">
        <v>12</v>
      </c>
      <c r="AB37" s="138">
        <v>0</v>
      </c>
      <c r="AC37" s="138">
        <v>26</v>
      </c>
      <c r="BB37" s="138">
        <v>1</v>
      </c>
      <c r="BC37" s="138">
        <f>IF(BB37=1,G37,0)</f>
        <v>0</v>
      </c>
      <c r="BD37" s="138">
        <f>IF(BB37=2,G37,0)</f>
        <v>0</v>
      </c>
      <c r="BE37" s="138">
        <f>IF(BB37=3,G37,0)</f>
        <v>0</v>
      </c>
      <c r="BF37" s="138">
        <f>IF(BB37=4,G37,0)</f>
        <v>0</v>
      </c>
      <c r="BG37" s="138">
        <f>IF(BB37=5,G37,0)</f>
        <v>0</v>
      </c>
    </row>
    <row r="38" spans="1:59">
      <c r="A38" s="166">
        <v>27</v>
      </c>
      <c r="B38" s="167" t="s">
        <v>132</v>
      </c>
      <c r="C38" s="168" t="s">
        <v>133</v>
      </c>
      <c r="D38" s="169" t="s">
        <v>83</v>
      </c>
      <c r="E38" s="170">
        <v>10</v>
      </c>
      <c r="F38" s="170">
        <v>0</v>
      </c>
      <c r="G38" s="171">
        <f>E38*F38</f>
        <v>0</v>
      </c>
      <c r="H38" s="172">
        <v>0</v>
      </c>
      <c r="I38" s="172">
        <f>E38*H38</f>
        <v>0</v>
      </c>
      <c r="J38" s="172">
        <v>0</v>
      </c>
      <c r="K38" s="172">
        <f>E38*J38</f>
        <v>0</v>
      </c>
      <c r="Q38" s="165">
        <v>2</v>
      </c>
      <c r="AA38" s="138">
        <v>12</v>
      </c>
      <c r="AB38" s="138">
        <v>0</v>
      </c>
      <c r="AC38" s="138">
        <v>27</v>
      </c>
      <c r="BB38" s="138">
        <v>1</v>
      </c>
      <c r="BC38" s="138">
        <f>IF(BB38=1,G38,0)</f>
        <v>0</v>
      </c>
      <c r="BD38" s="138">
        <f>IF(BB38=2,G38,0)</f>
        <v>0</v>
      </c>
      <c r="BE38" s="138">
        <f>IF(BB38=3,G38,0)</f>
        <v>0</v>
      </c>
      <c r="BF38" s="138">
        <f>IF(BB38=4,G38,0)</f>
        <v>0</v>
      </c>
      <c r="BG38" s="138">
        <f>IF(BB38=5,G38,0)</f>
        <v>0</v>
      </c>
    </row>
    <row r="39" spans="1:59">
      <c r="A39" s="166">
        <v>28</v>
      </c>
      <c r="B39" s="167" t="s">
        <v>119</v>
      </c>
      <c r="C39" s="168" t="s">
        <v>120</v>
      </c>
      <c r="D39" s="169" t="s">
        <v>96</v>
      </c>
      <c r="E39" s="170">
        <v>1</v>
      </c>
      <c r="F39" s="170">
        <v>0</v>
      </c>
      <c r="G39" s="171">
        <f>E39*F39</f>
        <v>0</v>
      </c>
      <c r="H39" s="172">
        <v>0</v>
      </c>
      <c r="I39" s="172">
        <f>E39*H39</f>
        <v>0</v>
      </c>
      <c r="J39" s="172">
        <v>0</v>
      </c>
      <c r="K39" s="172">
        <f>E39*J39</f>
        <v>0</v>
      </c>
      <c r="Q39" s="165">
        <v>2</v>
      </c>
      <c r="AA39" s="138">
        <v>12</v>
      </c>
      <c r="AB39" s="138">
        <v>0</v>
      </c>
      <c r="AC39" s="138">
        <v>28</v>
      </c>
      <c r="BB39" s="138">
        <v>1</v>
      </c>
      <c r="BC39" s="138">
        <f>IF(BB39=1,G39,0)</f>
        <v>0</v>
      </c>
      <c r="BD39" s="138">
        <f>IF(BB39=2,G39,0)</f>
        <v>0</v>
      </c>
      <c r="BE39" s="138">
        <f>IF(BB39=3,G39,0)</f>
        <v>0</v>
      </c>
      <c r="BF39" s="138">
        <f>IF(BB39=4,G39,0)</f>
        <v>0</v>
      </c>
      <c r="BG39" s="138">
        <f>IF(BB39=5,G39,0)</f>
        <v>0</v>
      </c>
    </row>
    <row r="40" spans="1:59">
      <c r="A40" s="166">
        <v>29</v>
      </c>
      <c r="B40" s="167" t="s">
        <v>134</v>
      </c>
      <c r="C40" s="168" t="s">
        <v>135</v>
      </c>
      <c r="D40" s="169" t="s">
        <v>96</v>
      </c>
      <c r="E40" s="170">
        <v>1</v>
      </c>
      <c r="F40" s="170">
        <v>0</v>
      </c>
      <c r="G40" s="171">
        <f>E40*F40</f>
        <v>0</v>
      </c>
      <c r="H40" s="172">
        <v>4.0999999999999999E-4</v>
      </c>
      <c r="I40" s="172">
        <f>E40*H40</f>
        <v>4.0999999999999999E-4</v>
      </c>
      <c r="J40" s="172">
        <v>0</v>
      </c>
      <c r="K40" s="172">
        <f>E40*J40</f>
        <v>0</v>
      </c>
      <c r="Q40" s="165">
        <v>2</v>
      </c>
      <c r="AA40" s="138">
        <v>12</v>
      </c>
      <c r="AB40" s="138">
        <v>0</v>
      </c>
      <c r="AC40" s="138">
        <v>29</v>
      </c>
      <c r="BB40" s="138">
        <v>1</v>
      </c>
      <c r="BC40" s="138">
        <f>IF(BB40=1,G40,0)</f>
        <v>0</v>
      </c>
      <c r="BD40" s="138">
        <f>IF(BB40=2,G40,0)</f>
        <v>0</v>
      </c>
      <c r="BE40" s="138">
        <f>IF(BB40=3,G40,0)</f>
        <v>0</v>
      </c>
      <c r="BF40" s="138">
        <f>IF(BB40=4,G40,0)</f>
        <v>0</v>
      </c>
      <c r="BG40" s="138">
        <f>IF(BB40=5,G40,0)</f>
        <v>0</v>
      </c>
    </row>
    <row r="41" spans="1:59">
      <c r="A41" s="166">
        <v>30</v>
      </c>
      <c r="B41" s="167" t="s">
        <v>136</v>
      </c>
      <c r="C41" s="168" t="s">
        <v>137</v>
      </c>
      <c r="D41" s="169" t="s">
        <v>83</v>
      </c>
      <c r="E41" s="170">
        <v>10</v>
      </c>
      <c r="F41" s="170">
        <v>0</v>
      </c>
      <c r="G41" s="171">
        <f>E41*F41</f>
        <v>0</v>
      </c>
      <c r="H41" s="172">
        <v>0</v>
      </c>
      <c r="I41" s="172">
        <f>E41*H41</f>
        <v>0</v>
      </c>
      <c r="J41" s="172">
        <v>0</v>
      </c>
      <c r="K41" s="172">
        <f>E41*J41</f>
        <v>0</v>
      </c>
      <c r="Q41" s="165">
        <v>2</v>
      </c>
      <c r="AA41" s="138">
        <v>12</v>
      </c>
      <c r="AB41" s="138">
        <v>0</v>
      </c>
      <c r="AC41" s="138">
        <v>30</v>
      </c>
      <c r="BB41" s="138">
        <v>1</v>
      </c>
      <c r="BC41" s="138">
        <f>IF(BB41=1,G41,0)</f>
        <v>0</v>
      </c>
      <c r="BD41" s="138">
        <f>IF(BB41=2,G41,0)</f>
        <v>0</v>
      </c>
      <c r="BE41" s="138">
        <f>IF(BB41=3,G41,0)</f>
        <v>0</v>
      </c>
      <c r="BF41" s="138">
        <f>IF(BB41=4,G41,0)</f>
        <v>0</v>
      </c>
      <c r="BG41" s="138">
        <f>IF(BB41=5,G41,0)</f>
        <v>0</v>
      </c>
    </row>
    <row r="42" spans="1:59">
      <c r="A42" s="173"/>
      <c r="B42" s="174" t="s">
        <v>71</v>
      </c>
      <c r="C42" s="175" t="str">
        <f>CONCATENATE(B17," ",C17)</f>
        <v>8 Trubní vedení</v>
      </c>
      <c r="D42" s="173"/>
      <c r="E42" s="176"/>
      <c r="F42" s="176"/>
      <c r="G42" s="177">
        <f>SUM(G17:G41)</f>
        <v>0</v>
      </c>
      <c r="H42" s="178"/>
      <c r="I42" s="179">
        <f>SUM(I17:I41)</f>
        <v>0.72832999999999992</v>
      </c>
      <c r="J42" s="178"/>
      <c r="K42" s="179">
        <f>SUM(K17:K41)</f>
        <v>0</v>
      </c>
      <c r="Q42" s="165">
        <v>4</v>
      </c>
      <c r="BC42" s="180">
        <f>SUM(BC17:BC41)</f>
        <v>0</v>
      </c>
      <c r="BD42" s="180">
        <f>SUM(BD17:BD41)</f>
        <v>0</v>
      </c>
      <c r="BE42" s="180">
        <f>SUM(BE17:BE41)</f>
        <v>0</v>
      </c>
      <c r="BF42" s="180">
        <f>SUM(BF17:BF41)</f>
        <v>0</v>
      </c>
      <c r="BG42" s="180">
        <f>SUM(BG17:BG41)</f>
        <v>0</v>
      </c>
    </row>
    <row r="43" spans="1:59">
      <c r="A43" s="158" t="s">
        <v>68</v>
      </c>
      <c r="B43" s="159" t="s">
        <v>138</v>
      </c>
      <c r="C43" s="160" t="s">
        <v>139</v>
      </c>
      <c r="D43" s="161"/>
      <c r="E43" s="162"/>
      <c r="F43" s="162"/>
      <c r="G43" s="163"/>
      <c r="H43" s="164"/>
      <c r="I43" s="164"/>
      <c r="J43" s="164"/>
      <c r="K43" s="164"/>
      <c r="Q43" s="165">
        <v>1</v>
      </c>
    </row>
    <row r="44" spans="1:59">
      <c r="A44" s="166">
        <v>31</v>
      </c>
      <c r="B44" s="167" t="s">
        <v>140</v>
      </c>
      <c r="C44" s="168" t="s">
        <v>141</v>
      </c>
      <c r="D44" s="169" t="s">
        <v>142</v>
      </c>
      <c r="E44" s="170">
        <v>32.619999999999997</v>
      </c>
      <c r="F44" s="170">
        <v>0</v>
      </c>
      <c r="G44" s="171">
        <f>E44*F44</f>
        <v>0</v>
      </c>
      <c r="H44" s="172">
        <v>0</v>
      </c>
      <c r="I44" s="172">
        <f>E44*H44</f>
        <v>0</v>
      </c>
      <c r="J44" s="172">
        <v>0</v>
      </c>
      <c r="K44" s="172">
        <f>E44*J44</f>
        <v>0</v>
      </c>
      <c r="Q44" s="165">
        <v>2</v>
      </c>
      <c r="AA44" s="138">
        <v>12</v>
      </c>
      <c r="AB44" s="138">
        <v>0</v>
      </c>
      <c r="AC44" s="138">
        <v>31</v>
      </c>
      <c r="BB44" s="138">
        <v>1</v>
      </c>
      <c r="BC44" s="138">
        <f>IF(BB44=1,G44,0)</f>
        <v>0</v>
      </c>
      <c r="BD44" s="138">
        <f>IF(BB44=2,G44,0)</f>
        <v>0</v>
      </c>
      <c r="BE44" s="138">
        <f>IF(BB44=3,G44,0)</f>
        <v>0</v>
      </c>
      <c r="BF44" s="138">
        <f>IF(BB44=4,G44,0)</f>
        <v>0</v>
      </c>
      <c r="BG44" s="138">
        <f>IF(BB44=5,G44,0)</f>
        <v>0</v>
      </c>
    </row>
    <row r="45" spans="1:59">
      <c r="A45" s="166">
        <v>32</v>
      </c>
      <c r="B45" s="167" t="s">
        <v>143</v>
      </c>
      <c r="C45" s="168" t="s">
        <v>144</v>
      </c>
      <c r="D45" s="169" t="s">
        <v>83</v>
      </c>
      <c r="E45" s="170">
        <v>10</v>
      </c>
      <c r="F45" s="170">
        <v>0</v>
      </c>
      <c r="G45" s="171">
        <f>E45*F45</f>
        <v>0</v>
      </c>
      <c r="H45" s="172">
        <v>2.9999999999999997E-4</v>
      </c>
      <c r="I45" s="172">
        <f>E45*H45</f>
        <v>2.9999999999999996E-3</v>
      </c>
      <c r="J45" s="172">
        <v>0</v>
      </c>
      <c r="K45" s="172">
        <f>E45*J45</f>
        <v>0</v>
      </c>
      <c r="Q45" s="165">
        <v>2</v>
      </c>
      <c r="AA45" s="138">
        <v>12</v>
      </c>
      <c r="AB45" s="138">
        <v>1</v>
      </c>
      <c r="AC45" s="138">
        <v>32</v>
      </c>
      <c r="BB45" s="138">
        <v>1</v>
      </c>
      <c r="BC45" s="138">
        <f>IF(BB45=1,G45,0)</f>
        <v>0</v>
      </c>
      <c r="BD45" s="138">
        <f>IF(BB45=2,G45,0)</f>
        <v>0</v>
      </c>
      <c r="BE45" s="138">
        <f>IF(BB45=3,G45,0)</f>
        <v>0</v>
      </c>
      <c r="BF45" s="138">
        <f>IF(BB45=4,G45,0)</f>
        <v>0</v>
      </c>
      <c r="BG45" s="138">
        <f>IF(BB45=5,G45,0)</f>
        <v>0</v>
      </c>
    </row>
    <row r="46" spans="1:59">
      <c r="A46" s="166">
        <v>33</v>
      </c>
      <c r="B46" s="167" t="s">
        <v>145</v>
      </c>
      <c r="C46" s="168" t="s">
        <v>146</v>
      </c>
      <c r="D46" s="169" t="s">
        <v>96</v>
      </c>
      <c r="E46" s="170">
        <v>1</v>
      </c>
      <c r="F46" s="170">
        <v>0</v>
      </c>
      <c r="G46" s="171">
        <f>E46*F46</f>
        <v>0</v>
      </c>
      <c r="H46" s="172">
        <v>0.03</v>
      </c>
      <c r="I46" s="172">
        <f>E46*H46</f>
        <v>0.03</v>
      </c>
      <c r="J46" s="172">
        <v>0</v>
      </c>
      <c r="K46" s="172">
        <f>E46*J46</f>
        <v>0</v>
      </c>
      <c r="Q46" s="165">
        <v>2</v>
      </c>
      <c r="AA46" s="138">
        <v>12</v>
      </c>
      <c r="AB46" s="138">
        <v>1</v>
      </c>
      <c r="AC46" s="138">
        <v>33</v>
      </c>
      <c r="BB46" s="138">
        <v>1</v>
      </c>
      <c r="BC46" s="138">
        <f>IF(BB46=1,G46,0)</f>
        <v>0</v>
      </c>
      <c r="BD46" s="138">
        <f>IF(BB46=2,G46,0)</f>
        <v>0</v>
      </c>
      <c r="BE46" s="138">
        <f>IF(BB46=3,G46,0)</f>
        <v>0</v>
      </c>
      <c r="BF46" s="138">
        <f>IF(BB46=4,G46,0)</f>
        <v>0</v>
      </c>
      <c r="BG46" s="138">
        <f>IF(BB46=5,G46,0)</f>
        <v>0</v>
      </c>
    </row>
    <row r="47" spans="1:59">
      <c r="A47" s="173"/>
      <c r="B47" s="174" t="s">
        <v>71</v>
      </c>
      <c r="C47" s="175" t="str">
        <f>CONCATENATE(B43," ",C43)</f>
        <v>99 Staveništní přesun hmot</v>
      </c>
      <c r="D47" s="173"/>
      <c r="E47" s="176"/>
      <c r="F47" s="176"/>
      <c r="G47" s="177">
        <f>SUM(G43:G46)</f>
        <v>0</v>
      </c>
      <c r="H47" s="178"/>
      <c r="I47" s="179">
        <f>SUM(I43:I46)</f>
        <v>3.3000000000000002E-2</v>
      </c>
      <c r="J47" s="178"/>
      <c r="K47" s="179">
        <f>SUM(K43:K46)</f>
        <v>0</v>
      </c>
      <c r="Q47" s="165">
        <v>4</v>
      </c>
      <c r="BC47" s="180">
        <f>SUM(BC43:BC46)</f>
        <v>0</v>
      </c>
      <c r="BD47" s="180">
        <f>SUM(BD43:BD46)</f>
        <v>0</v>
      </c>
      <c r="BE47" s="180">
        <f>SUM(BE43:BE46)</f>
        <v>0</v>
      </c>
      <c r="BF47" s="180">
        <f>SUM(BF43:BF46)</f>
        <v>0</v>
      </c>
      <c r="BG47" s="180">
        <f>SUM(BG43:BG46)</f>
        <v>0</v>
      </c>
    </row>
    <row r="48" spans="1:59">
      <c r="A48" s="158" t="s">
        <v>68</v>
      </c>
      <c r="B48" s="159" t="s">
        <v>147</v>
      </c>
      <c r="C48" s="160" t="s">
        <v>148</v>
      </c>
      <c r="D48" s="161"/>
      <c r="E48" s="162"/>
      <c r="F48" s="162"/>
      <c r="G48" s="163"/>
      <c r="H48" s="164"/>
      <c r="I48" s="164"/>
      <c r="J48" s="164"/>
      <c r="K48" s="164"/>
      <c r="Q48" s="165">
        <v>1</v>
      </c>
    </row>
    <row r="49" spans="1:59" ht="25.5">
      <c r="A49" s="166">
        <v>34</v>
      </c>
      <c r="B49" s="167" t="s">
        <v>149</v>
      </c>
      <c r="C49" s="168" t="s">
        <v>150</v>
      </c>
      <c r="D49" s="169" t="s">
        <v>96</v>
      </c>
      <c r="E49" s="170">
        <v>1</v>
      </c>
      <c r="F49" s="170">
        <v>0</v>
      </c>
      <c r="G49" s="171">
        <f>E49*F49</f>
        <v>0</v>
      </c>
      <c r="H49" s="172">
        <v>9.4999999999999998E-3</v>
      </c>
      <c r="I49" s="172">
        <f>E49*H49</f>
        <v>9.4999999999999998E-3</v>
      </c>
      <c r="J49" s="172">
        <v>0</v>
      </c>
      <c r="K49" s="172">
        <f>E49*J49</f>
        <v>0</v>
      </c>
      <c r="Q49" s="165">
        <v>2</v>
      </c>
      <c r="AA49" s="138">
        <v>12</v>
      </c>
      <c r="AB49" s="138">
        <v>0</v>
      </c>
      <c r="AC49" s="138">
        <v>34</v>
      </c>
      <c r="BB49" s="138">
        <v>2</v>
      </c>
      <c r="BC49" s="138">
        <f>IF(BB49=1,G49,0)</f>
        <v>0</v>
      </c>
      <c r="BD49" s="138">
        <f>IF(BB49=2,G49,0)</f>
        <v>0</v>
      </c>
      <c r="BE49" s="138">
        <f>IF(BB49=3,G49,0)</f>
        <v>0</v>
      </c>
      <c r="BF49" s="138">
        <f>IF(BB49=4,G49,0)</f>
        <v>0</v>
      </c>
      <c r="BG49" s="138">
        <f>IF(BB49=5,G49,0)</f>
        <v>0</v>
      </c>
    </row>
    <row r="50" spans="1:59">
      <c r="A50" s="166">
        <v>35</v>
      </c>
      <c r="B50" s="167" t="s">
        <v>151</v>
      </c>
      <c r="C50" s="168" t="s">
        <v>152</v>
      </c>
      <c r="D50" s="169" t="s">
        <v>96</v>
      </c>
      <c r="E50" s="170">
        <v>2</v>
      </c>
      <c r="F50" s="170">
        <v>0</v>
      </c>
      <c r="G50" s="171">
        <f>E50*F50</f>
        <v>0</v>
      </c>
      <c r="H50" s="172">
        <v>1.8500000000000001E-3</v>
      </c>
      <c r="I50" s="172">
        <f>E50*H50</f>
        <v>3.7000000000000002E-3</v>
      </c>
      <c r="J50" s="172">
        <v>0</v>
      </c>
      <c r="K50" s="172">
        <f>E50*J50</f>
        <v>0</v>
      </c>
      <c r="Q50" s="165">
        <v>2</v>
      </c>
      <c r="AA50" s="138">
        <v>12</v>
      </c>
      <c r="AB50" s="138">
        <v>0</v>
      </c>
      <c r="AC50" s="138">
        <v>35</v>
      </c>
      <c r="BB50" s="138">
        <v>2</v>
      </c>
      <c r="BC50" s="138">
        <f>IF(BB50=1,G50,0)</f>
        <v>0</v>
      </c>
      <c r="BD50" s="138">
        <f>IF(BB50=2,G50,0)</f>
        <v>0</v>
      </c>
      <c r="BE50" s="138">
        <f>IF(BB50=3,G50,0)</f>
        <v>0</v>
      </c>
      <c r="BF50" s="138">
        <f>IF(BB50=4,G50,0)</f>
        <v>0</v>
      </c>
      <c r="BG50" s="138">
        <f>IF(BB50=5,G50,0)</f>
        <v>0</v>
      </c>
    </row>
    <row r="51" spans="1:59" ht="25.5">
      <c r="A51" s="166">
        <v>36</v>
      </c>
      <c r="B51" s="167" t="s">
        <v>153</v>
      </c>
      <c r="C51" s="168" t="s">
        <v>154</v>
      </c>
      <c r="D51" s="169" t="s">
        <v>96</v>
      </c>
      <c r="E51" s="170">
        <v>1</v>
      </c>
      <c r="F51" s="170">
        <v>0</v>
      </c>
      <c r="G51" s="171">
        <f>E51*F51</f>
        <v>0</v>
      </c>
      <c r="H51" s="172">
        <v>6.5100000000000002E-3</v>
      </c>
      <c r="I51" s="172">
        <f>E51*H51</f>
        <v>6.5100000000000002E-3</v>
      </c>
      <c r="J51" s="172">
        <v>0</v>
      </c>
      <c r="K51" s="172">
        <f>E51*J51</f>
        <v>0</v>
      </c>
      <c r="Q51" s="165">
        <v>2</v>
      </c>
      <c r="AA51" s="138">
        <v>12</v>
      </c>
      <c r="AB51" s="138">
        <v>0</v>
      </c>
      <c r="AC51" s="138">
        <v>36</v>
      </c>
      <c r="BB51" s="138">
        <v>2</v>
      </c>
      <c r="BC51" s="138">
        <f>IF(BB51=1,G51,0)</f>
        <v>0</v>
      </c>
      <c r="BD51" s="138">
        <f>IF(BB51=2,G51,0)</f>
        <v>0</v>
      </c>
      <c r="BE51" s="138">
        <f>IF(BB51=3,G51,0)</f>
        <v>0</v>
      </c>
      <c r="BF51" s="138">
        <f>IF(BB51=4,G51,0)</f>
        <v>0</v>
      </c>
      <c r="BG51" s="138">
        <f>IF(BB51=5,G51,0)</f>
        <v>0</v>
      </c>
    </row>
    <row r="52" spans="1:59">
      <c r="A52" s="173"/>
      <c r="B52" s="174" t="s">
        <v>71</v>
      </c>
      <c r="C52" s="175" t="str">
        <f>CONCATENATE(B48," ",C48)</f>
        <v>722 Vnitřní vodovod</v>
      </c>
      <c r="D52" s="173"/>
      <c r="E52" s="176"/>
      <c r="F52" s="176"/>
      <c r="G52" s="177">
        <f>SUM(G48:G51)</f>
        <v>0</v>
      </c>
      <c r="H52" s="178"/>
      <c r="I52" s="179">
        <f>SUM(I48:I51)</f>
        <v>1.9709999999999998E-2</v>
      </c>
      <c r="J52" s="178"/>
      <c r="K52" s="179">
        <f>SUM(K48:K51)</f>
        <v>0</v>
      </c>
      <c r="Q52" s="165">
        <v>4</v>
      </c>
      <c r="BC52" s="180">
        <f>SUM(BC48:BC51)</f>
        <v>0</v>
      </c>
      <c r="BD52" s="180">
        <f>SUM(BD48:BD51)</f>
        <v>0</v>
      </c>
      <c r="BE52" s="180">
        <f>SUM(BE48:BE51)</f>
        <v>0</v>
      </c>
      <c r="BF52" s="180">
        <f>SUM(BF48:BF51)</f>
        <v>0</v>
      </c>
      <c r="BG52" s="180">
        <f>SUM(BG48:BG51)</f>
        <v>0</v>
      </c>
    </row>
    <row r="53" spans="1:59">
      <c r="A53" s="158" t="s">
        <v>68</v>
      </c>
      <c r="B53" s="159" t="s">
        <v>155</v>
      </c>
      <c r="C53" s="160" t="s">
        <v>156</v>
      </c>
      <c r="D53" s="161"/>
      <c r="E53" s="162"/>
      <c r="F53" s="162"/>
      <c r="G53" s="163"/>
      <c r="H53" s="164"/>
      <c r="I53" s="164"/>
      <c r="J53" s="164"/>
      <c r="K53" s="164"/>
      <c r="Q53" s="165">
        <v>1</v>
      </c>
    </row>
    <row r="54" spans="1:59">
      <c r="A54" s="166">
        <v>37</v>
      </c>
      <c r="B54" s="167" t="s">
        <v>157</v>
      </c>
      <c r="C54" s="168" t="s">
        <v>158</v>
      </c>
      <c r="D54" s="169" t="s">
        <v>83</v>
      </c>
      <c r="E54" s="170">
        <v>20</v>
      </c>
      <c r="F54" s="170">
        <v>0</v>
      </c>
      <c r="G54" s="171">
        <f>E54*F54</f>
        <v>0</v>
      </c>
      <c r="H54" s="172">
        <v>0</v>
      </c>
      <c r="I54" s="172">
        <f>E54*H54</f>
        <v>0</v>
      </c>
      <c r="J54" s="172">
        <v>0</v>
      </c>
      <c r="K54" s="172">
        <f>E54*J54</f>
        <v>0</v>
      </c>
      <c r="Q54" s="165">
        <v>2</v>
      </c>
      <c r="AA54" s="138">
        <v>12</v>
      </c>
      <c r="AB54" s="138">
        <v>0</v>
      </c>
      <c r="AC54" s="138">
        <v>37</v>
      </c>
      <c r="BB54" s="138">
        <v>4</v>
      </c>
      <c r="BC54" s="138">
        <f>IF(BB54=1,G54,0)</f>
        <v>0</v>
      </c>
      <c r="BD54" s="138">
        <f>IF(BB54=2,G54,0)</f>
        <v>0</v>
      </c>
      <c r="BE54" s="138">
        <f>IF(BB54=3,G54,0)</f>
        <v>0</v>
      </c>
      <c r="BF54" s="138">
        <f>IF(BB54=4,G54,0)</f>
        <v>0</v>
      </c>
      <c r="BG54" s="138">
        <f>IF(BB54=5,G54,0)</f>
        <v>0</v>
      </c>
    </row>
    <row r="55" spans="1:59">
      <c r="A55" s="166">
        <v>38</v>
      </c>
      <c r="B55" s="167" t="s">
        <v>159</v>
      </c>
      <c r="C55" s="168" t="s">
        <v>160</v>
      </c>
      <c r="D55" s="169" t="s">
        <v>83</v>
      </c>
      <c r="E55" s="170">
        <v>20</v>
      </c>
      <c r="F55" s="170">
        <v>0</v>
      </c>
      <c r="G55" s="171">
        <f>E55*F55</f>
        <v>0</v>
      </c>
      <c r="H55" s="172">
        <v>5.0000000000000002E-5</v>
      </c>
      <c r="I55" s="172">
        <f>E55*H55</f>
        <v>1E-3</v>
      </c>
      <c r="J55" s="172">
        <v>0</v>
      </c>
      <c r="K55" s="172">
        <f>E55*J55</f>
        <v>0</v>
      </c>
      <c r="Q55" s="165">
        <v>2</v>
      </c>
      <c r="AA55" s="138">
        <v>12</v>
      </c>
      <c r="AB55" s="138">
        <v>1</v>
      </c>
      <c r="AC55" s="138">
        <v>38</v>
      </c>
      <c r="BB55" s="138">
        <v>4</v>
      </c>
      <c r="BC55" s="138">
        <f>IF(BB55=1,G55,0)</f>
        <v>0</v>
      </c>
      <c r="BD55" s="138">
        <f>IF(BB55=2,G55,0)</f>
        <v>0</v>
      </c>
      <c r="BE55" s="138">
        <f>IF(BB55=3,G55,0)</f>
        <v>0</v>
      </c>
      <c r="BF55" s="138">
        <f>IF(BB55=4,G55,0)</f>
        <v>0</v>
      </c>
      <c r="BG55" s="138">
        <f>IF(BB55=5,G55,0)</f>
        <v>0</v>
      </c>
    </row>
    <row r="56" spans="1:59">
      <c r="A56" s="173"/>
      <c r="B56" s="174" t="s">
        <v>71</v>
      </c>
      <c r="C56" s="175" t="str">
        <f>CONCATENATE(B53," ",C53)</f>
        <v>M22 Montáž sdělovací a zabezp.tech</v>
      </c>
      <c r="D56" s="173"/>
      <c r="E56" s="176"/>
      <c r="F56" s="176"/>
      <c r="G56" s="177">
        <f>SUM(G53:G55)</f>
        <v>0</v>
      </c>
      <c r="H56" s="178"/>
      <c r="I56" s="179">
        <f>SUM(I53:I55)</f>
        <v>1E-3</v>
      </c>
      <c r="J56" s="178"/>
      <c r="K56" s="179">
        <f>SUM(K53:K55)</f>
        <v>0</v>
      </c>
      <c r="Q56" s="165">
        <v>4</v>
      </c>
      <c r="BC56" s="180">
        <f>SUM(BC53:BC55)</f>
        <v>0</v>
      </c>
      <c r="BD56" s="180">
        <f>SUM(BD53:BD55)</f>
        <v>0</v>
      </c>
      <c r="BE56" s="180">
        <f>SUM(BE53:BE55)</f>
        <v>0</v>
      </c>
      <c r="BF56" s="180">
        <f>SUM(BF53:BF55)</f>
        <v>0</v>
      </c>
      <c r="BG56" s="180">
        <f>SUM(BG53:BG55)</f>
        <v>0</v>
      </c>
    </row>
    <row r="57" spans="1:59">
      <c r="A57" s="158" t="s">
        <v>68</v>
      </c>
      <c r="B57" s="159" t="s">
        <v>161</v>
      </c>
      <c r="C57" s="160" t="s">
        <v>162</v>
      </c>
      <c r="D57" s="161"/>
      <c r="E57" s="162"/>
      <c r="F57" s="162"/>
      <c r="G57" s="163"/>
      <c r="H57" s="164"/>
      <c r="I57" s="164"/>
      <c r="J57" s="164"/>
      <c r="K57" s="164"/>
      <c r="Q57" s="165">
        <v>1</v>
      </c>
    </row>
    <row r="58" spans="1:59">
      <c r="A58" s="166">
        <v>39</v>
      </c>
      <c r="B58" s="167" t="s">
        <v>163</v>
      </c>
      <c r="C58" s="168" t="s">
        <v>164</v>
      </c>
      <c r="D58" s="169" t="s">
        <v>165</v>
      </c>
      <c r="E58" s="170">
        <v>1</v>
      </c>
      <c r="F58" s="170">
        <v>0</v>
      </c>
      <c r="G58" s="171">
        <f>E58*F58</f>
        <v>0</v>
      </c>
      <c r="H58" s="172">
        <v>0</v>
      </c>
      <c r="I58" s="172">
        <f>E58*H58</f>
        <v>0</v>
      </c>
      <c r="J58" s="172">
        <v>0</v>
      </c>
      <c r="K58" s="172">
        <f>E58*J58</f>
        <v>0</v>
      </c>
      <c r="Q58" s="165">
        <v>2</v>
      </c>
      <c r="AA58" s="138">
        <v>12</v>
      </c>
      <c r="AB58" s="138">
        <v>0</v>
      </c>
      <c r="AC58" s="138">
        <v>39</v>
      </c>
      <c r="BB58" s="138">
        <v>4</v>
      </c>
      <c r="BC58" s="138">
        <f>IF(BB58=1,G58,0)</f>
        <v>0</v>
      </c>
      <c r="BD58" s="138">
        <f>IF(BB58=2,G58,0)</f>
        <v>0</v>
      </c>
      <c r="BE58" s="138">
        <f>IF(BB58=3,G58,0)</f>
        <v>0</v>
      </c>
      <c r="BF58" s="138">
        <f>IF(BB58=4,G58,0)</f>
        <v>0</v>
      </c>
      <c r="BG58" s="138">
        <f>IF(BB58=5,G58,0)</f>
        <v>0</v>
      </c>
    </row>
    <row r="59" spans="1:59">
      <c r="A59" s="166">
        <v>40</v>
      </c>
      <c r="B59" s="167" t="s">
        <v>166</v>
      </c>
      <c r="C59" s="168" t="s">
        <v>167</v>
      </c>
      <c r="D59" s="169" t="s">
        <v>83</v>
      </c>
      <c r="E59" s="170">
        <v>10</v>
      </c>
      <c r="F59" s="170">
        <v>0</v>
      </c>
      <c r="G59" s="171">
        <f>E59*F59</f>
        <v>0</v>
      </c>
      <c r="H59" s="172">
        <v>0</v>
      </c>
      <c r="I59" s="172">
        <f>E59*H59</f>
        <v>0</v>
      </c>
      <c r="J59" s="172">
        <v>0</v>
      </c>
      <c r="K59" s="172">
        <f>E59*J59</f>
        <v>0</v>
      </c>
      <c r="Q59" s="165">
        <v>2</v>
      </c>
      <c r="AA59" s="138">
        <v>12</v>
      </c>
      <c r="AB59" s="138">
        <v>0</v>
      </c>
      <c r="AC59" s="138">
        <v>40</v>
      </c>
      <c r="BB59" s="138">
        <v>4</v>
      </c>
      <c r="BC59" s="138">
        <f>IF(BB59=1,G59,0)</f>
        <v>0</v>
      </c>
      <c r="BD59" s="138">
        <f>IF(BB59=2,G59,0)</f>
        <v>0</v>
      </c>
      <c r="BE59" s="138">
        <f>IF(BB59=3,G59,0)</f>
        <v>0</v>
      </c>
      <c r="BF59" s="138">
        <f>IF(BB59=4,G59,0)</f>
        <v>0</v>
      </c>
      <c r="BG59" s="138">
        <f>IF(BB59=5,G59,0)</f>
        <v>0</v>
      </c>
    </row>
    <row r="60" spans="1:59">
      <c r="A60" s="166">
        <v>41</v>
      </c>
      <c r="B60" s="167" t="s">
        <v>168</v>
      </c>
      <c r="C60" s="168" t="s">
        <v>169</v>
      </c>
      <c r="D60" s="169" t="s">
        <v>83</v>
      </c>
      <c r="E60" s="170">
        <v>10</v>
      </c>
      <c r="F60" s="170">
        <v>0</v>
      </c>
      <c r="G60" s="171">
        <f>E60*F60</f>
        <v>0</v>
      </c>
      <c r="H60" s="172">
        <v>0</v>
      </c>
      <c r="I60" s="172">
        <f>E60*H60</f>
        <v>0</v>
      </c>
      <c r="J60" s="172">
        <v>0</v>
      </c>
      <c r="K60" s="172">
        <f>E60*J60</f>
        <v>0</v>
      </c>
      <c r="Q60" s="165">
        <v>2</v>
      </c>
      <c r="AA60" s="138">
        <v>12</v>
      </c>
      <c r="AB60" s="138">
        <v>0</v>
      </c>
      <c r="AC60" s="138">
        <v>41</v>
      </c>
      <c r="BB60" s="138">
        <v>4</v>
      </c>
      <c r="BC60" s="138">
        <f>IF(BB60=1,G60,0)</f>
        <v>0</v>
      </c>
      <c r="BD60" s="138">
        <f>IF(BB60=2,G60,0)</f>
        <v>0</v>
      </c>
      <c r="BE60" s="138">
        <f>IF(BB60=3,G60,0)</f>
        <v>0</v>
      </c>
      <c r="BF60" s="138">
        <f>IF(BB60=4,G60,0)</f>
        <v>0</v>
      </c>
      <c r="BG60" s="138">
        <f>IF(BB60=5,G60,0)</f>
        <v>0</v>
      </c>
    </row>
    <row r="61" spans="1:59">
      <c r="A61" s="173"/>
      <c r="B61" s="174" t="s">
        <v>71</v>
      </c>
      <c r="C61" s="175" t="str">
        <f>CONCATENATE(B57," ",C57)</f>
        <v>M23 Montáže potrubí</v>
      </c>
      <c r="D61" s="173"/>
      <c r="E61" s="176"/>
      <c r="F61" s="176"/>
      <c r="G61" s="177">
        <f>SUM(G57:G60)</f>
        <v>0</v>
      </c>
      <c r="H61" s="178"/>
      <c r="I61" s="179">
        <f>SUM(I57:I60)</f>
        <v>0</v>
      </c>
      <c r="J61" s="178"/>
      <c r="K61" s="179">
        <f>SUM(K57:K60)</f>
        <v>0</v>
      </c>
      <c r="Q61" s="165">
        <v>4</v>
      </c>
      <c r="BC61" s="180">
        <f>SUM(BC57:BC60)</f>
        <v>0</v>
      </c>
      <c r="BD61" s="180">
        <f>SUM(BD57:BD60)</f>
        <v>0</v>
      </c>
      <c r="BE61" s="180">
        <f>SUM(BE57:BE60)</f>
        <v>0</v>
      </c>
      <c r="BF61" s="180">
        <f>SUM(BF57:BF60)</f>
        <v>0</v>
      </c>
      <c r="BG61" s="180">
        <f>SUM(BG57:BG60)</f>
        <v>0</v>
      </c>
    </row>
    <row r="62" spans="1:59">
      <c r="E62" s="138"/>
    </row>
    <row r="63" spans="1:59">
      <c r="E63" s="138"/>
    </row>
    <row r="64" spans="1:59">
      <c r="E64" s="138"/>
    </row>
    <row r="65" spans="5:5">
      <c r="E65" s="138"/>
    </row>
    <row r="66" spans="5:5">
      <c r="E66" s="138"/>
    </row>
    <row r="67" spans="5:5">
      <c r="E67" s="138"/>
    </row>
    <row r="68" spans="5:5">
      <c r="E68" s="138"/>
    </row>
    <row r="69" spans="5:5">
      <c r="E69" s="138"/>
    </row>
    <row r="70" spans="5:5">
      <c r="E70" s="138"/>
    </row>
    <row r="71" spans="5:5">
      <c r="E71" s="138"/>
    </row>
    <row r="72" spans="5:5">
      <c r="E72" s="138"/>
    </row>
    <row r="73" spans="5:5">
      <c r="E73" s="138"/>
    </row>
    <row r="74" spans="5:5">
      <c r="E74" s="138"/>
    </row>
    <row r="75" spans="5:5">
      <c r="E75" s="138"/>
    </row>
    <row r="76" spans="5:5">
      <c r="E76" s="138"/>
    </row>
    <row r="77" spans="5:5">
      <c r="E77" s="138"/>
    </row>
    <row r="78" spans="5:5">
      <c r="E78" s="138"/>
    </row>
    <row r="79" spans="5:5">
      <c r="E79" s="138"/>
    </row>
    <row r="80" spans="5:5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A85" s="181"/>
      <c r="B85" s="181"/>
      <c r="C85" s="181"/>
      <c r="D85" s="181"/>
      <c r="E85" s="181"/>
      <c r="F85" s="181"/>
      <c r="G85" s="181"/>
    </row>
    <row r="86" spans="1:7">
      <c r="A86" s="181"/>
      <c r="B86" s="181"/>
      <c r="C86" s="181"/>
      <c r="D86" s="181"/>
      <c r="E86" s="181"/>
      <c r="F86" s="181"/>
      <c r="G86" s="181"/>
    </row>
    <row r="87" spans="1:7">
      <c r="A87" s="181"/>
      <c r="B87" s="181"/>
      <c r="C87" s="181"/>
      <c r="D87" s="181"/>
      <c r="E87" s="181"/>
      <c r="F87" s="181"/>
      <c r="G87" s="181"/>
    </row>
    <row r="88" spans="1:7">
      <c r="A88" s="181"/>
      <c r="B88" s="181"/>
      <c r="C88" s="181"/>
      <c r="D88" s="181"/>
      <c r="E88" s="181"/>
      <c r="F88" s="181"/>
      <c r="G88" s="181"/>
    </row>
    <row r="89" spans="1:7">
      <c r="E89" s="138"/>
    </row>
    <row r="90" spans="1:7">
      <c r="E90" s="138"/>
    </row>
    <row r="91" spans="1:7">
      <c r="E91" s="138"/>
    </row>
    <row r="92" spans="1:7">
      <c r="E92" s="138"/>
    </row>
    <row r="93" spans="1:7">
      <c r="E93" s="138"/>
    </row>
    <row r="94" spans="1:7">
      <c r="E94" s="138"/>
    </row>
    <row r="95" spans="1:7">
      <c r="E95" s="138"/>
    </row>
    <row r="96" spans="1:7">
      <c r="E96" s="138"/>
    </row>
    <row r="97" spans="5:5">
      <c r="E97" s="138"/>
    </row>
    <row r="98" spans="5:5">
      <c r="E98" s="138"/>
    </row>
    <row r="99" spans="5:5">
      <c r="E99" s="138"/>
    </row>
    <row r="100" spans="5:5">
      <c r="E100" s="138"/>
    </row>
    <row r="101" spans="5:5">
      <c r="E101" s="138"/>
    </row>
    <row r="102" spans="5:5">
      <c r="E102" s="138"/>
    </row>
    <row r="103" spans="5:5">
      <c r="E103" s="138"/>
    </row>
    <row r="104" spans="5:5">
      <c r="E104" s="138"/>
    </row>
    <row r="105" spans="5:5">
      <c r="E105" s="138"/>
    </row>
    <row r="106" spans="5:5">
      <c r="E106" s="138"/>
    </row>
    <row r="107" spans="5:5">
      <c r="E107" s="138"/>
    </row>
    <row r="108" spans="5:5">
      <c r="E108" s="138"/>
    </row>
    <row r="109" spans="5:5">
      <c r="E109" s="138"/>
    </row>
    <row r="110" spans="5:5">
      <c r="E110" s="138"/>
    </row>
    <row r="111" spans="5:5">
      <c r="E111" s="138"/>
    </row>
    <row r="112" spans="5:5">
      <c r="E112" s="138"/>
    </row>
    <row r="113" spans="1:7">
      <c r="E113" s="138"/>
    </row>
    <row r="114" spans="1:7">
      <c r="A114" s="182"/>
      <c r="B114" s="182"/>
    </row>
    <row r="115" spans="1:7">
      <c r="A115" s="181"/>
      <c r="B115" s="181"/>
      <c r="C115" s="184"/>
      <c r="D115" s="184"/>
      <c r="E115" s="185"/>
      <c r="F115" s="184"/>
      <c r="G115" s="186"/>
    </row>
    <row r="116" spans="1:7">
      <c r="A116" s="187"/>
      <c r="B116" s="187"/>
      <c r="C116" s="181"/>
      <c r="D116" s="181"/>
      <c r="E116" s="188"/>
      <c r="F116" s="181"/>
      <c r="G116" s="181"/>
    </row>
    <row r="117" spans="1:7">
      <c r="A117" s="181"/>
      <c r="B117" s="181"/>
      <c r="C117" s="181"/>
      <c r="D117" s="181"/>
      <c r="E117" s="188"/>
      <c r="F117" s="181"/>
      <c r="G117" s="181"/>
    </row>
    <row r="118" spans="1:7">
      <c r="A118" s="181"/>
      <c r="B118" s="181"/>
      <c r="C118" s="181"/>
      <c r="D118" s="181"/>
      <c r="E118" s="188"/>
      <c r="F118" s="181"/>
      <c r="G118" s="181"/>
    </row>
    <row r="119" spans="1:7">
      <c r="A119" s="181"/>
      <c r="B119" s="181"/>
      <c r="C119" s="181"/>
      <c r="D119" s="181"/>
      <c r="E119" s="188"/>
      <c r="F119" s="181"/>
      <c r="G119" s="181"/>
    </row>
    <row r="120" spans="1:7">
      <c r="A120" s="181"/>
      <c r="B120" s="181"/>
      <c r="C120" s="181"/>
      <c r="D120" s="181"/>
      <c r="E120" s="188"/>
      <c r="F120" s="181"/>
      <c r="G120" s="181"/>
    </row>
    <row r="121" spans="1:7">
      <c r="A121" s="181"/>
      <c r="B121" s="181"/>
      <c r="C121" s="181"/>
      <c r="D121" s="181"/>
      <c r="E121" s="188"/>
      <c r="F121" s="181"/>
      <c r="G121" s="181"/>
    </row>
    <row r="122" spans="1:7">
      <c r="A122" s="181"/>
      <c r="B122" s="181"/>
      <c r="C122" s="181"/>
      <c r="D122" s="181"/>
      <c r="E122" s="188"/>
      <c r="F122" s="181"/>
      <c r="G122" s="181"/>
    </row>
    <row r="123" spans="1:7">
      <c r="A123" s="181"/>
      <c r="B123" s="181"/>
      <c r="C123" s="181"/>
      <c r="D123" s="181"/>
      <c r="E123" s="188"/>
      <c r="F123" s="181"/>
      <c r="G123" s="181"/>
    </row>
    <row r="124" spans="1:7">
      <c r="A124" s="181"/>
      <c r="B124" s="181"/>
      <c r="C124" s="181"/>
      <c r="D124" s="181"/>
      <c r="E124" s="188"/>
      <c r="F124" s="181"/>
      <c r="G124" s="181"/>
    </row>
    <row r="125" spans="1:7">
      <c r="A125" s="181"/>
      <c r="B125" s="181"/>
      <c r="C125" s="181"/>
      <c r="D125" s="181"/>
      <c r="E125" s="188"/>
      <c r="F125" s="181"/>
      <c r="G125" s="181"/>
    </row>
    <row r="126" spans="1:7">
      <c r="A126" s="181"/>
      <c r="B126" s="181"/>
      <c r="C126" s="181"/>
      <c r="D126" s="181"/>
      <c r="E126" s="188"/>
      <c r="F126" s="181"/>
      <c r="G126" s="181"/>
    </row>
    <row r="127" spans="1:7">
      <c r="A127" s="181"/>
      <c r="B127" s="181"/>
      <c r="C127" s="181"/>
      <c r="D127" s="181"/>
      <c r="E127" s="188"/>
      <c r="F127" s="181"/>
      <c r="G127" s="181"/>
    </row>
    <row r="128" spans="1:7">
      <c r="A128" s="181"/>
      <c r="B128" s="181"/>
      <c r="C128" s="181"/>
      <c r="D128" s="181"/>
      <c r="E128" s="188"/>
      <c r="F128" s="181"/>
      <c r="G128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2017-09-12T09:56:23Z</dcterms:created>
  <dcterms:modified xsi:type="dcterms:W3CDTF">2017-09-12T09:56:59Z</dcterms:modified>
</cp:coreProperties>
</file>