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0 0-DVD Naklady" sheetId="12" r:id="rId4"/>
    <sheet name="1 1-XIX-DVD (2017)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0-DVD Naklady'!$1:$7</definedName>
    <definedName name="_xlnm.Print_Titles" localSheetId="4">'1 1-XIX-DVD (2017)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0-DVD Naklady'!$A$1:$W$22</definedName>
    <definedName name="_xlnm.Print_Area" localSheetId="4">'1 1-XIX-DVD (2017) Pol'!$A$1:$W$341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18" i="1" s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I43" i="1" s="1"/>
  <c r="F43" i="1"/>
  <c r="G42" i="1"/>
  <c r="F42" i="1"/>
  <c r="G41" i="1"/>
  <c r="F41" i="1"/>
  <c r="G40" i="1"/>
  <c r="F40" i="1"/>
  <c r="G39" i="1"/>
  <c r="F39" i="1"/>
  <c r="G335" i="13"/>
  <c r="BA108" i="13"/>
  <c r="BA43" i="13"/>
  <c r="G9" i="13"/>
  <c r="M9" i="13" s="1"/>
  <c r="I9" i="13"/>
  <c r="I8" i="13" s="1"/>
  <c r="K9" i="13"/>
  <c r="O9" i="13"/>
  <c r="O8" i="13" s="1"/>
  <c r="Q9" i="13"/>
  <c r="Q8" i="13" s="1"/>
  <c r="V9" i="13"/>
  <c r="G12" i="13"/>
  <c r="M12" i="13" s="1"/>
  <c r="I12" i="13"/>
  <c r="K12" i="13"/>
  <c r="O12" i="13"/>
  <c r="Q12" i="13"/>
  <c r="V12" i="13"/>
  <c r="G15" i="13"/>
  <c r="I15" i="13"/>
  <c r="K15" i="13"/>
  <c r="K8" i="13" s="1"/>
  <c r="M15" i="13"/>
  <c r="O15" i="13"/>
  <c r="Q15" i="13"/>
  <c r="V15" i="13"/>
  <c r="V8" i="13" s="1"/>
  <c r="G19" i="13"/>
  <c r="I19" i="13"/>
  <c r="K19" i="13"/>
  <c r="M19" i="13"/>
  <c r="O19" i="13"/>
  <c r="Q19" i="13"/>
  <c r="V19" i="13"/>
  <c r="G22" i="13"/>
  <c r="M22" i="13" s="1"/>
  <c r="I22" i="13"/>
  <c r="K22" i="13"/>
  <c r="O22" i="13"/>
  <c r="Q22" i="13"/>
  <c r="V22" i="13"/>
  <c r="G24" i="13"/>
  <c r="I24" i="13"/>
  <c r="I23" i="13" s="1"/>
  <c r="K24" i="13"/>
  <c r="K23" i="13" s="1"/>
  <c r="M24" i="13"/>
  <c r="O24" i="13"/>
  <c r="Q24" i="13"/>
  <c r="Q23" i="13" s="1"/>
  <c r="V24" i="13"/>
  <c r="V23" i="13" s="1"/>
  <c r="G27" i="13"/>
  <c r="I27" i="13"/>
  <c r="K27" i="13"/>
  <c r="M27" i="13"/>
  <c r="O27" i="13"/>
  <c r="Q27" i="13"/>
  <c r="V27" i="13"/>
  <c r="G29" i="13"/>
  <c r="I29" i="13"/>
  <c r="K29" i="13"/>
  <c r="M29" i="13"/>
  <c r="O29" i="13"/>
  <c r="Q29" i="13"/>
  <c r="V29" i="13"/>
  <c r="G31" i="13"/>
  <c r="G23" i="13" s="1"/>
  <c r="I31" i="13"/>
  <c r="K31" i="13"/>
  <c r="O31" i="13"/>
  <c r="O23" i="13" s="1"/>
  <c r="Q31" i="13"/>
  <c r="V31" i="13"/>
  <c r="G38" i="13"/>
  <c r="G37" i="13" s="1"/>
  <c r="I38" i="13"/>
  <c r="K38" i="13"/>
  <c r="K37" i="13" s="1"/>
  <c r="M38" i="13"/>
  <c r="O38" i="13"/>
  <c r="O37" i="13" s="1"/>
  <c r="Q38" i="13"/>
  <c r="V38" i="13"/>
  <c r="V37" i="13" s="1"/>
  <c r="G42" i="13"/>
  <c r="I42" i="13"/>
  <c r="K42" i="13"/>
  <c r="M42" i="13"/>
  <c r="O42" i="13"/>
  <c r="Q42" i="13"/>
  <c r="V42" i="13"/>
  <c r="G45" i="13"/>
  <c r="M45" i="13" s="1"/>
  <c r="I45" i="13"/>
  <c r="K45" i="13"/>
  <c r="O45" i="13"/>
  <c r="Q45" i="13"/>
  <c r="V45" i="13"/>
  <c r="G47" i="13"/>
  <c r="I47" i="13"/>
  <c r="I37" i="13" s="1"/>
  <c r="K47" i="13"/>
  <c r="M47" i="13"/>
  <c r="O47" i="13"/>
  <c r="Q47" i="13"/>
  <c r="Q37" i="13" s="1"/>
  <c r="V47" i="13"/>
  <c r="G51" i="13"/>
  <c r="I51" i="13"/>
  <c r="K51" i="13"/>
  <c r="M51" i="13"/>
  <c r="O51" i="13"/>
  <c r="Q51" i="13"/>
  <c r="V51" i="13"/>
  <c r="G63" i="13"/>
  <c r="I63" i="13"/>
  <c r="K63" i="13"/>
  <c r="M63" i="13"/>
  <c r="O63" i="13"/>
  <c r="Q63" i="13"/>
  <c r="V63" i="13"/>
  <c r="G66" i="13"/>
  <c r="M66" i="13" s="1"/>
  <c r="I66" i="13"/>
  <c r="K66" i="13"/>
  <c r="O66" i="13"/>
  <c r="Q66" i="13"/>
  <c r="V66" i="13"/>
  <c r="G76" i="13"/>
  <c r="I76" i="13"/>
  <c r="K76" i="13"/>
  <c r="M76" i="13"/>
  <c r="O76" i="13"/>
  <c r="Q76" i="13"/>
  <c r="V76" i="13"/>
  <c r="G79" i="13"/>
  <c r="I79" i="13"/>
  <c r="K79" i="13"/>
  <c r="M79" i="13"/>
  <c r="O79" i="13"/>
  <c r="Q79" i="13"/>
  <c r="V79" i="13"/>
  <c r="G83" i="13"/>
  <c r="I83" i="13"/>
  <c r="K83" i="13"/>
  <c r="M83" i="13"/>
  <c r="O83" i="13"/>
  <c r="Q83" i="13"/>
  <c r="V83" i="13"/>
  <c r="G86" i="13"/>
  <c r="M86" i="13" s="1"/>
  <c r="I86" i="13"/>
  <c r="K86" i="13"/>
  <c r="O86" i="13"/>
  <c r="Q86" i="13"/>
  <c r="V86" i="13"/>
  <c r="G88" i="13"/>
  <c r="I88" i="13"/>
  <c r="O88" i="13"/>
  <c r="Q88" i="13"/>
  <c r="G89" i="13"/>
  <c r="I89" i="13"/>
  <c r="K89" i="13"/>
  <c r="K88" i="13" s="1"/>
  <c r="M89" i="13"/>
  <c r="M88" i="13" s="1"/>
  <c r="O89" i="13"/>
  <c r="Q89" i="13"/>
  <c r="V89" i="13"/>
  <c r="V88" i="13" s="1"/>
  <c r="G93" i="13"/>
  <c r="G92" i="13" s="1"/>
  <c r="I93" i="13"/>
  <c r="I92" i="13" s="1"/>
  <c r="K93" i="13"/>
  <c r="O93" i="13"/>
  <c r="O92" i="13" s="1"/>
  <c r="Q93" i="13"/>
  <c r="Q92" i="13" s="1"/>
  <c r="V93" i="13"/>
  <c r="G94" i="13"/>
  <c r="M94" i="13" s="1"/>
  <c r="I94" i="13"/>
  <c r="K94" i="13"/>
  <c r="K92" i="13" s="1"/>
  <c r="O94" i="13"/>
  <c r="Q94" i="13"/>
  <c r="V94" i="13"/>
  <c r="V92" i="13" s="1"/>
  <c r="K95" i="13"/>
  <c r="V95" i="13"/>
  <c r="G96" i="13"/>
  <c r="G95" i="13" s="1"/>
  <c r="I96" i="13"/>
  <c r="I95" i="13" s="1"/>
  <c r="K96" i="13"/>
  <c r="M96" i="13"/>
  <c r="O96" i="13"/>
  <c r="O95" i="13" s="1"/>
  <c r="Q96" i="13"/>
  <c r="Q95" i="13" s="1"/>
  <c r="V96" i="13"/>
  <c r="G97" i="13"/>
  <c r="M97" i="13" s="1"/>
  <c r="I97" i="13"/>
  <c r="K97" i="13"/>
  <c r="O97" i="13"/>
  <c r="Q97" i="13"/>
  <c r="V97" i="13"/>
  <c r="I99" i="13"/>
  <c r="Q99" i="13"/>
  <c r="G100" i="13"/>
  <c r="I100" i="13"/>
  <c r="K100" i="13"/>
  <c r="K99" i="13" s="1"/>
  <c r="M100" i="13"/>
  <c r="M99" i="13" s="1"/>
  <c r="O100" i="13"/>
  <c r="Q100" i="13"/>
  <c r="V100" i="13"/>
  <c r="V99" i="13" s="1"/>
  <c r="G103" i="13"/>
  <c r="G99" i="13" s="1"/>
  <c r="I103" i="13"/>
  <c r="K103" i="13"/>
  <c r="M103" i="13"/>
  <c r="O103" i="13"/>
  <c r="O99" i="13" s="1"/>
  <c r="Q103" i="13"/>
  <c r="V103" i="13"/>
  <c r="G107" i="13"/>
  <c r="M107" i="13" s="1"/>
  <c r="I107" i="13"/>
  <c r="I106" i="13" s="1"/>
  <c r="K107" i="13"/>
  <c r="K106" i="13" s="1"/>
  <c r="O107" i="13"/>
  <c r="Q107" i="13"/>
  <c r="Q106" i="13" s="1"/>
  <c r="V107" i="13"/>
  <c r="V106" i="13" s="1"/>
  <c r="G110" i="13"/>
  <c r="I110" i="13"/>
  <c r="K110" i="13"/>
  <c r="M110" i="13"/>
  <c r="O110" i="13"/>
  <c r="Q110" i="13"/>
  <c r="V110" i="13"/>
  <c r="G112" i="13"/>
  <c r="I112" i="13"/>
  <c r="K112" i="13"/>
  <c r="M112" i="13"/>
  <c r="O112" i="13"/>
  <c r="Q112" i="13"/>
  <c r="V112" i="13"/>
  <c r="G115" i="13"/>
  <c r="G106" i="13" s="1"/>
  <c r="I115" i="13"/>
  <c r="K115" i="13"/>
  <c r="O115" i="13"/>
  <c r="O106" i="13" s="1"/>
  <c r="Q115" i="13"/>
  <c r="V115" i="13"/>
  <c r="G119" i="13"/>
  <c r="M119" i="13" s="1"/>
  <c r="I119" i="13"/>
  <c r="K119" i="13"/>
  <c r="O119" i="13"/>
  <c r="Q119" i="13"/>
  <c r="V119" i="13"/>
  <c r="G120" i="13"/>
  <c r="I120" i="13"/>
  <c r="K120" i="13"/>
  <c r="M120" i="13"/>
  <c r="O120" i="13"/>
  <c r="Q120" i="13"/>
  <c r="V120" i="13"/>
  <c r="G123" i="13"/>
  <c r="I123" i="13"/>
  <c r="K123" i="13"/>
  <c r="M123" i="13"/>
  <c r="O123" i="13"/>
  <c r="Q123" i="13"/>
  <c r="V123" i="13"/>
  <c r="G124" i="13"/>
  <c r="M124" i="13" s="1"/>
  <c r="I124" i="13"/>
  <c r="K124" i="13"/>
  <c r="O124" i="13"/>
  <c r="Q124" i="13"/>
  <c r="V124" i="13"/>
  <c r="G125" i="13"/>
  <c r="M125" i="13" s="1"/>
  <c r="I125" i="13"/>
  <c r="K125" i="13"/>
  <c r="O125" i="13"/>
  <c r="Q125" i="13"/>
  <c r="V125" i="13"/>
  <c r="G135" i="13"/>
  <c r="I135" i="13"/>
  <c r="K135" i="13"/>
  <c r="M135" i="13"/>
  <c r="O135" i="13"/>
  <c r="Q135" i="13"/>
  <c r="V135" i="13"/>
  <c r="G138" i="13"/>
  <c r="I138" i="13"/>
  <c r="K138" i="13"/>
  <c r="M138" i="13"/>
  <c r="O138" i="13"/>
  <c r="Q138" i="13"/>
  <c r="V138" i="13"/>
  <c r="G141" i="13"/>
  <c r="M141" i="13" s="1"/>
  <c r="I141" i="13"/>
  <c r="K141" i="13"/>
  <c r="O141" i="13"/>
  <c r="Q141" i="13"/>
  <c r="V141" i="13"/>
  <c r="G144" i="13"/>
  <c r="M144" i="13" s="1"/>
  <c r="I144" i="13"/>
  <c r="K144" i="13"/>
  <c r="O144" i="13"/>
  <c r="Q144" i="13"/>
  <c r="V144" i="13"/>
  <c r="G147" i="13"/>
  <c r="I147" i="13"/>
  <c r="K147" i="13"/>
  <c r="M147" i="13"/>
  <c r="O147" i="13"/>
  <c r="Q147" i="13"/>
  <c r="V147" i="13"/>
  <c r="G151" i="13"/>
  <c r="I151" i="13"/>
  <c r="K151" i="13"/>
  <c r="M151" i="13"/>
  <c r="O151" i="13"/>
  <c r="Q151" i="13"/>
  <c r="V151" i="13"/>
  <c r="G152" i="13"/>
  <c r="M152" i="13" s="1"/>
  <c r="I152" i="13"/>
  <c r="K152" i="13"/>
  <c r="O152" i="13"/>
  <c r="Q152" i="13"/>
  <c r="V152" i="13"/>
  <c r="G154" i="13"/>
  <c r="M154" i="13" s="1"/>
  <c r="I154" i="13"/>
  <c r="K154" i="13"/>
  <c r="O154" i="13"/>
  <c r="Q154" i="13"/>
  <c r="V154" i="13"/>
  <c r="G157" i="13"/>
  <c r="I157" i="13"/>
  <c r="K157" i="13"/>
  <c r="M157" i="13"/>
  <c r="O157" i="13"/>
  <c r="Q157" i="13"/>
  <c r="V157" i="13"/>
  <c r="G159" i="13"/>
  <c r="I159" i="13"/>
  <c r="K159" i="13"/>
  <c r="M159" i="13"/>
  <c r="O159" i="13"/>
  <c r="Q159" i="13"/>
  <c r="V159" i="13"/>
  <c r="G160" i="13"/>
  <c r="M160" i="13" s="1"/>
  <c r="I160" i="13"/>
  <c r="K160" i="13"/>
  <c r="O160" i="13"/>
  <c r="Q160" i="13"/>
  <c r="V160" i="13"/>
  <c r="G161" i="13"/>
  <c r="M161" i="13" s="1"/>
  <c r="I161" i="13"/>
  <c r="K161" i="13"/>
  <c r="O161" i="13"/>
  <c r="Q161" i="13"/>
  <c r="V161" i="13"/>
  <c r="G163" i="13"/>
  <c r="I163" i="13"/>
  <c r="K163" i="13"/>
  <c r="M163" i="13"/>
  <c r="O163" i="13"/>
  <c r="Q163" i="13"/>
  <c r="V163" i="13"/>
  <c r="G165" i="13"/>
  <c r="I165" i="13"/>
  <c r="K165" i="13"/>
  <c r="M165" i="13"/>
  <c r="O165" i="13"/>
  <c r="Q165" i="13"/>
  <c r="V165" i="13"/>
  <c r="G166" i="13"/>
  <c r="O166" i="13"/>
  <c r="G167" i="13"/>
  <c r="M167" i="13" s="1"/>
  <c r="M166" i="13" s="1"/>
  <c r="I167" i="13"/>
  <c r="I166" i="13" s="1"/>
  <c r="K167" i="13"/>
  <c r="K166" i="13" s="1"/>
  <c r="O167" i="13"/>
  <c r="Q167" i="13"/>
  <c r="Q166" i="13" s="1"/>
  <c r="V167" i="13"/>
  <c r="V166" i="13" s="1"/>
  <c r="I172" i="13"/>
  <c r="K172" i="13"/>
  <c r="Q172" i="13"/>
  <c r="V172" i="13"/>
  <c r="G173" i="13"/>
  <c r="G172" i="13" s="1"/>
  <c r="I173" i="13"/>
  <c r="K173" i="13"/>
  <c r="M173" i="13"/>
  <c r="M172" i="13" s="1"/>
  <c r="O173" i="13"/>
  <c r="O172" i="13" s="1"/>
  <c r="Q173" i="13"/>
  <c r="V173" i="13"/>
  <c r="G174" i="13"/>
  <c r="O174" i="13"/>
  <c r="G175" i="13"/>
  <c r="M175" i="13" s="1"/>
  <c r="M174" i="13" s="1"/>
  <c r="I175" i="13"/>
  <c r="I174" i="13" s="1"/>
  <c r="K175" i="13"/>
  <c r="K174" i="13" s="1"/>
  <c r="O175" i="13"/>
  <c r="Q175" i="13"/>
  <c r="Q174" i="13" s="1"/>
  <c r="V175" i="13"/>
  <c r="V174" i="13" s="1"/>
  <c r="G177" i="13"/>
  <c r="G176" i="13" s="1"/>
  <c r="I177" i="13"/>
  <c r="I176" i="13" s="1"/>
  <c r="K177" i="13"/>
  <c r="M177" i="13"/>
  <c r="O177" i="13"/>
  <c r="O176" i="13" s="1"/>
  <c r="Q177" i="13"/>
  <c r="Q176" i="13" s="1"/>
  <c r="V177" i="13"/>
  <c r="G179" i="13"/>
  <c r="M179" i="13" s="1"/>
  <c r="I179" i="13"/>
  <c r="K179" i="13"/>
  <c r="O179" i="13"/>
  <c r="Q179" i="13"/>
  <c r="V179" i="13"/>
  <c r="G183" i="13"/>
  <c r="I183" i="13"/>
  <c r="K183" i="13"/>
  <c r="M183" i="13"/>
  <c r="O183" i="13"/>
  <c r="Q183" i="13"/>
  <c r="V183" i="13"/>
  <c r="G185" i="13"/>
  <c r="I185" i="13"/>
  <c r="K185" i="13"/>
  <c r="K176" i="13" s="1"/>
  <c r="M185" i="13"/>
  <c r="O185" i="13"/>
  <c r="Q185" i="13"/>
  <c r="V185" i="13"/>
  <c r="V176" i="13" s="1"/>
  <c r="G187" i="13"/>
  <c r="I187" i="13"/>
  <c r="K187" i="13"/>
  <c r="M187" i="13"/>
  <c r="O187" i="13"/>
  <c r="Q187" i="13"/>
  <c r="V187" i="13"/>
  <c r="G192" i="13"/>
  <c r="O192" i="13"/>
  <c r="G193" i="13"/>
  <c r="I193" i="13"/>
  <c r="I192" i="13" s="1"/>
  <c r="K193" i="13"/>
  <c r="K192" i="13" s="1"/>
  <c r="M193" i="13"/>
  <c r="M192" i="13" s="1"/>
  <c r="O193" i="13"/>
  <c r="Q193" i="13"/>
  <c r="Q192" i="13" s="1"/>
  <c r="V193" i="13"/>
  <c r="V192" i="13" s="1"/>
  <c r="G195" i="13"/>
  <c r="I195" i="13"/>
  <c r="K195" i="13"/>
  <c r="M195" i="13"/>
  <c r="O195" i="13"/>
  <c r="Q195" i="13"/>
  <c r="V195" i="13"/>
  <c r="G196" i="13"/>
  <c r="I196" i="13"/>
  <c r="K196" i="13"/>
  <c r="M196" i="13"/>
  <c r="O196" i="13"/>
  <c r="Q196" i="13"/>
  <c r="V196" i="13"/>
  <c r="G198" i="13"/>
  <c r="M198" i="13" s="1"/>
  <c r="I198" i="13"/>
  <c r="I197" i="13" s="1"/>
  <c r="K198" i="13"/>
  <c r="K197" i="13" s="1"/>
  <c r="O198" i="13"/>
  <c r="Q198" i="13"/>
  <c r="Q197" i="13" s="1"/>
  <c r="V198" i="13"/>
  <c r="V197" i="13" s="1"/>
  <c r="G200" i="13"/>
  <c r="I200" i="13"/>
  <c r="K200" i="13"/>
  <c r="M200" i="13"/>
  <c r="O200" i="13"/>
  <c r="Q200" i="13"/>
  <c r="V200" i="13"/>
  <c r="G201" i="13"/>
  <c r="I201" i="13"/>
  <c r="K201" i="13"/>
  <c r="M201" i="13"/>
  <c r="O201" i="13"/>
  <c r="Q201" i="13"/>
  <c r="V201" i="13"/>
  <c r="G202" i="13"/>
  <c r="G197" i="13" s="1"/>
  <c r="I202" i="13"/>
  <c r="K202" i="13"/>
  <c r="O202" i="13"/>
  <c r="O197" i="13" s="1"/>
  <c r="Q202" i="13"/>
  <c r="V202" i="13"/>
  <c r="G203" i="13"/>
  <c r="I203" i="13"/>
  <c r="K203" i="13"/>
  <c r="M203" i="13"/>
  <c r="O203" i="13"/>
  <c r="Q203" i="13"/>
  <c r="V203" i="13"/>
  <c r="G205" i="13"/>
  <c r="G204" i="13" s="1"/>
  <c r="I205" i="13"/>
  <c r="I204" i="13" s="1"/>
  <c r="K205" i="13"/>
  <c r="M205" i="13"/>
  <c r="O205" i="13"/>
  <c r="O204" i="13" s="1"/>
  <c r="Q205" i="13"/>
  <c r="Q204" i="13" s="1"/>
  <c r="V205" i="13"/>
  <c r="G206" i="13"/>
  <c r="M206" i="13" s="1"/>
  <c r="I206" i="13"/>
  <c r="K206" i="13"/>
  <c r="O206" i="13"/>
  <c r="Q206" i="13"/>
  <c r="V206" i="13"/>
  <c r="G207" i="13"/>
  <c r="I207" i="13"/>
  <c r="K207" i="13"/>
  <c r="M207" i="13"/>
  <c r="O207" i="13"/>
  <c r="Q207" i="13"/>
  <c r="V207" i="13"/>
  <c r="G209" i="13"/>
  <c r="I209" i="13"/>
  <c r="K209" i="13"/>
  <c r="K204" i="13" s="1"/>
  <c r="M209" i="13"/>
  <c r="O209" i="13"/>
  <c r="Q209" i="13"/>
  <c r="V209" i="13"/>
  <c r="V204" i="13" s="1"/>
  <c r="G213" i="13"/>
  <c r="I213" i="13"/>
  <c r="K213" i="13"/>
  <c r="M213" i="13"/>
  <c r="O213" i="13"/>
  <c r="Q213" i="13"/>
  <c r="V213" i="13"/>
  <c r="G214" i="13"/>
  <c r="M214" i="13" s="1"/>
  <c r="I214" i="13"/>
  <c r="K214" i="13"/>
  <c r="O214" i="13"/>
  <c r="Q214" i="13"/>
  <c r="V214" i="13"/>
  <c r="G218" i="13"/>
  <c r="I218" i="13"/>
  <c r="K218" i="13"/>
  <c r="M218" i="13"/>
  <c r="O218" i="13"/>
  <c r="Q218" i="13"/>
  <c r="V218" i="13"/>
  <c r="G220" i="13"/>
  <c r="I220" i="13"/>
  <c r="K220" i="13"/>
  <c r="M220" i="13"/>
  <c r="O220" i="13"/>
  <c r="Q220" i="13"/>
  <c r="V220" i="13"/>
  <c r="G222" i="13"/>
  <c r="I222" i="13"/>
  <c r="K222" i="13"/>
  <c r="M222" i="13"/>
  <c r="O222" i="13"/>
  <c r="Q222" i="13"/>
  <c r="V222" i="13"/>
  <c r="G224" i="13"/>
  <c r="M224" i="13" s="1"/>
  <c r="I224" i="13"/>
  <c r="K224" i="13"/>
  <c r="O224" i="13"/>
  <c r="Q224" i="13"/>
  <c r="V224" i="13"/>
  <c r="G227" i="13"/>
  <c r="I227" i="13"/>
  <c r="K227" i="13"/>
  <c r="M227" i="13"/>
  <c r="O227" i="13"/>
  <c r="Q227" i="13"/>
  <c r="V227" i="13"/>
  <c r="G229" i="13"/>
  <c r="I229" i="13"/>
  <c r="K229" i="13"/>
  <c r="M229" i="13"/>
  <c r="O229" i="13"/>
  <c r="Q229" i="13"/>
  <c r="V229" i="13"/>
  <c r="G233" i="13"/>
  <c r="I233" i="13"/>
  <c r="K233" i="13"/>
  <c r="M233" i="13"/>
  <c r="O233" i="13"/>
  <c r="Q233" i="13"/>
  <c r="V233" i="13"/>
  <c r="G238" i="13"/>
  <c r="G239" i="13"/>
  <c r="I239" i="13"/>
  <c r="I238" i="13" s="1"/>
  <c r="K239" i="13"/>
  <c r="K238" i="13" s="1"/>
  <c r="M239" i="13"/>
  <c r="M238" i="13" s="1"/>
  <c r="O239" i="13"/>
  <c r="Q239" i="13"/>
  <c r="Q238" i="13" s="1"/>
  <c r="V239" i="13"/>
  <c r="V238" i="13" s="1"/>
  <c r="G242" i="13"/>
  <c r="I242" i="13"/>
  <c r="K242" i="13"/>
  <c r="M242" i="13"/>
  <c r="O242" i="13"/>
  <c r="Q242" i="13"/>
  <c r="V242" i="13"/>
  <c r="G243" i="13"/>
  <c r="I243" i="13"/>
  <c r="K243" i="13"/>
  <c r="M243" i="13"/>
  <c r="O243" i="13"/>
  <c r="Q243" i="13"/>
  <c r="V243" i="13"/>
  <c r="G244" i="13"/>
  <c r="M244" i="13" s="1"/>
  <c r="I244" i="13"/>
  <c r="K244" i="13"/>
  <c r="O244" i="13"/>
  <c r="O238" i="13" s="1"/>
  <c r="Q244" i="13"/>
  <c r="V244" i="13"/>
  <c r="G248" i="13"/>
  <c r="I248" i="13"/>
  <c r="K248" i="13"/>
  <c r="M248" i="13"/>
  <c r="O248" i="13"/>
  <c r="Q248" i="13"/>
  <c r="V248" i="13"/>
  <c r="G254" i="13"/>
  <c r="G253" i="13" s="1"/>
  <c r="I254" i="13"/>
  <c r="I253" i="13" s="1"/>
  <c r="K254" i="13"/>
  <c r="M254" i="13"/>
  <c r="O254" i="13"/>
  <c r="O253" i="13" s="1"/>
  <c r="Q254" i="13"/>
  <c r="Q253" i="13" s="1"/>
  <c r="V254" i="13"/>
  <c r="G256" i="13"/>
  <c r="AF335" i="13" s="1"/>
  <c r="I256" i="13"/>
  <c r="K256" i="13"/>
  <c r="O256" i="13"/>
  <c r="Q256" i="13"/>
  <c r="V256" i="13"/>
  <c r="G258" i="13"/>
  <c r="I258" i="13"/>
  <c r="K258" i="13"/>
  <c r="M258" i="13"/>
  <c r="O258" i="13"/>
  <c r="Q258" i="13"/>
  <c r="V258" i="13"/>
  <c r="G259" i="13"/>
  <c r="I259" i="13"/>
  <c r="K259" i="13"/>
  <c r="K253" i="13" s="1"/>
  <c r="M259" i="13"/>
  <c r="O259" i="13"/>
  <c r="Q259" i="13"/>
  <c r="V259" i="13"/>
  <c r="V253" i="13" s="1"/>
  <c r="G261" i="13"/>
  <c r="I261" i="13"/>
  <c r="K261" i="13"/>
  <c r="M261" i="13"/>
  <c r="O261" i="13"/>
  <c r="Q261" i="13"/>
  <c r="V261" i="13"/>
  <c r="G265" i="13"/>
  <c r="O265" i="13"/>
  <c r="G266" i="13"/>
  <c r="I266" i="13"/>
  <c r="I265" i="13" s="1"/>
  <c r="K266" i="13"/>
  <c r="K265" i="13" s="1"/>
  <c r="M266" i="13"/>
  <c r="M265" i="13" s="1"/>
  <c r="O266" i="13"/>
  <c r="Q266" i="13"/>
  <c r="Q265" i="13" s="1"/>
  <c r="V266" i="13"/>
  <c r="V265" i="13" s="1"/>
  <c r="G273" i="13"/>
  <c r="I273" i="13"/>
  <c r="K273" i="13"/>
  <c r="M273" i="13"/>
  <c r="O273" i="13"/>
  <c r="Q273" i="13"/>
  <c r="V273" i="13"/>
  <c r="G280" i="13"/>
  <c r="I280" i="13"/>
  <c r="K280" i="13"/>
  <c r="M280" i="13"/>
  <c r="O280" i="13"/>
  <c r="Q280" i="13"/>
  <c r="V280" i="13"/>
  <c r="G282" i="13"/>
  <c r="O282" i="13"/>
  <c r="G283" i="13"/>
  <c r="I283" i="13"/>
  <c r="I282" i="13" s="1"/>
  <c r="K283" i="13"/>
  <c r="K282" i="13" s="1"/>
  <c r="M283" i="13"/>
  <c r="M282" i="13" s="1"/>
  <c r="O283" i="13"/>
  <c r="Q283" i="13"/>
  <c r="Q282" i="13" s="1"/>
  <c r="V283" i="13"/>
  <c r="V282" i="13" s="1"/>
  <c r="G285" i="13"/>
  <c r="G284" i="13" s="1"/>
  <c r="I285" i="13"/>
  <c r="I284" i="13" s="1"/>
  <c r="K285" i="13"/>
  <c r="M285" i="13"/>
  <c r="O285" i="13"/>
  <c r="O284" i="13" s="1"/>
  <c r="Q285" i="13"/>
  <c r="Q284" i="13" s="1"/>
  <c r="V285" i="13"/>
  <c r="G286" i="13"/>
  <c r="M286" i="13" s="1"/>
  <c r="I286" i="13"/>
  <c r="K286" i="13"/>
  <c r="O286" i="13"/>
  <c r="Q286" i="13"/>
  <c r="V286" i="13"/>
  <c r="G288" i="13"/>
  <c r="I288" i="13"/>
  <c r="K288" i="13"/>
  <c r="M288" i="13"/>
  <c r="O288" i="13"/>
  <c r="Q288" i="13"/>
  <c r="V288" i="13"/>
  <c r="G289" i="13"/>
  <c r="I289" i="13"/>
  <c r="K289" i="13"/>
  <c r="K284" i="13" s="1"/>
  <c r="M289" i="13"/>
  <c r="O289" i="13"/>
  <c r="Q289" i="13"/>
  <c r="V289" i="13"/>
  <c r="V284" i="13" s="1"/>
  <c r="G290" i="13"/>
  <c r="I290" i="13"/>
  <c r="K290" i="13"/>
  <c r="M290" i="13"/>
  <c r="O290" i="13"/>
  <c r="Q290" i="13"/>
  <c r="V290" i="13"/>
  <c r="G291" i="13"/>
  <c r="M291" i="13" s="1"/>
  <c r="I291" i="13"/>
  <c r="K291" i="13"/>
  <c r="O291" i="13"/>
  <c r="Q291" i="13"/>
  <c r="V291" i="13"/>
  <c r="G292" i="13"/>
  <c r="I292" i="13"/>
  <c r="K292" i="13"/>
  <c r="M292" i="13"/>
  <c r="O292" i="13"/>
  <c r="Q292" i="13"/>
  <c r="V292" i="13"/>
  <c r="G293" i="13"/>
  <c r="I293" i="13"/>
  <c r="K293" i="13"/>
  <c r="M293" i="13"/>
  <c r="O293" i="13"/>
  <c r="Q293" i="13"/>
  <c r="V293" i="13"/>
  <c r="G296" i="13"/>
  <c r="G295" i="13" s="1"/>
  <c r="I296" i="13"/>
  <c r="I295" i="13" s="1"/>
  <c r="K296" i="13"/>
  <c r="K295" i="13" s="1"/>
  <c r="O296" i="13"/>
  <c r="O295" i="13" s="1"/>
  <c r="Q296" i="13"/>
  <c r="Q295" i="13" s="1"/>
  <c r="V296" i="13"/>
  <c r="V295" i="13" s="1"/>
  <c r="I297" i="13"/>
  <c r="Q297" i="13"/>
  <c r="G298" i="13"/>
  <c r="G297" i="13" s="1"/>
  <c r="I298" i="13"/>
  <c r="K298" i="13"/>
  <c r="K297" i="13" s="1"/>
  <c r="M298" i="13"/>
  <c r="M297" i="13" s="1"/>
  <c r="O298" i="13"/>
  <c r="O297" i="13" s="1"/>
  <c r="Q298" i="13"/>
  <c r="V298" i="13"/>
  <c r="V297" i="13" s="1"/>
  <c r="G300" i="13"/>
  <c r="G299" i="13" s="1"/>
  <c r="I300" i="13"/>
  <c r="I299" i="13" s="1"/>
  <c r="K300" i="13"/>
  <c r="K299" i="13" s="1"/>
  <c r="O300" i="13"/>
  <c r="O299" i="13" s="1"/>
  <c r="Q300" i="13"/>
  <c r="Q299" i="13" s="1"/>
  <c r="V300" i="13"/>
  <c r="V299" i="13" s="1"/>
  <c r="G301" i="13"/>
  <c r="I301" i="13"/>
  <c r="O301" i="13"/>
  <c r="Q301" i="13"/>
  <c r="G302" i="13"/>
  <c r="I302" i="13"/>
  <c r="K302" i="13"/>
  <c r="K301" i="13" s="1"/>
  <c r="M302" i="13"/>
  <c r="M301" i="13" s="1"/>
  <c r="O302" i="13"/>
  <c r="Q302" i="13"/>
  <c r="V302" i="13"/>
  <c r="V301" i="13" s="1"/>
  <c r="G304" i="13"/>
  <c r="G303" i="13" s="1"/>
  <c r="I304" i="13"/>
  <c r="I303" i="13" s="1"/>
  <c r="K304" i="13"/>
  <c r="O304" i="13"/>
  <c r="O303" i="13" s="1"/>
  <c r="Q304" i="13"/>
  <c r="Q303" i="13" s="1"/>
  <c r="V304" i="13"/>
  <c r="G308" i="13"/>
  <c r="M308" i="13" s="1"/>
  <c r="I308" i="13"/>
  <c r="K308" i="13"/>
  <c r="K303" i="13" s="1"/>
  <c r="O308" i="13"/>
  <c r="Q308" i="13"/>
  <c r="V308" i="13"/>
  <c r="V303" i="13" s="1"/>
  <c r="G312" i="13"/>
  <c r="I312" i="13"/>
  <c r="K312" i="13"/>
  <c r="M312" i="13"/>
  <c r="O312" i="13"/>
  <c r="Q312" i="13"/>
  <c r="V312" i="13"/>
  <c r="G317" i="13"/>
  <c r="I317" i="13"/>
  <c r="K317" i="13"/>
  <c r="M317" i="13"/>
  <c r="O317" i="13"/>
  <c r="Q317" i="13"/>
  <c r="V317" i="13"/>
  <c r="G321" i="13"/>
  <c r="M321" i="13" s="1"/>
  <c r="I321" i="13"/>
  <c r="K321" i="13"/>
  <c r="O321" i="13"/>
  <c r="Q321" i="13"/>
  <c r="V321" i="13"/>
  <c r="G326" i="13"/>
  <c r="M326" i="13" s="1"/>
  <c r="I326" i="13"/>
  <c r="K326" i="13"/>
  <c r="O326" i="13"/>
  <c r="Q326" i="13"/>
  <c r="V326" i="13"/>
  <c r="G330" i="13"/>
  <c r="I330" i="13"/>
  <c r="K330" i="13"/>
  <c r="M330" i="13"/>
  <c r="O330" i="13"/>
  <c r="Q330" i="13"/>
  <c r="V330" i="13"/>
  <c r="AE335" i="13"/>
  <c r="G21" i="12"/>
  <c r="BA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M16" i="12" s="1"/>
  <c r="M15" i="12" s="1"/>
  <c r="I16" i="12"/>
  <c r="I15" i="12" s="1"/>
  <c r="K16" i="12"/>
  <c r="K15" i="12" s="1"/>
  <c r="O16" i="12"/>
  <c r="Q16" i="12"/>
  <c r="Q15" i="12" s="1"/>
  <c r="V16" i="12"/>
  <c r="V15" i="12" s="1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AE21" i="12"/>
  <c r="AF21" i="12"/>
  <c r="I20" i="1"/>
  <c r="I19" i="1"/>
  <c r="I16" i="1"/>
  <c r="F44" i="1"/>
  <c r="G23" i="1" s="1"/>
  <c r="G44" i="1"/>
  <c r="G25" i="1" s="1"/>
  <c r="H44" i="1"/>
  <c r="I44" i="1"/>
  <c r="J43" i="1" s="1"/>
  <c r="I42" i="1"/>
  <c r="I41" i="1"/>
  <c r="I40" i="1"/>
  <c r="I39" i="1"/>
  <c r="I78" i="1" l="1"/>
  <c r="J77" i="1" s="1"/>
  <c r="I17" i="1"/>
  <c r="I21" i="1" s="1"/>
  <c r="J71" i="1"/>
  <c r="J66" i="1"/>
  <c r="A27" i="1"/>
  <c r="A28" i="1" s="1"/>
  <c r="G28" i="1" s="1"/>
  <c r="G27" i="1" s="1"/>
  <c r="G29" i="1" s="1"/>
  <c r="J40" i="1"/>
  <c r="J39" i="1"/>
  <c r="J44" i="1" s="1"/>
  <c r="J42" i="1"/>
  <c r="M204" i="13"/>
  <c r="M95" i="13"/>
  <c r="M253" i="13"/>
  <c r="M8" i="13"/>
  <c r="M176" i="13"/>
  <c r="M23" i="13"/>
  <c r="M284" i="13"/>
  <c r="M37" i="13"/>
  <c r="M304" i="13"/>
  <c r="M303" i="13" s="1"/>
  <c r="M300" i="13"/>
  <c r="M299" i="13" s="1"/>
  <c r="M296" i="13"/>
  <c r="M295" i="13" s="1"/>
  <c r="M256" i="13"/>
  <c r="M202" i="13"/>
  <c r="M197" i="13" s="1"/>
  <c r="M115" i="13"/>
  <c r="M106" i="13" s="1"/>
  <c r="M93" i="13"/>
  <c r="M92" i="13" s="1"/>
  <c r="M31" i="13"/>
  <c r="G8" i="13"/>
  <c r="J4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6" i="1" l="1"/>
  <c r="J54" i="1"/>
  <c r="J64" i="1"/>
  <c r="J67" i="1"/>
  <c r="J74" i="1"/>
  <c r="J53" i="1"/>
  <c r="J57" i="1"/>
  <c r="J72" i="1"/>
  <c r="J62" i="1"/>
  <c r="J75" i="1"/>
  <c r="J65" i="1"/>
  <c r="J51" i="1"/>
  <c r="J70" i="1"/>
  <c r="J58" i="1"/>
  <c r="J73" i="1"/>
  <c r="J63" i="1"/>
  <c r="J55" i="1"/>
  <c r="J76" i="1"/>
  <c r="J68" i="1"/>
  <c r="J60" i="1"/>
  <c r="J52" i="1"/>
  <c r="J69" i="1"/>
  <c r="J61" i="1"/>
  <c r="J59" i="1"/>
  <c r="J7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<sst xmlns="http://schemas.openxmlformats.org/spreadsheetml/2006/main" count="1525" uniqueCount="555">
  <si>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</si>
  <si>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</si>
  <si>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</si>
  <si>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</si>
  <si>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</si>
  <si>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</si>
  <si>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</si>
  <si>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</si>
  <si>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</si>
  <si>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</si>
  <si>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</si>
  <si>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</si>
  <si>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</si>
  <si>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</si>
  <si>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</si>
  <si>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</si>
  <si>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</si>
  <si>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</si>
  <si>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</si>
  <si>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</si>
  <si>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</si>
  <si>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</si>
  <si>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</si>
  <si>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</si>
  <si>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</si>
  <si>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</si>
  <si>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</si>
  <si>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</si>
  <si>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</si>
  <si>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</si>
  <si>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</si>
  <si>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</si>
  <si>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</si>
  <si>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</si>
  <si>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</si>
  <si>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</si>
  <si>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</si>
  <si>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</si>
  <si>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</si>
  <si>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</si>
  <si>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</si>
  <si>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</si>
  <si>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</si>
  <si>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2016/026-19PaK</t>
  </si>
  <si>
    <t>XIX.etapa ESF+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</si>
  <si>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</si>
  <si>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</si>
  <si>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</si>
  <si>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</si>
  <si>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</si>
  <si>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</si>
  <si>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</si>
  <si>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</si>
  <si>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</si>
  <si>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</si>
  <si>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</si>
  <si>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</si>
  <si>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</si>
  <si>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</si>
  <si>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0-DVD</t>
  </si>
  <si>
    <t>VN+ON</t>
  </si>
  <si>
    <t>1</t>
  </si>
  <si>
    <t>1-XIX-DVD (2017)</t>
  </si>
  <si>
    <t>stavební část+profese</t>
  </si>
  <si>
    <t>Celkem za stavbu</t>
  </si>
  <si>
    <t>CZK</t>
  </si>
  <si>
    <t>Rekapitulace dílů</t>
  </si>
  <si>
    <t>Typ dílu</t>
  </si>
  <si>
    <t>3</t>
  </si>
  <si>
    <t>Svislé a kompletní konstrukce</t>
  </si>
  <si>
    <t>311</t>
  </si>
  <si>
    <t>Sádrokartonové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</si>
  <si>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</si>
  <si>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</si>
  <si>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</si>
  <si>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</si>
  <si>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</si>
  <si>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</si>
  <si>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</si>
  <si>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</si>
  <si>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</si>
  <si>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</si>
  <si>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</si>
  <si>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</si>
  <si>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</si>
  <si>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</si>
  <si>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</si>
  <si>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</si>
  <si>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</si>
  <si>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</si>
  <si>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762</t>
  </si>
  <si>
    <t>Konstrukce tesařské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</si>
  <si>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</si>
  <si>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</si>
  <si>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</si>
  <si>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</si>
  <si>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</si>
  <si>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</si>
  <si>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</si>
  <si>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</si>
  <si>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</si>
  <si>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</si>
  <si>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</si>
  <si>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</si>
  <si>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790 6</t>
  </si>
  <si>
    <t>Tabule</t>
  </si>
  <si>
    <t>799</t>
  </si>
  <si>
    <t>Ostatní výrobky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</si>
  <si>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</si>
  <si>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</si>
  <si>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</si>
  <si>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</si>
  <si>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</si>
  <si>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</si>
  <si>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</si>
  <si>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</si>
  <si>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</si>
  <si>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</si>
  <si>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</si>
  <si>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</si>
  <si>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</si>
  <si>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</si>
  <si>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</si>
  <si>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</si>
  <si>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</si>
  <si>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</si>
  <si>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</si>
  <si>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</si>
  <si>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</si>
  <si>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</si>
  <si>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</si>
  <si>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</si>
  <si>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</si>
  <si>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</si>
  <si>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</si>
  <si>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</si>
  <si>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</si>
  <si>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</si>
  <si>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</si>
  <si>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</si>
  <si>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</si>
  <si>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</si>
  <si>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</si>
  <si>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</si>
  <si>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</si>
  <si>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</si>
  <si>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</si>
  <si>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</si>
  <si>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</si>
  <si>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</si>
  <si>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</si>
  <si>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</si>
  <si>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</si>
  <si>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</si>
  <si>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</si>
  <si>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</si>
  <si>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</si>
  <si>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</si>
  <si>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</si>
  <si>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</si>
  <si>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</si>
  <si>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</si>
  <si>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</si>
  <si>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</si>
  <si>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004111a</t>
  </si>
  <si>
    <t>Stavební pasport</t>
  </si>
  <si>
    <t>Vlastní</t>
  </si>
  <si>
    <t>POL99_8</t>
  </si>
  <si>
    <t>004111b</t>
  </si>
  <si>
    <t>Technologický  pasport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</si>
  <si>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</si>
  <si>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</si>
  <si>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</si>
  <si>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</si>
  <si>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</si>
  <si>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</si>
  <si>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317944311RT3</t>
  </si>
  <si>
    <t>Dodání a osazení válcovaných nosníků do připravených otvorů profil I 120</t>
  </si>
  <si>
    <t>t</t>
  </si>
  <si>
    <t>801-4</t>
  </si>
  <si>
    <t>POL1_</t>
  </si>
  <si>
    <t>bez zazdění hlav, s nařezáním nosníků na potřebný rozměr,</t>
  </si>
  <si>
    <t>SPI</t>
  </si>
  <si>
    <t>1,2*11,1*,001</t>
  </si>
  <si>
    <t>VV</t>
  </si>
  <si>
    <t>342255028R00</t>
  </si>
  <si>
    <t>Příčky z cihel a tvárnic nepálených příčky z příčkovek pórobetonových tloušťky 150 mm</t>
  </si>
  <si>
    <t>m2</t>
  </si>
  <si>
    <t>801-1</t>
  </si>
  <si>
    <t>včetně pomocného lešení</t>
  </si>
  <si>
    <t>,4*2,11</t>
  </si>
  <si>
    <t>342948111R00</t>
  </si>
  <si>
    <t>Kotvení příček ke konstrukcím kotvami na hmoždinky</t>
  </si>
  <si>
    <t>m</t>
  </si>
  <si>
    <t>Včetně dodávky kotev a spojovacího materiálu.</t>
  </si>
  <si>
    <t>Včetně dodávky kotev i spojovacího materiálu.</t>
  </si>
  <si>
    <t>2,11</t>
  </si>
  <si>
    <t>346244381RT2</t>
  </si>
  <si>
    <t>Plentování ocelových nosníků jednostranné výšky do 200 mm</t>
  </si>
  <si>
    <t>jakýmikoliv cihlami,</t>
  </si>
  <si>
    <t>1,2*,12*2</t>
  </si>
  <si>
    <t>413232211RT2</t>
  </si>
  <si>
    <t>Zazdívka zhlaví jakýmikoliv cihlami pálenými válcovaných nosníků výšky do 150 mm</t>
  </si>
  <si>
    <t>kus</t>
  </si>
  <si>
    <t>342266111RT1</t>
  </si>
  <si>
    <t>Předstěny opláštěné sádrokartonovými deskami obklad stěn sádrokartonem na ocelovou konstrukci z profilů CW 50 tloušťka desky 12, 5 mm, standard, tloušťka izolace 50 mm</t>
  </si>
  <si>
    <t>pozn.1 : 5,94*1,175</t>
  </si>
  <si>
    <t>pozn.5 : (,68+,65*2)*3,02</t>
  </si>
  <si>
    <t>342266998RT2</t>
  </si>
  <si>
    <t>Předstěny opláštěné sádrokartonovými deskami příplatky příplatek pro obklad za plochu přes 2 do 5 m2</t>
  </si>
  <si>
    <t>342267111RT1</t>
  </si>
  <si>
    <t>Obklady konstrukcí sádrokartonovými deskami obklady dřevěných konstrukcí_x000D_
 obklad sloupů a trámů do 500 x500 mm_x000D_
 1x opláštění, dvoustranné, deska standard tloušťky 12,5 mm</t>
  </si>
  <si>
    <t>pozn.7 : 5,94</t>
  </si>
  <si>
    <t>3470131</t>
  </si>
  <si>
    <t>obklad napojení příčky na okenní profil SDK akustickou(modrou) deskou tl.12,5mm, kompl.dod+mtz vč.tmelení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</si>
  <si>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</si>
  <si>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</si>
  <si>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</si>
  <si>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pozn.6 vč.102 : ,22*(1,3+1,1)</t>
  </si>
  <si>
    <t>601011147RT4</t>
  </si>
  <si>
    <t xml:space="preserve">Omítky stropů a podhledů z hotových směsí stěrka, sádrová,  , tloušťka vrstvy 4 mm,  </t>
  </si>
  <si>
    <t>POL1_1</t>
  </si>
  <si>
    <t>po jednotlivých vrstvách</t>
  </si>
  <si>
    <t>Včetně pomocného lešení.</t>
  </si>
  <si>
    <t>25,16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</si>
  <si>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</si>
  <si>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</si>
  <si>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</si>
  <si>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10,775*(1,3+1,1)</t>
  </si>
  <si>
    <t>611421331R00</t>
  </si>
  <si>
    <t>Oprava vnitřních vápenných omítek stropů železobetonových rovných tvárnicových a kleneb v množství opravované plochy_x000D_
 v množství opravované plochy přes 10 do 30 %, štukových</t>
  </si>
  <si>
    <t>Včetně pomocného pracovního lešení o výšce podlahy do 1900 mm a pro zatížení do 1,5 kPa.</t>
  </si>
  <si>
    <t>612421637R00</t>
  </si>
  <si>
    <t>Omítky vnitřní stěn vápenné nebo vápenocementové v podlaží i ve schodišti štukové</t>
  </si>
  <si>
    <t>stěny : 3,5*2,95+5,9*2,225</t>
  </si>
  <si>
    <t>1,5*1,45</t>
  </si>
  <si>
    <t>(1,5*2,3-,8*1,97)*2</t>
  </si>
  <si>
    <t>612421331R00</t>
  </si>
  <si>
    <t>Oprava vnitřních vápenných omítek stěn v množství opravované plochy přes 10 do 30 %,  štukových</t>
  </si>
  <si>
    <t>3,07*(10,925*2+7,55*2+,52*2+,35*2)</t>
  </si>
  <si>
    <t>-,77*(7,2+,95*2)-,77/2*5,4*2</t>
  </si>
  <si>
    <t>-10,775*2,055+,22*(10,775+1,3+1,1)+(,2+,52)*(1,3+1,1)</t>
  </si>
  <si>
    <t>-1,5*1,45</t>
  </si>
  <si>
    <t>-(3,5*2,95+5,9*2,225)</t>
  </si>
  <si>
    <t>-1,5*2,3</t>
  </si>
  <si>
    <t>-,8*1,97</t>
  </si>
  <si>
    <t>-(,9+,35)*1,5</t>
  </si>
  <si>
    <t>Mezisoučet</t>
  </si>
  <si>
    <t>3,28*(3,725+7,55+9,8+,35*2)-,8*1,97</t>
  </si>
  <si>
    <t>612423531R00</t>
  </si>
  <si>
    <t xml:space="preserve">Omítka rýh ve stěnách maltou vápennou štuková, o šířce rýhy do 150 mm,  </t>
  </si>
  <si>
    <t>z pomocného pracovního lešení o výšce podlahy do 1900 mm a pro zatížení do 1,5 kPa,</t>
  </si>
  <si>
    <t>MaR : ,1*35</t>
  </si>
  <si>
    <t>612445204R00</t>
  </si>
  <si>
    <t>Omítky a stěrky sádrové ze suchých směsí stěrka sádrová, tloušťky 4 mm</t>
  </si>
  <si>
    <t>s penetrací podkladu</t>
  </si>
  <si>
    <t>3,07*(10,925*2+7,55*2+,65*2+,35*2)</t>
  </si>
  <si>
    <t>-10,775*2,055+,22*(10,775+1,3+1,1)+(,2+,68)*(1,3+1,1)</t>
  </si>
  <si>
    <t>-5,94*2,175</t>
  </si>
  <si>
    <t>-,8*1,97*2</t>
  </si>
  <si>
    <t>612451121R00</t>
  </si>
  <si>
    <t>Omítky vnitřního zdiva cementové hladké</t>
  </si>
  <si>
    <t>v podlaží i ve schodišti, zdiva cihelného, kamenného, smíšeného nebo betonového</t>
  </si>
  <si>
    <t>(,9+,35)*1,5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</si>
  <si>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</si>
  <si>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</si>
  <si>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</si>
  <si>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3,28*2+3,13*6-,77*2</t>
  </si>
  <si>
    <t>10,775-,68+2,055</t>
  </si>
  <si>
    <t>612481211RT2</t>
  </si>
  <si>
    <t>Vyztužení povrchu vnitřních stěn sklotextilní síťovinou s dodávkou síťoviny a stěrkového tmelu</t>
  </si>
  <si>
    <t>pozn.7 : 6</t>
  </si>
  <si>
    <t>pozn.8 : 20</t>
  </si>
  <si>
    <t>612</t>
  </si>
  <si>
    <t>sešití trhlin</t>
  </si>
  <si>
    <t>pozn.9 : 12</t>
  </si>
  <si>
    <t>632441491R0x</t>
  </si>
  <si>
    <t>přebroušení stávající bet.mazaniny</t>
  </si>
  <si>
    <t>80,62+25,16</t>
  </si>
  <si>
    <t>-(7,55*6,3-,35*(1,165+1,26))</t>
  </si>
  <si>
    <t>64899</t>
  </si>
  <si>
    <t>Osazení krytky spojovací  parapet.desek</t>
  </si>
  <si>
    <t>ks</t>
  </si>
  <si>
    <t>60775459R</t>
  </si>
  <si>
    <t>spojka pro parapet rovná</t>
  </si>
  <si>
    <t>SPCM</t>
  </si>
  <si>
    <t>POL3_</t>
  </si>
  <si>
    <t>941955001R00</t>
  </si>
  <si>
    <t>Lešení lehké pracovní pomocné pomocné, o výšce lešeňové podlahy do 1,2 m</t>
  </si>
  <si>
    <t>800-3</t>
  </si>
  <si>
    <t>941955002R00</t>
  </si>
  <si>
    <t>Lešení lehké pracovní pomocné pomocné, o výšce lešeňové podlahy přes 1,2 do 1,9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</si>
  <si>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</si>
  <si>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</si>
  <si>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8,2*14,7</t>
  </si>
  <si>
    <t>chodba : 2,5*6,5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</si>
  <si>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</si>
  <si>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</si>
  <si>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</si>
  <si>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</si>
  <si>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</si>
  <si>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10,775*2+(1,3+1,1)*2</t>
  </si>
  <si>
    <t>967031132R00</t>
  </si>
  <si>
    <t>Přisekání rovných ostění ve zdivu cihelném na jakoukoliv maltu vápennou nebo vépenocementovou</t>
  </si>
  <si>
    <t>801-3</t>
  </si>
  <si>
    <t>bez odstupu, po hrubém vybourání otvorů v jakémkoliv zdivu cihelném, včetně pomocného lešení o výšce podlahy do 1900 mm a pro zatížení do 1,5 kPa  (150 kg/m2),</t>
  </si>
  <si>
    <t>,165*2,11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</si>
  <si>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</si>
  <si>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</si>
  <si>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</si>
  <si>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</si>
  <si>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</si>
  <si>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Včetně pomocného lešení o výšce podlahy do 1900 mm a pro zatížení do 1,5 kPa  (150 kg/m2).</t>
  </si>
  <si>
    <t>,8*1,97</t>
  </si>
  <si>
    <t>971033541R00</t>
  </si>
  <si>
    <t>Vybourání otvorů ve zdivu cihelném z jakýchkoliv cihel pálených_x000D_
 na jakoukoliv maltu vápenou nebo vápenocementovou, plochy do 1 m2, tloušťky do 300 mm</t>
  </si>
  <si>
    <t>m3</t>
  </si>
  <si>
    <t>základovém nebo nadzákladovém,</t>
  </si>
  <si>
    <t>,4*2,11*,165</t>
  </si>
  <si>
    <t>974031664R00</t>
  </si>
  <si>
    <t>Vysekání rýh v jakémkoliv zdivu cihelném pro vtahování nosníků do zdí, před vybouráním otvorů_x000D_
 do hloubky 150 mm, při výšce nosníku do 150 mm</t>
  </si>
  <si>
    <t>974042547R00</t>
  </si>
  <si>
    <t>Vysekání rýh v betonové a jiné monolitické dlažbě do hloubky 70 mm, šířky do 300 mm</t>
  </si>
  <si>
    <t>s betonovým podkladem,</t>
  </si>
  <si>
    <t>e : 2,1</t>
  </si>
  <si>
    <t>976071111R00</t>
  </si>
  <si>
    <t>Vybourání kovových doplňkových konstrukcí madel a zábradlí_x000D_
 v jakémkoliv zdivu</t>
  </si>
  <si>
    <t>978011141R00</t>
  </si>
  <si>
    <t>Otlučení omítek vápenných nebo vápenocementových vnitřních s vyškrabáním spár, s očištěním zdiva stropů, v rozsahu do 30 %</t>
  </si>
  <si>
    <t>978013141R00</t>
  </si>
  <si>
    <t>Otlučení omítek vápenných nebo vápenocementových vnitřních s vyškrabáním spár, s očištěním zdiva stěn, v rozsahu do 30 %</t>
  </si>
  <si>
    <t>-,8*2*1,97</t>
  </si>
  <si>
    <t>978013191R00</t>
  </si>
  <si>
    <t>Otlučení omítek vápenných nebo vápenocementových vnitřních s vyškrabáním spár, s očištěním zdiva stěn, v rozsahu do 100 %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</si>
  <si>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</si>
  <si>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</si>
  <si>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</si>
  <si>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762526811R00</t>
  </si>
  <si>
    <t>Demontáž podlah bez polštářů , z desek dřevotřískovýh, překližkových, sololitových , tloušťky do 20 mm</t>
  </si>
  <si>
    <t>800-762</t>
  </si>
  <si>
    <t>7,55*6,3-,35*(1,215+1,26)</t>
  </si>
  <si>
    <t>7,55*(15,96-15,3)</t>
  </si>
  <si>
    <t>776401800RT1</t>
  </si>
  <si>
    <t>Demontáž soklíků nebo lišt pryžových nebo PVC odstranění a uložení na hromady</t>
  </si>
  <si>
    <t>800-775</t>
  </si>
  <si>
    <t>10,925*2+7,55*2+,52*2+,35*2-,8*2+,66*2</t>
  </si>
  <si>
    <t>3,725+7,55+9,8+,35*2-,8</t>
  </si>
  <si>
    <t>776511810R00</t>
  </si>
  <si>
    <t>Odstranění povlakových podlah z nášlapné plochy lepených, bez podložky, z ploch přes 20 m2</t>
  </si>
  <si>
    <t>725290020R</t>
  </si>
  <si>
    <t>Demontáž umyvadla včetně baterie a konzol</t>
  </si>
  <si>
    <t>776200830RTv</t>
  </si>
  <si>
    <t>Odstranění hran schodišťových stupňů kovových- šroubovaných</t>
  </si>
  <si>
    <t>7,55*7-,35*2</t>
  </si>
  <si>
    <t>776519</t>
  </si>
  <si>
    <t>obroušení lepidla po odstranění koberců</t>
  </si>
  <si>
    <t>78690</t>
  </si>
  <si>
    <t>demontáž žaluzie horizontální vnitřní AL lamely</t>
  </si>
  <si>
    <t>960</t>
  </si>
  <si>
    <t>vyklízení  interiérového vybavení (katedra,lavice,věšáky...), uložení dle pokynů investora event.likvidace</t>
  </si>
  <si>
    <t>soubor</t>
  </si>
  <si>
    <t>960 1</t>
  </si>
  <si>
    <t>demontáž sedacího nábytku vč.nosné kce, vč.likvidace</t>
  </si>
  <si>
    <t>974081</t>
  </si>
  <si>
    <t>odstranění silikonové spáry okolo oken</t>
  </si>
  <si>
    <t>9760</t>
  </si>
  <si>
    <t>Vybourání podlah.krabic</t>
  </si>
  <si>
    <t>b : (,2*(9,4+,5)+,3*,3)</t>
  </si>
  <si>
    <t>9762</t>
  </si>
  <si>
    <t>demontáž tabule vč.likvidace</t>
  </si>
  <si>
    <t>999281111R00</t>
  </si>
  <si>
    <t xml:space="preserve">Přesun hmot pro opravy a údržbu objektů pro opravy a údržbu dosavadních objektů včetně vnějších plášťů_x000D_
 výšky do 25 m,  </t>
  </si>
  <si>
    <t>POL7_</t>
  </si>
  <si>
    <t>oborů 801, 803, 811 a 812</t>
  </si>
  <si>
    <t xml:space="preserve">Hmotnosti z položek s pořadovými čísly: : </t>
  </si>
  <si>
    <t xml:space="preserve">1,2,3,4,5,6,8,9,10,11,12,13,14,15,16,17,18,19,24,25,26,27,30,31,44, : </t>
  </si>
  <si>
    <t>Součet: : 5,98821</t>
  </si>
  <si>
    <t>ZTI (dle samostatného rozpočtu)</t>
  </si>
  <si>
    <t>Vytápění (dle samostatného rozpočtu)</t>
  </si>
  <si>
    <t>762595000R00</t>
  </si>
  <si>
    <t>Spojovací a ochranné prostředky hřebíky, vruty, impregnace</t>
  </si>
  <si>
    <t>52,52975*,04</t>
  </si>
  <si>
    <t>762512125R0x</t>
  </si>
  <si>
    <t>Položení desek dřevoštěpkových ve dvou vrstvách šroubovan.(podlaha vč.svislých částí)</t>
  </si>
  <si>
    <t>vč.vrutů , vč.zatmelení a přebroušení spár</t>
  </si>
  <si>
    <t>7,55*6,3-,35*(1,165+1,26)</t>
  </si>
  <si>
    <t>7,55*(16,07-15,3)</t>
  </si>
  <si>
    <t>60726121R</t>
  </si>
  <si>
    <t>deska dřevoštěpková třívrstvá pro prostředí vlhké; strana broušená; hrana pero/drážka; tl = 18,0 mm</t>
  </si>
  <si>
    <t>52,52975*1,08</t>
  </si>
  <si>
    <t>60726122R</t>
  </si>
  <si>
    <t>deska dřevoštěpková třívrstvá pro prostředí vlhké; strana broušená; hrana pero/drážka; tl = 22,0 mm</t>
  </si>
  <si>
    <t>998762103R00</t>
  </si>
  <si>
    <t>Přesun hmot pro konstrukce tesařské v objektech výšky do 24 m</t>
  </si>
  <si>
    <t>50 m vodorovně</t>
  </si>
  <si>
    <t xml:space="preserve">54,56,57, : </t>
  </si>
  <si>
    <t>Součet: : 1,43585</t>
  </si>
  <si>
    <t xml:space="preserve">  poznámka</t>
  </si>
  <si>
    <t>výrobky nacenit kompletně vč. povrch.úprav,kování, kotvení ,zárubní a veškerých  prvků dle výpisu</t>
  </si>
  <si>
    <t>POL2_</t>
  </si>
  <si>
    <t>vč.přesunu hmot</t>
  </si>
  <si>
    <t>PO 1</t>
  </si>
  <si>
    <t>PO 1   dřevěné vnitřní dveře  800/1970mm  EW30 DP3 C, Rw=32dB  - kompl.dod+mtz dle výpisu výrobků</t>
  </si>
  <si>
    <t>T 101</t>
  </si>
  <si>
    <t>T101   dřevěné vnitřní dveře  800/1970mm - kompl.dod+mtz dle výpisu výrobků</t>
  </si>
  <si>
    <t>Z 201</t>
  </si>
  <si>
    <t>Z 201  SDK podhled  vč.reviz.dvířek - kompl.dod+mtz dle výpisu výrobků</t>
  </si>
  <si>
    <t>Z 202</t>
  </si>
  <si>
    <t>Z 202  SDK akustický podhled  vč.reviz.dvířek - kompl.dod+mtz dle výpisu výrobků</t>
  </si>
  <si>
    <t>Z 203</t>
  </si>
  <si>
    <t>Z 203  SDK obklad akustický, kompl.dodávka a montáž dle výpisu výrobků</t>
  </si>
  <si>
    <t>Z 204</t>
  </si>
  <si>
    <t>Z 204 zábradlí   v posluchárně, kompl.dodávka a montáž dle výpisu výrobků</t>
  </si>
  <si>
    <t>771111122R00</t>
  </si>
  <si>
    <t>Doplňkové práce při kladení dlažeb montáž podlahových lišt přechodových</t>
  </si>
  <si>
    <t>775599110R00</t>
  </si>
  <si>
    <t>Ostatní práce pastování podlah vlysových nebo parketových</t>
  </si>
  <si>
    <t>776421100RT1</t>
  </si>
  <si>
    <t>Lepení soklíků PVC a napojení krytiny na stěnu lepení podlahových soklíků z PVC a vinylu</t>
  </si>
  <si>
    <t>776431010R00</t>
  </si>
  <si>
    <t>Montáž, lepení podlah. soklíků z kobercových pásů včetně dodávky kobercové lišty</t>
  </si>
  <si>
    <t>včetně soklové lišty.</t>
  </si>
  <si>
    <t>10,925*2+7,55*2+,65*2+,35*2-,8*2</t>
  </si>
  <si>
    <t>(16,07-15,3)*2</t>
  </si>
  <si>
    <t>776521100RT1</t>
  </si>
  <si>
    <t xml:space="preserve">Lepení povlakových podlah z plastů  Lepení povlakových podlah z plastů - pásy z PVC, montáž,  </t>
  </si>
  <si>
    <t>776572200R00</t>
  </si>
  <si>
    <t>Položení povlakových podlah textilních montáž - podlahová krytina textilní ve specifikaci_x000D_
 lepených, ze čtverců textilních</t>
  </si>
  <si>
    <t>všívaných a vpichovaných</t>
  </si>
  <si>
    <t>80,62</t>
  </si>
  <si>
    <t>776994121R00</t>
  </si>
  <si>
    <t>Ostatní práce svařování (lepení) povlakových podlah za studena</t>
  </si>
  <si>
    <t>25,16/2,0+20,975</t>
  </si>
  <si>
    <t>77621</t>
  </si>
  <si>
    <t>Hrana schodů z hliníkového profilu  pro koberec - dod+mtz</t>
  </si>
  <si>
    <t>77642</t>
  </si>
  <si>
    <t>spára soklík -stěna akrylem</t>
  </si>
  <si>
    <t>RTS 15/ I</t>
  </si>
  <si>
    <t>28412307R</t>
  </si>
  <si>
    <t>podlahovina PVC v rolích; š = 2 000,0 mm; l = 23 000 mm; tl. 2,00 mm; homogenní; povrch. úprava tvrzený polyuretan; protiskluzná; oblast komerční, průmyslová</t>
  </si>
  <si>
    <t>RTS 16/ I</t>
  </si>
  <si>
    <t>25,16*1,05</t>
  </si>
  <si>
    <t>20,975*,1*1,05</t>
  </si>
  <si>
    <t>553700</t>
  </si>
  <si>
    <t>ukončovací nerez L profil  prorůzné druhy podlah</t>
  </si>
  <si>
    <t>,8*2*1,1</t>
  </si>
  <si>
    <t>697411</t>
  </si>
  <si>
    <t>Koberec čtvercový  500x500 mm  (dle standardů)</t>
  </si>
  <si>
    <t>80,62*1,05</t>
  </si>
  <si>
    <t>7,55*(16,07-15,3)*1,2</t>
  </si>
  <si>
    <t>38,89*,1*1,1</t>
  </si>
  <si>
    <t>998776103R00</t>
  </si>
  <si>
    <t>Přesun hmot pro podlahy povlakové v objektech výšky do 24 m</t>
  </si>
  <si>
    <t>vodorovně do 50 m</t>
  </si>
  <si>
    <t xml:space="preserve">68,69,70,71,72,74,75,76,77,78, : </t>
  </si>
  <si>
    <t>Součet: : 0,58390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</si>
  <si>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</si>
  <si>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</si>
  <si>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</si>
  <si>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</si>
  <si>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</si>
  <si>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</si>
  <si>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</si>
  <si>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</si>
  <si>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včetně dvousložkové epoxidové penetrace.</t>
  </si>
  <si>
    <t>b : (,2*(9,4+,5)+,3*,3)*,09</t>
  </si>
  <si>
    <t>e : ,25*2,1*,07</t>
  </si>
  <si>
    <t>998777103R00</t>
  </si>
  <si>
    <t>Přesun hmot pro podlahy syntetické v objektech výšky do 24 m</t>
  </si>
  <si>
    <t xml:space="preserve">80,81,82,83, : </t>
  </si>
  <si>
    <t>Součet: : 0,82083</t>
  </si>
  <si>
    <t>781101210RT2</t>
  </si>
  <si>
    <t>Příprava podkladu pod obklady penetrace podkladu pod obklady</t>
  </si>
  <si>
    <t>včetně dodávky materiálu.</t>
  </si>
  <si>
    <t>781415013RT2</t>
  </si>
  <si>
    <t>Montáž obkladů vnitřních z obkládaček pórovinových montáž obkladů vnitřních  z obkladaček pórovinových do tmele  , 150 x 150 mm, lepených do flexibilního tmele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</si>
  <si>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</si>
  <si>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</si>
  <si>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597813600R</t>
  </si>
  <si>
    <t>obklad keramický š = 198 mm; l = 198 mm; h = 6,5 mm; pro interiér; barva bílá; mat</t>
  </si>
  <si>
    <t>1,875*1,1*1,05</t>
  </si>
  <si>
    <t>998781103R00</t>
  </si>
  <si>
    <t>Přesun hmot pro obklady keramické v objektech výšky do 24 m</t>
  </si>
  <si>
    <t xml:space="preserve">85,86,88, : </t>
  </si>
  <si>
    <t>Součet: : 0,03086</t>
  </si>
  <si>
    <t>784402801R00</t>
  </si>
  <si>
    <t>Odstranění maleb oškrabáním, v místnostech do 3,8 m</t>
  </si>
  <si>
    <t>800-784</t>
  </si>
  <si>
    <t>-((6,6+3,3)*2,055-4,0*2)+,22*(10,775+(1,3+1,1)*2)+(,2+,52)*(1,3+1,1)</t>
  </si>
  <si>
    <t>3,28*(3,725+7,55+9,8+,35*2)+25,16</t>
  </si>
  <si>
    <t>784442001RT2</t>
  </si>
  <si>
    <t>Malby z malířských směsí disperzních, v místnostech do 3,8 m, jednobarevné, dvojnásobné + 1x penetrace</t>
  </si>
  <si>
    <t>3,0*(10,925*2+7,55*2+,65*2+,35*2)</t>
  </si>
  <si>
    <t>-(6,6+3,3)*2,055+,22*(10,775+(1,3+1,1)*2)+(,2+,68)*(1,3+1,1)</t>
  </si>
  <si>
    <t>784 R</t>
  </si>
  <si>
    <t>Nátěr stěny vysoce odrazivý pro vytvoření proj.plochy- náhrada projekčního plátna - kompl.dod+mtz</t>
  </si>
  <si>
    <t>pozn.4 : 16</t>
  </si>
  <si>
    <t>790</t>
  </si>
  <si>
    <t>Pylonová tabule 3160/2900mm  kompl.dod+mtz dle výpisu</t>
  </si>
  <si>
    <t>POL12_1</t>
  </si>
  <si>
    <t>D</t>
  </si>
  <si>
    <t>Držák na kameru pro videokonferenci kompl.dod+mtz</t>
  </si>
  <si>
    <t>O 401a</t>
  </si>
  <si>
    <t>O 401  vnitřní žaluzie  1060/1180mm  - kompl.dod+mtz dle výpisu výrobků</t>
  </si>
  <si>
    <t>O 401b</t>
  </si>
  <si>
    <t>O 401  vnitřní žaluzie  1060/ 1000mm  - kompl.dod+mtz dle výpisu výrobků</t>
  </si>
  <si>
    <t>O 402a</t>
  </si>
  <si>
    <t>O 402  vnitřní žaluzie  960/ 1080mm  - kompl.dod+mtz dle výpisu výrobků</t>
  </si>
  <si>
    <t>O 402b</t>
  </si>
  <si>
    <t>O 402  vnitřní žaluzie  1060/ 1000mm  - kompl.dod+mtz dle výpisu výrobků</t>
  </si>
  <si>
    <t>O 403</t>
  </si>
  <si>
    <t>O 403  protisluneční fólie externí    kompl.dod+mtz dle výpisu výrobků</t>
  </si>
  <si>
    <t>O 404</t>
  </si>
  <si>
    <t>O404 přesklení  oken plastových 1060/1180mm  izol.dvojsklem čírým se zábradelní funkcí , U=1,0W/m2K, kompl.dod+mtz dle výpisu výrobků vč. přesunu hmot</t>
  </si>
  <si>
    <t>vč. přesunu hmot</t>
  </si>
  <si>
    <t>210</t>
  </si>
  <si>
    <t>Elektroinstalace -silnoproud  (dle samostatného rozpočtu)</t>
  </si>
  <si>
    <t>220</t>
  </si>
  <si>
    <t>Elektroinstalace -slaboproud  (dle samostatného rozpočtu)</t>
  </si>
  <si>
    <t>240</t>
  </si>
  <si>
    <t>Vzduchotechnika +chlazení(dle samostatného rozpočtu)</t>
  </si>
  <si>
    <t>360</t>
  </si>
  <si>
    <t>MaR (dle samostatného rozpočtu)</t>
  </si>
  <si>
    <t>979011111R00</t>
  </si>
  <si>
    <t>Svislá doprava suti a vybouraných hmot za prvé podlaží nad nebo pod základním podlažím</t>
  </si>
  <si>
    <t>POL8_</t>
  </si>
  <si>
    <t xml:space="preserve">Demontážní hmotnosti z položek s pořadovými čísly: : </t>
  </si>
  <si>
    <t xml:space="preserve">28,30,31,32,33,34,35,36,37,38,39,41,42,43,45,48,49, : </t>
  </si>
  <si>
    <t>Součet: : 5,74047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</si>
  <si>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</si>
  <si>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</si>
  <si>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</si>
  <si>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</si>
  <si>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</si>
  <si>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</si>
  <si>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</si>
  <si>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80,36659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</si>
  <si>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</si>
  <si>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</si>
  <si>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</si>
  <si>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</si>
  <si>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</si>
  <si>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45,92377</t>
  </si>
  <si>
    <t>979990181R0x</t>
  </si>
  <si>
    <t>Poplatek za skládku suti - PVC podlahová krytina,kazety podhledu..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</si>
  <si>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</si>
  <si>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</si>
  <si>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</si>
  <si>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</si>
  <si>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</si>
  <si>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</si>
  <si>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</si>
  <si>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rekonstrukce a modernizace objektu prostá</t>
  </si>
  <si>
    <t>JKSOAkce</t>
  </si>
  <si>
    <t>Včetně: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</si>
</sst>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xHKzystqBzyXsZtM4GMGUjvfRAjXICgUo4Dc0XlzAERjbal97JJZy9STFME4oKBgbBMVMxgSg44jkj+Ygxw4Lw==" saltValue="Xu67debPNGyfbZ7kJFBos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99" t="s">
        <v>22</v>
      </c>
      <c r="C2" s="100"/>
      <c r="D2" s="101" t="s">
        <v>43</v>
      </c>
      <c r="E2" s="102" t="s">
        <v>44</v>
      </c>
      <c r="F2" s="103"/>
      <c r="G2" s="103"/>
      <c r="H2" s="103"/>
      <c r="I2" s="103"/>
      <c r="J2" s="104"/>
      <c r="O2" s="2"/>
    </row>
    <row r="3" spans="1:15" ht="27" hidden="1" customHeight="1" x14ac:dyDescent="0.25">
      <c r="A3" s="3"/>
      <c r="B3" s="105"/>
      <c r="C3" s="100"/>
      <c r="D3" s="106"/>
      <c r="E3" s="107"/>
      <c r="F3" s="108"/>
      <c r="G3" s="108"/>
      <c r="H3" s="108"/>
      <c r="I3" s="108"/>
      <c r="J3" s="109"/>
    </row>
    <row r="4" spans="1:15" ht="23.25" customHeight="1" x14ac:dyDescent="0.25">
      <c r="A4" s="3"/>
      <c r="B4" s="110"/>
      <c r="C4" s="111"/>
      <c r="D4" s="112"/>
      <c r="E4" s="113"/>
      <c r="F4" s="113"/>
      <c r="G4" s="113"/>
      <c r="H4" s="113"/>
      <c r="I4" s="113"/>
      <c r="J4" s="114"/>
    </row>
    <row r="5" spans="1:15" ht="24" customHeight="1" x14ac:dyDescent="0.25">
      <c r="A5" s="3"/>
      <c r="B5" s="42" t="s">
        <v>42</v>
      </c>
      <c r="C5" s="4"/>
      <c r="D5" s="115" t="s">
        <v>45</v>
      </c>
      <c r="E5" s="25"/>
      <c r="F5" s="25"/>
      <c r="G5" s="25"/>
      <c r="H5" s="26" t="s">
        <v>40</v>
      </c>
      <c r="I5" s="115" t="s">
        <v>49</v>
      </c>
      <c r="J5" s="10"/>
    </row>
    <row r="6" spans="1:15" ht="15.75" customHeight="1" x14ac:dyDescent="0.25">
      <c r="A6" s="3"/>
      <c r="B6" s="37"/>
      <c r="C6" s="25"/>
      <c r="D6" s="115" t="s">
        <v>46</v>
      </c>
      <c r="E6" s="25"/>
      <c r="F6" s="25"/>
      <c r="G6" s="25"/>
      <c r="H6" s="26" t="s">
        <v>34</v>
      </c>
      <c r="I6" s="115" t="s">
        <v>50</v>
      </c>
      <c r="J6" s="10"/>
    </row>
    <row r="7" spans="1:15" ht="15.75" customHeight="1" x14ac:dyDescent="0.25">
      <c r="A7" s="3"/>
      <c r="B7" s="38"/>
      <c r="C7" s="117" t="s">
        <v>48</v>
      </c>
      <c r="D7" s="116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18" t="s">
        <v>51</v>
      </c>
      <c r="E8" s="4"/>
      <c r="F8" s="4"/>
      <c r="G8" s="41"/>
      <c r="H8" s="26" t="s">
        <v>40</v>
      </c>
      <c r="I8" s="115" t="s">
        <v>54</v>
      </c>
      <c r="J8" s="10"/>
    </row>
    <row r="9" spans="1:15" ht="15.75" hidden="1" customHeight="1" x14ac:dyDescent="0.25">
      <c r="A9" s="3"/>
      <c r="B9" s="3"/>
      <c r="C9" s="4"/>
      <c r="D9" s="118" t="s">
        <v>52</v>
      </c>
      <c r="E9" s="4"/>
      <c r="F9" s="4"/>
      <c r="G9" s="41"/>
      <c r="H9" s="26" t="s">
        <v>34</v>
      </c>
      <c r="I9" s="115" t="s">
        <v>55</v>
      </c>
      <c r="J9" s="10"/>
    </row>
    <row r="10" spans="1:15" ht="15.75" hidden="1" customHeight="1" x14ac:dyDescent="0.25">
      <c r="A10" s="3"/>
      <c r="B10" s="47"/>
      <c r="C10" s="117" t="s">
        <v>48</v>
      </c>
      <c r="D10" s="119" t="s">
        <v>53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0"/>
      <c r="E11" s="120"/>
      <c r="F11" s="120"/>
      <c r="G11" s="120"/>
      <c r="H11" s="26" t="s">
        <v>40</v>
      </c>
      <c r="I11" s="124"/>
      <c r="J11" s="10"/>
    </row>
    <row r="12" spans="1:15" ht="15.75" customHeight="1" x14ac:dyDescent="0.25">
      <c r="A12" s="3"/>
      <c r="B12" s="37"/>
      <c r="C12" s="25"/>
      <c r="D12" s="121"/>
      <c r="E12" s="121"/>
      <c r="F12" s="121"/>
      <c r="G12" s="121"/>
      <c r="H12" s="26" t="s">
        <v>34</v>
      </c>
      <c r="I12" s="124"/>
      <c r="J12" s="10"/>
    </row>
    <row r="13" spans="1:15" ht="15.75" customHeight="1" x14ac:dyDescent="0.25">
      <c r="A13" s="3"/>
      <c r="B13" s="38"/>
      <c r="C13" s="123"/>
      <c r="D13" s="122"/>
      <c r="E13" s="122"/>
      <c r="F13" s="122"/>
      <c r="G13" s="122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90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SUMIF(F51:F77,A16,I51:I77)+SUMIF(F51:F77,"PSU",I51:I77)</f>
        <v>0</v>
      </c>
      <c r="J16" s="83"/>
    </row>
    <row r="17" spans="1:10" ht="23.25" customHeight="1" x14ac:dyDescent="0.25">
      <c r="A17" s="190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SUMIF(F51:F77,A17,I51:I77)</f>
        <v>0</v>
      </c>
      <c r="J17" s="83"/>
    </row>
    <row r="18" spans="1:10" ht="23.25" customHeight="1" x14ac:dyDescent="0.25">
      <c r="A18" s="190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SUMIF(F51:F77,A18,I51:I77)</f>
        <v>0</v>
      </c>
      <c r="J18" s="83"/>
    </row>
    <row r="19" spans="1:10" ht="23.25" customHeight="1" x14ac:dyDescent="0.25">
      <c r="A19" s="190" t="s">
        <v>119</v>
      </c>
      <c r="B19" s="52" t="s">
        <v>27</v>
      </c>
      <c r="C19" s="53"/>
      <c r="D19" s="54"/>
      <c r="E19" s="81"/>
      <c r="F19" s="82"/>
      <c r="G19" s="81"/>
      <c r="H19" s="82"/>
      <c r="I19" s="81">
        <f>SUMIF(F51:F77,A19,I51:I77)</f>
        <v>0</v>
      </c>
      <c r="J19" s="83"/>
    </row>
    <row r="20" spans="1:10" ht="23.25" customHeight="1" x14ac:dyDescent="0.25">
      <c r="A20" s="190" t="s">
        <v>120</v>
      </c>
      <c r="B20" s="52" t="s">
        <v>28</v>
      </c>
      <c r="C20" s="53"/>
      <c r="D20" s="54"/>
      <c r="E20" s="81"/>
      <c r="F20" s="82"/>
      <c r="G20" s="81"/>
      <c r="H20" s="82"/>
      <c r="I20" s="81">
        <f>SUMIF(F51:F77,A20,I51:I77)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/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hidden="1" customHeight="1" x14ac:dyDescent="0.25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I23*E23/100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/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hidden="1" customHeight="1" x14ac:dyDescent="0.25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I25*E25/100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80">
        <f>CenaCelkemBezDPH-(ZakladDPHSni+ZakladDPHZakl)</f>
        <v>0</v>
      </c>
      <c r="H27" s="80"/>
      <c r="I27" s="80"/>
      <c r="J27" s="58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3" t="s">
        <v>23</v>
      </c>
      <c r="C28" s="164"/>
      <c r="D28" s="164"/>
      <c r="E28" s="165"/>
      <c r="F28" s="166"/>
      <c r="G28" s="167">
        <f>IF(A28&gt;50, ROUNDUP(A27, 0), ROUNDDOWN(A27, 0))</f>
        <v>0</v>
      </c>
      <c r="H28" s="167"/>
      <c r="I28" s="167"/>
      <c r="J28" s="168" t="str">
        <f t="shared" si="0"/>
        <v>CZK</v>
      </c>
    </row>
    <row r="29" spans="1:10" ht="27.75" hidden="1" customHeight="1" thickBot="1" x14ac:dyDescent="0.3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43123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5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29">
        <v>1</v>
      </c>
      <c r="B39" s="140" t="s">
        <v>56</v>
      </c>
      <c r="C39" s="141"/>
      <c r="D39" s="142"/>
      <c r="E39" s="142"/>
      <c r="F39" s="143">
        <f>'00 0-DVD Naklady'!AE21+'1 1-XIX-DVD (2017) Pol'!AE335</f>
        <v>0</v>
      </c>
      <c r="G39" s="144">
        <f>'00 0-DVD Naklady'!AF21+'1 1-XIX-DVD (2017) Pol'!AF335</f>
        <v>0</v>
      </c>
      <c r="H39" s="145"/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5">
      <c r="A40" s="129">
        <v>2</v>
      </c>
      <c r="B40" s="148" t="s">
        <v>57</v>
      </c>
      <c r="C40" s="149" t="s">
        <v>58</v>
      </c>
      <c r="D40" s="150"/>
      <c r="E40" s="150"/>
      <c r="F40" s="151">
        <f>'00 0-DVD Naklady'!AE21</f>
        <v>0</v>
      </c>
      <c r="G40" s="152">
        <f>'00 0-DVD Naklady'!AF21</f>
        <v>0</v>
      </c>
      <c r="H40" s="152"/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29">
        <v>3</v>
      </c>
      <c r="B41" s="155" t="s">
        <v>59</v>
      </c>
      <c r="C41" s="141" t="s">
        <v>60</v>
      </c>
      <c r="D41" s="142"/>
      <c r="E41" s="142"/>
      <c r="F41" s="156">
        <f>'00 0-DVD Naklady'!AE21</f>
        <v>0</v>
      </c>
      <c r="G41" s="145">
        <f>'00 0-DVD Naklady'!AF21</f>
        <v>0</v>
      </c>
      <c r="H41" s="145"/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5">
      <c r="A42" s="129">
        <v>2</v>
      </c>
      <c r="B42" s="148" t="s">
        <v>61</v>
      </c>
      <c r="C42" s="149" t="s">
        <v>44</v>
      </c>
      <c r="D42" s="150"/>
      <c r="E42" s="150"/>
      <c r="F42" s="151">
        <f>'1 1-XIX-DVD (2017) Pol'!AE335</f>
        <v>0</v>
      </c>
      <c r="G42" s="152">
        <f>'1 1-XIX-DVD (2017) Pol'!AF335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5">
      <c r="A43" s="129">
        <v>3</v>
      </c>
      <c r="B43" s="155" t="s">
        <v>62</v>
      </c>
      <c r="C43" s="141" t="s">
        <v>63</v>
      </c>
      <c r="D43" s="142"/>
      <c r="E43" s="142"/>
      <c r="F43" s="156">
        <f>'1 1-XIX-DVD (2017) Pol'!AE335</f>
        <v>0</v>
      </c>
      <c r="G43" s="145">
        <f>'1 1-XIX-DVD (2017) Pol'!AF335</f>
        <v>0</v>
      </c>
      <c r="H43" s="145"/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5">
      <c r="A44" s="129"/>
      <c r="B44" s="157" t="s">
        <v>64</v>
      </c>
      <c r="C44" s="158"/>
      <c r="D44" s="158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2" t="s">
        <v>66</v>
      </c>
    </row>
    <row r="50" spans="1:10" ht="25.5" customHeight="1" x14ac:dyDescent="0.25">
      <c r="A50" s="173"/>
      <c r="B50" s="176" t="s">
        <v>17</v>
      </c>
      <c r="C50" s="176" t="s">
        <v>5</v>
      </c>
      <c r="D50" s="177"/>
      <c r="E50" s="177"/>
      <c r="F50" s="178" t="s">
        <v>67</v>
      </c>
      <c r="G50" s="178"/>
      <c r="H50" s="178"/>
      <c r="I50" s="178" t="s">
        <v>29</v>
      </c>
      <c r="J50" s="178" t="s">
        <v>0</v>
      </c>
    </row>
    <row r="51" spans="1:10" ht="25.5" customHeight="1" x14ac:dyDescent="0.25">
      <c r="A51" s="174"/>
      <c r="B51" s="179" t="s">
        <v>68</v>
      </c>
      <c r="C51" s="180" t="s">
        <v>69</v>
      </c>
      <c r="D51" s="181"/>
      <c r="E51" s="181"/>
      <c r="F51" s="186" t="s">
        <v>24</v>
      </c>
      <c r="G51" s="187"/>
      <c r="H51" s="187"/>
      <c r="I51" s="187">
        <f>'1 1-XIX-DVD (2017) Pol'!G8</f>
        <v>0</v>
      </c>
      <c r="J51" s="184" t="str">
        <f>IF(I78=0,"",I51/I78*100)</f>
        <v/>
      </c>
    </row>
    <row r="52" spans="1:10" ht="25.5" customHeight="1" x14ac:dyDescent="0.25">
      <c r="A52" s="174"/>
      <c r="B52" s="179" t="s">
        <v>70</v>
      </c>
      <c r="C52" s="180" t="s">
        <v>71</v>
      </c>
      <c r="D52" s="181"/>
      <c r="E52" s="181"/>
      <c r="F52" s="186" t="s">
        <v>24</v>
      </c>
      <c r="G52" s="187"/>
      <c r="H52" s="187"/>
      <c r="I52" s="187">
        <f>'1 1-XIX-DVD (2017) Pol'!G23</f>
        <v>0</v>
      </c>
      <c r="J52" s="184" t="str">
        <f>IF(I78=0,"",I52/I78*100)</f>
        <v/>
      </c>
    </row>
    <row r="53" spans="1:10" ht="25.5" customHeight="1" x14ac:dyDescent="0.25">
      <c r="A53" s="174"/>
      <c r="B53" s="179" t="s">
        <v>72</v>
      </c>
      <c r="C53" s="180" t="s">
        <v>73</v>
      </c>
      <c r="D53" s="181"/>
      <c r="E53" s="181"/>
      <c r="F53" s="186" t="s">
        <v>24</v>
      </c>
      <c r="G53" s="187"/>
      <c r="H53" s="187"/>
      <c r="I53" s="187">
        <f>'1 1-XIX-DVD (2017) Pol'!G37</f>
        <v>0</v>
      </c>
      <c r="J53" s="184" t="str">
        <f>IF(I78=0,"",I53/I78*100)</f>
        <v/>
      </c>
    </row>
    <row r="54" spans="1:10" ht="25.5" customHeight="1" x14ac:dyDescent="0.25">
      <c r="A54" s="174"/>
      <c r="B54" s="179" t="s">
        <v>74</v>
      </c>
      <c r="C54" s="180" t="s">
        <v>75</v>
      </c>
      <c r="D54" s="181"/>
      <c r="E54" s="181"/>
      <c r="F54" s="186" t="s">
        <v>24</v>
      </c>
      <c r="G54" s="187"/>
      <c r="H54" s="187"/>
      <c r="I54" s="187">
        <f>'1 1-XIX-DVD (2017) Pol'!G88</f>
        <v>0</v>
      </c>
      <c r="J54" s="184" t="str">
        <f>IF(I78=0,"",I54/I78*100)</f>
        <v/>
      </c>
    </row>
    <row r="55" spans="1:10" ht="25.5" customHeight="1" x14ac:dyDescent="0.25">
      <c r="A55" s="174"/>
      <c r="B55" s="179" t="s">
        <v>76</v>
      </c>
      <c r="C55" s="180" t="s">
        <v>77</v>
      </c>
      <c r="D55" s="181"/>
      <c r="E55" s="181"/>
      <c r="F55" s="186" t="s">
        <v>24</v>
      </c>
      <c r="G55" s="187"/>
      <c r="H55" s="187"/>
      <c r="I55" s="187">
        <f>'1 1-XIX-DVD (2017) Pol'!G92</f>
        <v>0</v>
      </c>
      <c r="J55" s="184" t="str">
        <f>IF(I78=0,"",I55/I78*100)</f>
        <v/>
      </c>
    </row>
    <row r="56" spans="1:10" ht="25.5" customHeight="1" x14ac:dyDescent="0.25">
      <c r="A56" s="174"/>
      <c r="B56" s="179" t="s">
        <v>78</v>
      </c>
      <c r="C56" s="180" t="s">
        <v>79</v>
      </c>
      <c r="D56" s="181"/>
      <c r="E56" s="181"/>
      <c r="F56" s="186" t="s">
        <v>24</v>
      </c>
      <c r="G56" s="187"/>
      <c r="H56" s="187"/>
      <c r="I56" s="187">
        <f>'1 1-XIX-DVD (2017) Pol'!G95</f>
        <v>0</v>
      </c>
      <c r="J56" s="184" t="str">
        <f>IF(I78=0,"",I56/I78*100)</f>
        <v/>
      </c>
    </row>
    <row r="57" spans="1:10" ht="25.5" customHeight="1" x14ac:dyDescent="0.25">
      <c r="A57" s="174"/>
      <c r="B57" s="179" t="s">
        <v>80</v>
      </c>
      <c r="C57" s="180" t="s">
        <v>81</v>
      </c>
      <c r="D57" s="181"/>
      <c r="E57" s="181"/>
      <c r="F57" s="186" t="s">
        <v>24</v>
      </c>
      <c r="G57" s="187"/>
      <c r="H57" s="187"/>
      <c r="I57" s="187">
        <f>'1 1-XIX-DVD (2017) Pol'!G99</f>
        <v>0</v>
      </c>
      <c r="J57" s="184" t="str">
        <f>IF(I78=0,"",I57/I78*100)</f>
        <v/>
      </c>
    </row>
    <row r="58" spans="1:10" ht="25.5" customHeight="1" x14ac:dyDescent="0.25">
      <c r="A58" s="174"/>
      <c r="B58" s="179" t="s">
        <v>82</v>
      </c>
      <c r="C58" s="180" t="s">
        <v>83</v>
      </c>
      <c r="D58" s="181"/>
      <c r="E58" s="181"/>
      <c r="F58" s="186" t="s">
        <v>24</v>
      </c>
      <c r="G58" s="187"/>
      <c r="H58" s="187"/>
      <c r="I58" s="187">
        <f>'1 1-XIX-DVD (2017) Pol'!G106</f>
        <v>0</v>
      </c>
      <c r="J58" s="184" t="str">
        <f>IF(I78=0,"",I58/I78*100)</f>
        <v/>
      </c>
    </row>
    <row r="59" spans="1:10" ht="25.5" customHeight="1" x14ac:dyDescent="0.25">
      <c r="A59" s="174"/>
      <c r="B59" s="179" t="s">
        <v>84</v>
      </c>
      <c r="C59" s="180" t="s">
        <v>85</v>
      </c>
      <c r="D59" s="181"/>
      <c r="E59" s="181"/>
      <c r="F59" s="186" t="s">
        <v>24</v>
      </c>
      <c r="G59" s="187"/>
      <c r="H59" s="187"/>
      <c r="I59" s="187">
        <f>'1 1-XIX-DVD (2017) Pol'!G166</f>
        <v>0</v>
      </c>
      <c r="J59" s="184" t="str">
        <f>IF(I78=0,"",I59/I78*100)</f>
        <v/>
      </c>
    </row>
    <row r="60" spans="1:10" ht="25.5" customHeight="1" x14ac:dyDescent="0.25">
      <c r="A60" s="174"/>
      <c r="B60" s="179" t="s">
        <v>86</v>
      </c>
      <c r="C60" s="180" t="s">
        <v>87</v>
      </c>
      <c r="D60" s="181"/>
      <c r="E60" s="181"/>
      <c r="F60" s="186" t="s">
        <v>25</v>
      </c>
      <c r="G60" s="187"/>
      <c r="H60" s="187"/>
      <c r="I60" s="187">
        <f>'1 1-XIX-DVD (2017) Pol'!G172</f>
        <v>0</v>
      </c>
      <c r="J60" s="184" t="str">
        <f>IF(I78=0,"",I60/I78*100)</f>
        <v/>
      </c>
    </row>
    <row r="61" spans="1:10" ht="25.5" customHeight="1" x14ac:dyDescent="0.25">
      <c r="A61" s="174"/>
      <c r="B61" s="179" t="s">
        <v>88</v>
      </c>
      <c r="C61" s="180" t="s">
        <v>89</v>
      </c>
      <c r="D61" s="181"/>
      <c r="E61" s="181"/>
      <c r="F61" s="186" t="s">
        <v>25</v>
      </c>
      <c r="G61" s="187"/>
      <c r="H61" s="187"/>
      <c r="I61" s="187">
        <f>'1 1-XIX-DVD (2017) Pol'!G174</f>
        <v>0</v>
      </c>
      <c r="J61" s="184" t="str">
        <f>IF(I78=0,"",I61/I78*100)</f>
        <v/>
      </c>
    </row>
    <row r="62" spans="1:10" ht="25.5" customHeight="1" x14ac:dyDescent="0.25">
      <c r="A62" s="174"/>
      <c r="B62" s="179" t="s">
        <v>90</v>
      </c>
      <c r="C62" s="180" t="s">
        <v>91</v>
      </c>
      <c r="D62" s="181"/>
      <c r="E62" s="181"/>
      <c r="F62" s="186" t="s">
        <v>25</v>
      </c>
      <c r="G62" s="187"/>
      <c r="H62" s="187"/>
      <c r="I62" s="187">
        <f>'1 1-XIX-DVD (2017) Pol'!G176</f>
        <v>0</v>
      </c>
      <c r="J62" s="184" t="str">
        <f>IF(I78=0,"",I62/I78*100)</f>
        <v/>
      </c>
    </row>
    <row r="63" spans="1:10" ht="25.5" customHeight="1" x14ac:dyDescent="0.25">
      <c r="A63" s="174"/>
      <c r="B63" s="179" t="s">
        <v>92</v>
      </c>
      <c r="C63" s="180" t="s">
        <v>93</v>
      </c>
      <c r="D63" s="181"/>
      <c r="E63" s="181"/>
      <c r="F63" s="186" t="s">
        <v>25</v>
      </c>
      <c r="G63" s="187"/>
      <c r="H63" s="187"/>
      <c r="I63" s="187">
        <f>'1 1-XIX-DVD (2017) Pol'!G192</f>
        <v>0</v>
      </c>
      <c r="J63" s="184" t="str">
        <f>IF(I78=0,"",I63/I78*100)</f>
        <v/>
      </c>
    </row>
    <row r="64" spans="1:10" ht="25.5" customHeight="1" x14ac:dyDescent="0.25">
      <c r="A64" s="174"/>
      <c r="B64" s="179" t="s">
        <v>94</v>
      </c>
      <c r="C64" s="180" t="s">
        <v>95</v>
      </c>
      <c r="D64" s="181"/>
      <c r="E64" s="181"/>
      <c r="F64" s="186" t="s">
        <v>25</v>
      </c>
      <c r="G64" s="187"/>
      <c r="H64" s="187"/>
      <c r="I64" s="187">
        <f>'1 1-XIX-DVD (2017) Pol'!G197</f>
        <v>0</v>
      </c>
      <c r="J64" s="184" t="str">
        <f>IF(I78=0,"",I64/I78*100)</f>
        <v/>
      </c>
    </row>
    <row r="65" spans="1:10" ht="25.5" customHeight="1" x14ac:dyDescent="0.25">
      <c r="A65" s="174"/>
      <c r="B65" s="179" t="s">
        <v>96</v>
      </c>
      <c r="C65" s="180" t="s">
        <v>97</v>
      </c>
      <c r="D65" s="181"/>
      <c r="E65" s="181"/>
      <c r="F65" s="186" t="s">
        <v>25</v>
      </c>
      <c r="G65" s="187"/>
      <c r="H65" s="187"/>
      <c r="I65" s="187">
        <f>'1 1-XIX-DVD (2017) Pol'!G204</f>
        <v>0</v>
      </c>
      <c r="J65" s="184" t="str">
        <f>IF(I78=0,"",I65/I78*100)</f>
        <v/>
      </c>
    </row>
    <row r="66" spans="1:10" ht="25.5" customHeight="1" x14ac:dyDescent="0.25">
      <c r="A66" s="174"/>
      <c r="B66" s="179" t="s">
        <v>98</v>
      </c>
      <c r="C66" s="180" t="s">
        <v>99</v>
      </c>
      <c r="D66" s="181"/>
      <c r="E66" s="181"/>
      <c r="F66" s="186" t="s">
        <v>25</v>
      </c>
      <c r="G66" s="187"/>
      <c r="H66" s="187"/>
      <c r="I66" s="187">
        <f>'1 1-XIX-DVD (2017) Pol'!G238</f>
        <v>0</v>
      </c>
      <c r="J66" s="184" t="str">
        <f>IF(I78=0,"",I66/I78*100)</f>
        <v/>
      </c>
    </row>
    <row r="67" spans="1:10" ht="25.5" customHeight="1" x14ac:dyDescent="0.25">
      <c r="A67" s="174"/>
      <c r="B67" s="179" t="s">
        <v>100</v>
      </c>
      <c r="C67" s="180" t="s">
        <v>101</v>
      </c>
      <c r="D67" s="181"/>
      <c r="E67" s="181"/>
      <c r="F67" s="186" t="s">
        <v>25</v>
      </c>
      <c r="G67" s="187"/>
      <c r="H67" s="187"/>
      <c r="I67" s="187">
        <f>'1 1-XIX-DVD (2017) Pol'!G253</f>
        <v>0</v>
      </c>
      <c r="J67" s="184" t="str">
        <f>IF(I78=0,"",I67/I78*100)</f>
        <v/>
      </c>
    </row>
    <row r="68" spans="1:10" ht="25.5" customHeight="1" x14ac:dyDescent="0.25">
      <c r="A68" s="174"/>
      <c r="B68" s="179" t="s">
        <v>102</v>
      </c>
      <c r="C68" s="180" t="s">
        <v>103</v>
      </c>
      <c r="D68" s="181"/>
      <c r="E68" s="181"/>
      <c r="F68" s="186" t="s">
        <v>25</v>
      </c>
      <c r="G68" s="187"/>
      <c r="H68" s="187"/>
      <c r="I68" s="187">
        <f>'1 1-XIX-DVD (2017) Pol'!G265</f>
        <v>0</v>
      </c>
      <c r="J68" s="184" t="str">
        <f>IF(I78=0,"",I68/I78*100)</f>
        <v/>
      </c>
    </row>
    <row r="69" spans="1:10" ht="25.5" customHeight="1" x14ac:dyDescent="0.25">
      <c r="A69" s="174"/>
      <c r="B69" s="179" t="s">
        <v>104</v>
      </c>
      <c r="C69" s="180" t="s">
        <v>105</v>
      </c>
      <c r="D69" s="181"/>
      <c r="E69" s="181"/>
      <c r="F69" s="186" t="s">
        <v>25</v>
      </c>
      <c r="G69" s="187"/>
      <c r="H69" s="187"/>
      <c r="I69" s="187">
        <f>'1 1-XIX-DVD (2017) Pol'!G282</f>
        <v>0</v>
      </c>
      <c r="J69" s="184" t="str">
        <f>IF(I78=0,"",I69/I78*100)</f>
        <v/>
      </c>
    </row>
    <row r="70" spans="1:10" ht="25.5" customHeight="1" x14ac:dyDescent="0.25">
      <c r="A70" s="174"/>
      <c r="B70" s="179" t="s">
        <v>106</v>
      </c>
      <c r="C70" s="180" t="s">
        <v>107</v>
      </c>
      <c r="D70" s="181"/>
      <c r="E70" s="181"/>
      <c r="F70" s="186" t="s">
        <v>25</v>
      </c>
      <c r="G70" s="187"/>
      <c r="H70" s="187"/>
      <c r="I70" s="187">
        <f>'1 1-XIX-DVD (2017) Pol'!G284</f>
        <v>0</v>
      </c>
      <c r="J70" s="184" t="str">
        <f>IF(I78=0,"",I70/I78*100)</f>
        <v/>
      </c>
    </row>
    <row r="71" spans="1:10" ht="25.5" customHeight="1" x14ac:dyDescent="0.25">
      <c r="A71" s="174"/>
      <c r="B71" s="179" t="s">
        <v>108</v>
      </c>
      <c r="C71" s="180" t="s">
        <v>109</v>
      </c>
      <c r="D71" s="181"/>
      <c r="E71" s="181"/>
      <c r="F71" s="186" t="s">
        <v>26</v>
      </c>
      <c r="G71" s="187"/>
      <c r="H71" s="187"/>
      <c r="I71" s="187">
        <f>'1 1-XIX-DVD (2017) Pol'!G295</f>
        <v>0</v>
      </c>
      <c r="J71" s="184" t="str">
        <f>IF(I78=0,"",I71/I78*100)</f>
        <v/>
      </c>
    </row>
    <row r="72" spans="1:10" ht="25.5" customHeight="1" x14ac:dyDescent="0.25">
      <c r="A72" s="174"/>
      <c r="B72" s="179" t="s">
        <v>110</v>
      </c>
      <c r="C72" s="180" t="s">
        <v>111</v>
      </c>
      <c r="D72" s="181"/>
      <c r="E72" s="181"/>
      <c r="F72" s="186" t="s">
        <v>26</v>
      </c>
      <c r="G72" s="187"/>
      <c r="H72" s="187"/>
      <c r="I72" s="187">
        <f>'1 1-XIX-DVD (2017) Pol'!G297</f>
        <v>0</v>
      </c>
      <c r="J72" s="184" t="str">
        <f>IF(I78=0,"",I72/I78*100)</f>
        <v/>
      </c>
    </row>
    <row r="73" spans="1:10" ht="25.5" customHeight="1" x14ac:dyDescent="0.25">
      <c r="A73" s="174"/>
      <c r="B73" s="179" t="s">
        <v>112</v>
      </c>
      <c r="C73" s="180" t="s">
        <v>113</v>
      </c>
      <c r="D73" s="181"/>
      <c r="E73" s="181"/>
      <c r="F73" s="186" t="s">
        <v>26</v>
      </c>
      <c r="G73" s="187"/>
      <c r="H73" s="187"/>
      <c r="I73" s="187">
        <f>'1 1-XIX-DVD (2017) Pol'!G299</f>
        <v>0</v>
      </c>
      <c r="J73" s="184" t="str">
        <f>IF(I78=0,"",I73/I78*100)</f>
        <v/>
      </c>
    </row>
    <row r="74" spans="1:10" ht="25.5" customHeight="1" x14ac:dyDescent="0.25">
      <c r="A74" s="174"/>
      <c r="B74" s="179" t="s">
        <v>114</v>
      </c>
      <c r="C74" s="180" t="s">
        <v>115</v>
      </c>
      <c r="D74" s="181"/>
      <c r="E74" s="181"/>
      <c r="F74" s="186" t="s">
        <v>26</v>
      </c>
      <c r="G74" s="187"/>
      <c r="H74" s="187"/>
      <c r="I74" s="187">
        <f>'1 1-XIX-DVD (2017) Pol'!G301</f>
        <v>0</v>
      </c>
      <c r="J74" s="184" t="str">
        <f>IF(I78=0,"",I74/I78*100)</f>
        <v/>
      </c>
    </row>
    <row r="75" spans="1:10" ht="25.5" customHeight="1" x14ac:dyDescent="0.25">
      <c r="A75" s="174"/>
      <c r="B75" s="179" t="s">
        <v>116</v>
      </c>
      <c r="C75" s="180" t="s">
        <v>117</v>
      </c>
      <c r="D75" s="181"/>
      <c r="E75" s="181"/>
      <c r="F75" s="186" t="s">
        <v>118</v>
      </c>
      <c r="G75" s="187"/>
      <c r="H75" s="187"/>
      <c r="I75" s="187">
        <f>'1 1-XIX-DVD (2017) Pol'!G303</f>
        <v>0</v>
      </c>
      <c r="J75" s="184" t="str">
        <f>IF(I78=0,"",I75/I78*100)</f>
        <v/>
      </c>
    </row>
    <row r="76" spans="1:10" ht="25.5" customHeight="1" x14ac:dyDescent="0.25">
      <c r="A76" s="174"/>
      <c r="B76" s="179" t="s">
        <v>119</v>
      </c>
      <c r="C76" s="180" t="s">
        <v>27</v>
      </c>
      <c r="D76" s="181"/>
      <c r="E76" s="181"/>
      <c r="F76" s="186" t="s">
        <v>119</v>
      </c>
      <c r="G76" s="187"/>
      <c r="H76" s="187"/>
      <c r="I76" s="187">
        <f>'00 0-DVD Naklady'!G8</f>
        <v>0</v>
      </c>
      <c r="J76" s="184" t="str">
        <f>IF(I78=0,"",I76/I78*100)</f>
        <v/>
      </c>
    </row>
    <row r="77" spans="1:10" ht="25.5" customHeight="1" x14ac:dyDescent="0.25">
      <c r="A77" s="174"/>
      <c r="B77" s="179" t="s">
        <v>120</v>
      </c>
      <c r="C77" s="180" t="s">
        <v>28</v>
      </c>
      <c r="D77" s="181"/>
      <c r="E77" s="181"/>
      <c r="F77" s="186" t="s">
        <v>120</v>
      </c>
      <c r="G77" s="187"/>
      <c r="H77" s="187"/>
      <c r="I77" s="187">
        <f>'00 0-DVD Naklady'!G15</f>
        <v>0</v>
      </c>
      <c r="J77" s="184" t="str">
        <f>IF(I78=0,"",I77/I78*100)</f>
        <v/>
      </c>
    </row>
    <row r="78" spans="1:10" ht="25.5" customHeight="1" x14ac:dyDescent="0.25">
      <c r="A78" s="175"/>
      <c r="B78" s="182" t="s">
        <v>1</v>
      </c>
      <c r="C78" s="182"/>
      <c r="D78" s="183"/>
      <c r="E78" s="183"/>
      <c r="F78" s="188"/>
      <c r="G78" s="189"/>
      <c r="H78" s="189"/>
      <c r="I78" s="189">
        <f>SUM(I51:I77)</f>
        <v>0</v>
      </c>
      <c r="J78" s="185">
        <f>SUM(J51:J77)</f>
        <v>0</v>
      </c>
    </row>
    <row r="79" spans="1:10" x14ac:dyDescent="0.25">
      <c r="F79" s="127"/>
      <c r="G79" s="126"/>
      <c r="H79" s="127"/>
      <c r="I79" s="126"/>
      <c r="J79" s="128"/>
    </row>
    <row r="80" spans="1:10" x14ac:dyDescent="0.25">
      <c r="F80" s="127"/>
      <c r="G80" s="126"/>
      <c r="H80" s="127"/>
      <c r="I80" s="126"/>
      <c r="J80" s="128"/>
    </row>
    <row r="81" spans="6:10" x14ac:dyDescent="0.25">
      <c r="F81" s="127"/>
      <c r="G81" s="126"/>
      <c r="H81" s="127"/>
      <c r="I81" s="126"/>
      <c r="J81" s="128"/>
    </row>
  </sheetData>
  <sheetProtection algorithmName="SHA-512" hashValue="R7Bc+LN3xfL4wDdweM+K07FRtrJJ9tdkPR9uwiDVqotXoGvrhsk1UaN4auiqDsMrx1yBpve7FSYZSO1rz+M5Dw==" saltValue="UczJ9ajdKVgLWDlwek2D2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jlAV2mOzHsDP3H+SRVP0t9AM7NKclva8hfx+XUoCYsRH5RqrL1/MmGkb1PAdF1RTmk1QEXAjj+jCj9hqs2HcVw==" saltValue="TsNCnHk2fSzbPCNdzFjoP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121</v>
      </c>
      <c r="B1" s="192"/>
      <c r="C1" s="192"/>
      <c r="D1" s="192"/>
      <c r="E1" s="192"/>
      <c r="F1" s="192"/>
      <c r="G1" s="192"/>
      <c r="AG1" t="s">
        <v>122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123</v>
      </c>
    </row>
    <row r="3" spans="1:60" ht="25.05" customHeight="1" x14ac:dyDescent="0.25">
      <c r="A3" s="193" t="s">
        <v>8</v>
      </c>
      <c r="B3" s="72" t="s">
        <v>57</v>
      </c>
      <c r="C3" s="196" t="s">
        <v>58</v>
      </c>
      <c r="D3" s="194"/>
      <c r="E3" s="194"/>
      <c r="F3" s="194"/>
      <c r="G3" s="195"/>
      <c r="AC3" s="125" t="s">
        <v>124</v>
      </c>
      <c r="AG3" t="s">
        <v>125</v>
      </c>
    </row>
    <row r="4" spans="1:60" ht="25.05" customHeight="1" x14ac:dyDescent="0.25">
      <c r="A4" s="197" t="s">
        <v>9</v>
      </c>
      <c r="B4" s="198" t="s">
        <v>59</v>
      </c>
      <c r="C4" s="199" t="s">
        <v>60</v>
      </c>
      <c r="D4" s="200"/>
      <c r="E4" s="200"/>
      <c r="F4" s="200"/>
      <c r="G4" s="201"/>
      <c r="AG4" t="s">
        <v>126</v>
      </c>
    </row>
    <row r="5" spans="1:60" x14ac:dyDescent="0.25">
      <c r="D5" s="191"/>
    </row>
    <row r="6" spans="1:60" ht="39.6" x14ac:dyDescent="0.25">
      <c r="A6" s="203" t="s">
        <v>127</v>
      </c>
      <c r="B6" s="205" t="s">
        <v>128</v>
      </c>
      <c r="C6" s="205" t="s">
        <v>129</v>
      </c>
      <c r="D6" s="204" t="s">
        <v>130</v>
      </c>
      <c r="E6" s="203" t="s">
        <v>131</v>
      </c>
      <c r="F6" s="202" t="s">
        <v>132</v>
      </c>
      <c r="G6" s="203" t="s">
        <v>29</v>
      </c>
      <c r="H6" s="206" t="s">
        <v>30</v>
      </c>
      <c r="I6" s="206" t="s">
        <v>133</v>
      </c>
      <c r="J6" s="206" t="s">
        <v>31</v>
      </c>
      <c r="K6" s="206" t="s">
        <v>134</v>
      </c>
      <c r="L6" s="206" t="s">
        <v>135</v>
      </c>
      <c r="M6" s="206" t="s">
        <v>136</v>
      </c>
      <c r="N6" s="206" t="s">
        <v>137</v>
      </c>
      <c r="O6" s="206" t="s">
        <v>138</v>
      </c>
      <c r="P6" s="206" t="s">
        <v>139</v>
      </c>
      <c r="Q6" s="206" t="s">
        <v>140</v>
      </c>
      <c r="R6" s="206" t="s">
        <v>141</v>
      </c>
      <c r="S6" s="206" t="s">
        <v>142</v>
      </c>
      <c r="T6" s="206" t="s">
        <v>143</v>
      </c>
      <c r="U6" s="206" t="s">
        <v>144</v>
      </c>
      <c r="V6" s="206" t="s">
        <v>145</v>
      </c>
      <c r="W6" s="206" t="s">
        <v>146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147</v>
      </c>
      <c r="B8" s="219" t="s">
        <v>119</v>
      </c>
      <c r="C8" s="241" t="s">
        <v>27</v>
      </c>
      <c r="D8" s="220"/>
      <c r="E8" s="221"/>
      <c r="F8" s="222"/>
      <c r="G8" s="222">
        <f>SUMIF(AG9:AG14,"&lt;&gt;NOR",G9:G14)</f>
        <v>0</v>
      </c>
      <c r="H8" s="222"/>
      <c r="I8" s="222">
        <f>SUM(I9:I14)</f>
        <v>0</v>
      </c>
      <c r="J8" s="222"/>
      <c r="K8" s="222">
        <f>SUM(K9:K14)</f>
        <v>0</v>
      </c>
      <c r="L8" s="222"/>
      <c r="M8" s="222">
        <f>SUM(M9:M14)</f>
        <v>0</v>
      </c>
      <c r="N8" s="222"/>
      <c r="O8" s="222">
        <f>SUM(O9:O14)</f>
        <v>0</v>
      </c>
      <c r="P8" s="222"/>
      <c r="Q8" s="222">
        <f>SUM(Q9:Q14)</f>
        <v>0</v>
      </c>
      <c r="R8" s="222"/>
      <c r="S8" s="222"/>
      <c r="T8" s="223"/>
      <c r="U8" s="217"/>
      <c r="V8" s="217">
        <f>SUM(V9:V14)</f>
        <v>0</v>
      </c>
      <c r="W8" s="217"/>
      <c r="AG8" t="s">
        <v>148</v>
      </c>
    </row>
    <row r="9" spans="1:60" outlineLevel="1" x14ac:dyDescent="0.25">
      <c r="A9" s="224">
        <v>1</v>
      </c>
      <c r="B9" s="225" t="s">
        <v>149</v>
      </c>
      <c r="C9" s="242" t="s">
        <v>150</v>
      </c>
      <c r="D9" s="226" t="s">
        <v>151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152</v>
      </c>
      <c r="T9" s="230" t="s">
        <v>153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154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43" t="s">
        <v>155</v>
      </c>
      <c r="D10" s="231"/>
      <c r="E10" s="231"/>
      <c r="F10" s="231"/>
      <c r="G10" s="231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156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24">
        <v>2</v>
      </c>
      <c r="B11" s="225" t="s">
        <v>157</v>
      </c>
      <c r="C11" s="242" t="s">
        <v>158</v>
      </c>
      <c r="D11" s="226" t="s">
        <v>151</v>
      </c>
      <c r="E11" s="227">
        <v>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152</v>
      </c>
      <c r="T11" s="230" t="s">
        <v>153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159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1" outlineLevel="1" x14ac:dyDescent="0.25">
      <c r="A12" s="214"/>
      <c r="B12" s="215"/>
      <c r="C12" s="243" t="s">
        <v>160</v>
      </c>
      <c r="D12" s="231"/>
      <c r="E12" s="231"/>
      <c r="F12" s="231"/>
      <c r="G12" s="23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156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32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24">
        <v>3</v>
      </c>
      <c r="B13" s="225" t="s">
        <v>161</v>
      </c>
      <c r="C13" s="242" t="s">
        <v>162</v>
      </c>
      <c r="D13" s="226" t="s">
        <v>151</v>
      </c>
      <c r="E13" s="227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152</v>
      </c>
      <c r="T13" s="230" t="s">
        <v>153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154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43" t="s">
        <v>163</v>
      </c>
      <c r="D14" s="231"/>
      <c r="E14" s="231"/>
      <c r="F14" s="231"/>
      <c r="G14" s="231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156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5">
      <c r="A15" s="218" t="s">
        <v>147</v>
      </c>
      <c r="B15" s="219" t="s">
        <v>120</v>
      </c>
      <c r="C15" s="241" t="s">
        <v>28</v>
      </c>
      <c r="D15" s="220"/>
      <c r="E15" s="221"/>
      <c r="F15" s="222"/>
      <c r="G15" s="222">
        <f>SUMIF(AG16:AG19,"&lt;&gt;NOR",G16:G19)</f>
        <v>0</v>
      </c>
      <c r="H15" s="222"/>
      <c r="I15" s="222">
        <f>SUM(I16:I19)</f>
        <v>0</v>
      </c>
      <c r="J15" s="222"/>
      <c r="K15" s="222">
        <f>SUM(K16:K19)</f>
        <v>0</v>
      </c>
      <c r="L15" s="222"/>
      <c r="M15" s="222">
        <f>SUM(M16:M19)</f>
        <v>0</v>
      </c>
      <c r="N15" s="222"/>
      <c r="O15" s="222">
        <f>SUM(O16:O19)</f>
        <v>0</v>
      </c>
      <c r="P15" s="222"/>
      <c r="Q15" s="222">
        <f>SUM(Q16:Q19)</f>
        <v>0</v>
      </c>
      <c r="R15" s="222"/>
      <c r="S15" s="222"/>
      <c r="T15" s="223"/>
      <c r="U15" s="217"/>
      <c r="V15" s="217">
        <f>SUM(V16:V19)</f>
        <v>0</v>
      </c>
      <c r="W15" s="217"/>
      <c r="AG15" t="s">
        <v>148</v>
      </c>
    </row>
    <row r="16" spans="1:60" outlineLevel="1" x14ac:dyDescent="0.25">
      <c r="A16" s="233">
        <v>4</v>
      </c>
      <c r="B16" s="234" t="s">
        <v>164</v>
      </c>
      <c r="C16" s="244" t="s">
        <v>165</v>
      </c>
      <c r="D16" s="235" t="s">
        <v>151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/>
      <c r="S16" s="238" t="s">
        <v>166</v>
      </c>
      <c r="T16" s="239" t="s">
        <v>153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167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33">
        <v>5</v>
      </c>
      <c r="B17" s="234" t="s">
        <v>168</v>
      </c>
      <c r="C17" s="244" t="s">
        <v>169</v>
      </c>
      <c r="D17" s="235" t="s">
        <v>151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 t="s">
        <v>166</v>
      </c>
      <c r="T17" s="239" t="s">
        <v>153</v>
      </c>
      <c r="U17" s="216">
        <v>0</v>
      </c>
      <c r="V17" s="216">
        <f>ROUND(E17*U17,2)</f>
        <v>0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167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24">
        <v>6</v>
      </c>
      <c r="B18" s="225" t="s">
        <v>170</v>
      </c>
      <c r="C18" s="242" t="s">
        <v>171</v>
      </c>
      <c r="D18" s="226" t="s">
        <v>151</v>
      </c>
      <c r="E18" s="227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152</v>
      </c>
      <c r="T18" s="230" t="s">
        <v>153</v>
      </c>
      <c r="U18" s="216">
        <v>0</v>
      </c>
      <c r="V18" s="216">
        <f>ROUND(E18*U18,2)</f>
        <v>0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167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43" t="s">
        <v>172</v>
      </c>
      <c r="D19" s="231"/>
      <c r="E19" s="231"/>
      <c r="F19" s="231"/>
      <c r="G19" s="231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156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5"/>
      <c r="B20" s="6"/>
      <c r="C20" s="24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5">
      <c r="A21" s="210"/>
      <c r="B21" s="211" t="s">
        <v>29</v>
      </c>
      <c r="C21" s="246"/>
      <c r="D21" s="212"/>
      <c r="E21" s="213"/>
      <c r="F21" s="213"/>
      <c r="G21" s="240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173</v>
      </c>
    </row>
    <row r="22" spans="1:60" x14ac:dyDescent="0.25">
      <c r="C22" s="247"/>
      <c r="D22" s="191"/>
      <c r="AG22" t="s">
        <v>174</v>
      </c>
    </row>
    <row r="23" spans="1:60" x14ac:dyDescent="0.25">
      <c r="D23" s="191"/>
    </row>
    <row r="24" spans="1:60" x14ac:dyDescent="0.25">
      <c r="D24" s="191"/>
    </row>
    <row r="25" spans="1:60" x14ac:dyDescent="0.25">
      <c r="D25" s="191"/>
    </row>
    <row r="26" spans="1:60" x14ac:dyDescent="0.25">
      <c r="D26" s="191"/>
    </row>
    <row r="27" spans="1:60" x14ac:dyDescent="0.25">
      <c r="D27" s="191"/>
    </row>
    <row r="28" spans="1:60" x14ac:dyDescent="0.25">
      <c r="D28" s="191"/>
    </row>
    <row r="29" spans="1:60" x14ac:dyDescent="0.25">
      <c r="D29" s="191"/>
    </row>
    <row r="30" spans="1:60" x14ac:dyDescent="0.25">
      <c r="D30" s="191"/>
    </row>
    <row r="31" spans="1:60" x14ac:dyDescent="0.25">
      <c r="D31" s="191"/>
    </row>
    <row r="32" spans="1:60" x14ac:dyDescent="0.25">
      <c r="D32" s="191"/>
    </row>
    <row r="33" spans="4:4" x14ac:dyDescent="0.25">
      <c r="D33" s="191"/>
    </row>
    <row r="34" spans="4:4" x14ac:dyDescent="0.25">
      <c r="D34" s="191"/>
    </row>
    <row r="35" spans="4:4" x14ac:dyDescent="0.25">
      <c r="D35" s="191"/>
    </row>
    <row r="36" spans="4:4" x14ac:dyDescent="0.25">
      <c r="D36" s="191"/>
    </row>
    <row r="37" spans="4:4" x14ac:dyDescent="0.25">
      <c r="D37" s="191"/>
    </row>
    <row r="38" spans="4:4" x14ac:dyDescent="0.25">
      <c r="D38" s="191"/>
    </row>
    <row r="39" spans="4:4" x14ac:dyDescent="0.25">
      <c r="D39" s="191"/>
    </row>
    <row r="40" spans="4:4" x14ac:dyDescent="0.25">
      <c r="D40" s="191"/>
    </row>
    <row r="41" spans="4:4" x14ac:dyDescent="0.25">
      <c r="D41" s="191"/>
    </row>
    <row r="42" spans="4:4" x14ac:dyDescent="0.25">
      <c r="D42" s="191"/>
    </row>
    <row r="43" spans="4:4" x14ac:dyDescent="0.25">
      <c r="D43" s="191"/>
    </row>
    <row r="44" spans="4:4" x14ac:dyDescent="0.25">
      <c r="D44" s="191"/>
    </row>
    <row r="45" spans="4:4" x14ac:dyDescent="0.25">
      <c r="D45" s="191"/>
    </row>
    <row r="46" spans="4:4" x14ac:dyDescent="0.25">
      <c r="D46" s="191"/>
    </row>
    <row r="47" spans="4:4" x14ac:dyDescent="0.25">
      <c r="D47" s="191"/>
    </row>
    <row r="48" spans="4:4" x14ac:dyDescent="0.25">
      <c r="D48" s="191"/>
    </row>
    <row r="49" spans="4:4" x14ac:dyDescent="0.25">
      <c r="D49" s="191"/>
    </row>
    <row r="50" spans="4:4" x14ac:dyDescent="0.25">
      <c r="D50" s="191"/>
    </row>
    <row r="51" spans="4:4" x14ac:dyDescent="0.25">
      <c r="D51" s="191"/>
    </row>
    <row r="52" spans="4:4" x14ac:dyDescent="0.25">
      <c r="D52" s="191"/>
    </row>
    <row r="53" spans="4:4" x14ac:dyDescent="0.25">
      <c r="D53" s="191"/>
    </row>
    <row r="54" spans="4:4" x14ac:dyDescent="0.25">
      <c r="D54" s="191"/>
    </row>
    <row r="55" spans="4:4" x14ac:dyDescent="0.25">
      <c r="D55" s="191"/>
    </row>
    <row r="56" spans="4:4" x14ac:dyDescent="0.25">
      <c r="D56" s="191"/>
    </row>
    <row r="57" spans="4:4" x14ac:dyDescent="0.25">
      <c r="D57" s="191"/>
    </row>
    <row r="58" spans="4:4" x14ac:dyDescent="0.25">
      <c r="D58" s="191"/>
    </row>
    <row r="59" spans="4:4" x14ac:dyDescent="0.25">
      <c r="D59" s="191"/>
    </row>
    <row r="60" spans="4:4" x14ac:dyDescent="0.25">
      <c r="D60" s="191"/>
    </row>
    <row r="61" spans="4:4" x14ac:dyDescent="0.25">
      <c r="D61" s="191"/>
    </row>
    <row r="62" spans="4:4" x14ac:dyDescent="0.25">
      <c r="D62" s="191"/>
    </row>
    <row r="63" spans="4:4" x14ac:dyDescent="0.25">
      <c r="D63" s="191"/>
    </row>
    <row r="64" spans="4:4" x14ac:dyDescent="0.25">
      <c r="D64" s="191"/>
    </row>
    <row r="65" spans="4:4" x14ac:dyDescent="0.25">
      <c r="D65" s="191"/>
    </row>
    <row r="66" spans="4:4" x14ac:dyDescent="0.25">
      <c r="D66" s="191"/>
    </row>
    <row r="67" spans="4:4" x14ac:dyDescent="0.25">
      <c r="D67" s="191"/>
    </row>
    <row r="68" spans="4:4" x14ac:dyDescent="0.25">
      <c r="D68" s="191"/>
    </row>
    <row r="69" spans="4:4" x14ac:dyDescent="0.25">
      <c r="D69" s="191"/>
    </row>
    <row r="70" spans="4:4" x14ac:dyDescent="0.25">
      <c r="D70" s="191"/>
    </row>
    <row r="71" spans="4:4" x14ac:dyDescent="0.25">
      <c r="D71" s="191"/>
    </row>
    <row r="72" spans="4:4" x14ac:dyDescent="0.25">
      <c r="D72" s="191"/>
    </row>
    <row r="73" spans="4:4" x14ac:dyDescent="0.25">
      <c r="D73" s="191"/>
    </row>
    <row r="74" spans="4:4" x14ac:dyDescent="0.25">
      <c r="D74" s="191"/>
    </row>
    <row r="75" spans="4:4" x14ac:dyDescent="0.25">
      <c r="D75" s="191"/>
    </row>
    <row r="76" spans="4:4" x14ac:dyDescent="0.25">
      <c r="D76" s="191"/>
    </row>
    <row r="77" spans="4:4" x14ac:dyDescent="0.25">
      <c r="D77" s="191"/>
    </row>
    <row r="78" spans="4:4" x14ac:dyDescent="0.25">
      <c r="D78" s="191"/>
    </row>
    <row r="79" spans="4:4" x14ac:dyDescent="0.25">
      <c r="D79" s="191"/>
    </row>
    <row r="80" spans="4:4" x14ac:dyDescent="0.25">
      <c r="D80" s="191"/>
    </row>
    <row r="81" spans="4:4" x14ac:dyDescent="0.25">
      <c r="D81" s="191"/>
    </row>
    <row r="82" spans="4:4" x14ac:dyDescent="0.25">
      <c r="D82" s="191"/>
    </row>
    <row r="83" spans="4:4" x14ac:dyDescent="0.25">
      <c r="D83" s="191"/>
    </row>
    <row r="84" spans="4:4" x14ac:dyDescent="0.25">
      <c r="D84" s="191"/>
    </row>
    <row r="85" spans="4:4" x14ac:dyDescent="0.25">
      <c r="D85" s="191"/>
    </row>
    <row r="86" spans="4:4" x14ac:dyDescent="0.25">
      <c r="D86" s="191"/>
    </row>
    <row r="87" spans="4:4" x14ac:dyDescent="0.25">
      <c r="D87" s="191"/>
    </row>
    <row r="88" spans="4:4" x14ac:dyDescent="0.25">
      <c r="D88" s="191"/>
    </row>
    <row r="89" spans="4:4" x14ac:dyDescent="0.25">
      <c r="D89" s="191"/>
    </row>
    <row r="90" spans="4:4" x14ac:dyDescent="0.25">
      <c r="D90" s="191"/>
    </row>
    <row r="91" spans="4:4" x14ac:dyDescent="0.25">
      <c r="D91" s="191"/>
    </row>
    <row r="92" spans="4:4" x14ac:dyDescent="0.25">
      <c r="D92" s="191"/>
    </row>
    <row r="93" spans="4:4" x14ac:dyDescent="0.25">
      <c r="D93" s="191"/>
    </row>
    <row r="94" spans="4:4" x14ac:dyDescent="0.25">
      <c r="D94" s="191"/>
    </row>
    <row r="95" spans="4:4" x14ac:dyDescent="0.25">
      <c r="D95" s="191"/>
    </row>
    <row r="96" spans="4:4" x14ac:dyDescent="0.25">
      <c r="D96" s="191"/>
    </row>
    <row r="97" spans="4:4" x14ac:dyDescent="0.25">
      <c r="D97" s="191"/>
    </row>
    <row r="98" spans="4:4" x14ac:dyDescent="0.25">
      <c r="D98" s="191"/>
    </row>
    <row r="99" spans="4:4" x14ac:dyDescent="0.25">
      <c r="D99" s="191"/>
    </row>
    <row r="100" spans="4:4" x14ac:dyDescent="0.25">
      <c r="D100" s="191"/>
    </row>
    <row r="101" spans="4:4" x14ac:dyDescent="0.25">
      <c r="D101" s="191"/>
    </row>
    <row r="102" spans="4:4" x14ac:dyDescent="0.25">
      <c r="D102" s="191"/>
    </row>
    <row r="103" spans="4:4" x14ac:dyDescent="0.25">
      <c r="D103" s="191"/>
    </row>
    <row r="104" spans="4:4" x14ac:dyDescent="0.25">
      <c r="D104" s="191"/>
    </row>
    <row r="105" spans="4:4" x14ac:dyDescent="0.25">
      <c r="D105" s="191"/>
    </row>
    <row r="106" spans="4:4" x14ac:dyDescent="0.25">
      <c r="D106" s="191"/>
    </row>
    <row r="107" spans="4:4" x14ac:dyDescent="0.25">
      <c r="D107" s="191"/>
    </row>
    <row r="108" spans="4:4" x14ac:dyDescent="0.25">
      <c r="D108" s="191"/>
    </row>
    <row r="109" spans="4:4" x14ac:dyDescent="0.25">
      <c r="D109" s="191"/>
    </row>
    <row r="110" spans="4:4" x14ac:dyDescent="0.25">
      <c r="D110" s="191"/>
    </row>
    <row r="111" spans="4:4" x14ac:dyDescent="0.25">
      <c r="D111" s="191"/>
    </row>
    <row r="112" spans="4:4" x14ac:dyDescent="0.25">
      <c r="D112" s="191"/>
    </row>
    <row r="113" spans="4:4" x14ac:dyDescent="0.25">
      <c r="D113" s="191"/>
    </row>
    <row r="114" spans="4:4" x14ac:dyDescent="0.25">
      <c r="D114" s="191"/>
    </row>
    <row r="115" spans="4:4" x14ac:dyDescent="0.25">
      <c r="D115" s="191"/>
    </row>
    <row r="116" spans="4:4" x14ac:dyDescent="0.25">
      <c r="D116" s="191"/>
    </row>
    <row r="117" spans="4:4" x14ac:dyDescent="0.25">
      <c r="D117" s="191"/>
    </row>
    <row r="118" spans="4:4" x14ac:dyDescent="0.25">
      <c r="D118" s="191"/>
    </row>
    <row r="119" spans="4:4" x14ac:dyDescent="0.25">
      <c r="D119" s="191"/>
    </row>
    <row r="120" spans="4:4" x14ac:dyDescent="0.25">
      <c r="D120" s="191"/>
    </row>
    <row r="121" spans="4:4" x14ac:dyDescent="0.25">
      <c r="D121" s="191"/>
    </row>
    <row r="122" spans="4:4" x14ac:dyDescent="0.25">
      <c r="D122" s="191"/>
    </row>
    <row r="123" spans="4:4" x14ac:dyDescent="0.25">
      <c r="D123" s="191"/>
    </row>
    <row r="124" spans="4:4" x14ac:dyDescent="0.25">
      <c r="D124" s="191"/>
    </row>
    <row r="125" spans="4:4" x14ac:dyDescent="0.25">
      <c r="D125" s="191"/>
    </row>
    <row r="126" spans="4:4" x14ac:dyDescent="0.25">
      <c r="D126" s="191"/>
    </row>
    <row r="127" spans="4:4" x14ac:dyDescent="0.25">
      <c r="D127" s="191"/>
    </row>
    <row r="128" spans="4:4" x14ac:dyDescent="0.25">
      <c r="D128" s="191"/>
    </row>
    <row r="129" spans="4:4" x14ac:dyDescent="0.25">
      <c r="D129" s="191"/>
    </row>
    <row r="130" spans="4:4" x14ac:dyDescent="0.25">
      <c r="D130" s="191"/>
    </row>
    <row r="131" spans="4:4" x14ac:dyDescent="0.25">
      <c r="D131" s="191"/>
    </row>
    <row r="132" spans="4:4" x14ac:dyDescent="0.25">
      <c r="D132" s="191"/>
    </row>
    <row r="133" spans="4:4" x14ac:dyDescent="0.25">
      <c r="D133" s="191"/>
    </row>
    <row r="134" spans="4:4" x14ac:dyDescent="0.25">
      <c r="D134" s="191"/>
    </row>
    <row r="135" spans="4:4" x14ac:dyDescent="0.25">
      <c r="D135" s="191"/>
    </row>
    <row r="136" spans="4:4" x14ac:dyDescent="0.25">
      <c r="D136" s="191"/>
    </row>
    <row r="137" spans="4:4" x14ac:dyDescent="0.25">
      <c r="D137" s="191"/>
    </row>
    <row r="138" spans="4:4" x14ac:dyDescent="0.25">
      <c r="D138" s="191"/>
    </row>
    <row r="139" spans="4:4" x14ac:dyDescent="0.25">
      <c r="D139" s="191"/>
    </row>
    <row r="140" spans="4:4" x14ac:dyDescent="0.25">
      <c r="D140" s="191"/>
    </row>
    <row r="141" spans="4:4" x14ac:dyDescent="0.25">
      <c r="D141" s="191"/>
    </row>
    <row r="142" spans="4:4" x14ac:dyDescent="0.25">
      <c r="D142" s="191"/>
    </row>
    <row r="143" spans="4:4" x14ac:dyDescent="0.25">
      <c r="D143" s="191"/>
    </row>
    <row r="144" spans="4:4" x14ac:dyDescent="0.25">
      <c r="D144" s="191"/>
    </row>
    <row r="145" spans="4:4" x14ac:dyDescent="0.25">
      <c r="D145" s="191"/>
    </row>
    <row r="146" spans="4:4" x14ac:dyDescent="0.25">
      <c r="D146" s="191"/>
    </row>
    <row r="147" spans="4:4" x14ac:dyDescent="0.25">
      <c r="D147" s="191"/>
    </row>
    <row r="148" spans="4:4" x14ac:dyDescent="0.25">
      <c r="D148" s="191"/>
    </row>
    <row r="149" spans="4:4" x14ac:dyDescent="0.25">
      <c r="D149" s="191"/>
    </row>
    <row r="150" spans="4:4" x14ac:dyDescent="0.25">
      <c r="D150" s="191"/>
    </row>
    <row r="151" spans="4:4" x14ac:dyDescent="0.25">
      <c r="D151" s="191"/>
    </row>
    <row r="152" spans="4:4" x14ac:dyDescent="0.25">
      <c r="D152" s="191"/>
    </row>
    <row r="153" spans="4:4" x14ac:dyDescent="0.25">
      <c r="D153" s="191"/>
    </row>
    <row r="154" spans="4:4" x14ac:dyDescent="0.25">
      <c r="D154" s="191"/>
    </row>
    <row r="155" spans="4:4" x14ac:dyDescent="0.25">
      <c r="D155" s="191"/>
    </row>
    <row r="156" spans="4:4" x14ac:dyDescent="0.25">
      <c r="D156" s="191"/>
    </row>
    <row r="157" spans="4:4" x14ac:dyDescent="0.25">
      <c r="D157" s="191"/>
    </row>
    <row r="158" spans="4:4" x14ac:dyDescent="0.25">
      <c r="D158" s="191"/>
    </row>
    <row r="159" spans="4:4" x14ac:dyDescent="0.25">
      <c r="D159" s="191"/>
    </row>
    <row r="160" spans="4:4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lRpOqOxOWjrKRO4M0TQph8Rmt3Q/0DWaRh4IjQwDZLzPpPQ82x9iBG4dJHAZAUTMEM+qTBwgUPU0zdikg5z/9Q==" saltValue="SwyhlFLZL2eApMvvikT8oA==" spinCount="100000" sheet="1"/>
  <mergeCells count="8">
    <mergeCell ref="C14:G14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175</v>
      </c>
      <c r="B1" s="192"/>
      <c r="C1" s="192"/>
      <c r="D1" s="192"/>
      <c r="E1" s="192"/>
      <c r="F1" s="192"/>
      <c r="G1" s="192"/>
      <c r="AG1" t="s">
        <v>122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123</v>
      </c>
    </row>
    <row r="3" spans="1:60" ht="25.05" customHeight="1" x14ac:dyDescent="0.25">
      <c r="A3" s="193" t="s">
        <v>8</v>
      </c>
      <c r="B3" s="72" t="s">
        <v>61</v>
      </c>
      <c r="C3" s="196" t="s">
        <v>44</v>
      </c>
      <c r="D3" s="194"/>
      <c r="E3" s="194"/>
      <c r="F3" s="194"/>
      <c r="G3" s="195"/>
      <c r="AC3" s="125" t="s">
        <v>123</v>
      </c>
      <c r="AG3" t="s">
        <v>125</v>
      </c>
    </row>
    <row r="4" spans="1:60" ht="25.05" customHeight="1" x14ac:dyDescent="0.25">
      <c r="A4" s="197" t="s">
        <v>9</v>
      </c>
      <c r="B4" s="198" t="s">
        <v>62</v>
      </c>
      <c r="C4" s="199" t="s">
        <v>63</v>
      </c>
      <c r="D4" s="200"/>
      <c r="E4" s="200"/>
      <c r="F4" s="200"/>
      <c r="G4" s="201"/>
      <c r="AG4" t="s">
        <v>126</v>
      </c>
    </row>
    <row r="5" spans="1:60" x14ac:dyDescent="0.25">
      <c r="D5" s="191"/>
    </row>
    <row r="6" spans="1:60" ht="39.6" x14ac:dyDescent="0.25">
      <c r="A6" s="203" t="s">
        <v>127</v>
      </c>
      <c r="B6" s="205" t="s">
        <v>128</v>
      </c>
      <c r="C6" s="205" t="s">
        <v>129</v>
      </c>
      <c r="D6" s="204" t="s">
        <v>130</v>
      </c>
      <c r="E6" s="203" t="s">
        <v>131</v>
      </c>
      <c r="F6" s="202" t="s">
        <v>132</v>
      </c>
      <c r="G6" s="203" t="s">
        <v>29</v>
      </c>
      <c r="H6" s="206" t="s">
        <v>30</v>
      </c>
      <c r="I6" s="206" t="s">
        <v>133</v>
      </c>
      <c r="J6" s="206" t="s">
        <v>31</v>
      </c>
      <c r="K6" s="206" t="s">
        <v>134</v>
      </c>
      <c r="L6" s="206" t="s">
        <v>135</v>
      </c>
      <c r="M6" s="206" t="s">
        <v>136</v>
      </c>
      <c r="N6" s="206" t="s">
        <v>137</v>
      </c>
      <c r="O6" s="206" t="s">
        <v>138</v>
      </c>
      <c r="P6" s="206" t="s">
        <v>139</v>
      </c>
      <c r="Q6" s="206" t="s">
        <v>140</v>
      </c>
      <c r="R6" s="206" t="s">
        <v>141</v>
      </c>
      <c r="S6" s="206" t="s">
        <v>142</v>
      </c>
      <c r="T6" s="206" t="s">
        <v>143</v>
      </c>
      <c r="U6" s="206" t="s">
        <v>144</v>
      </c>
      <c r="V6" s="206" t="s">
        <v>145</v>
      </c>
      <c r="W6" s="206" t="s">
        <v>146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147</v>
      </c>
      <c r="B8" s="219" t="s">
        <v>68</v>
      </c>
      <c r="C8" s="241" t="s">
        <v>69</v>
      </c>
      <c r="D8" s="220"/>
      <c r="E8" s="221"/>
      <c r="F8" s="222"/>
      <c r="G8" s="222">
        <f>SUMIF(AG9:AG22,"&lt;&gt;NOR",G9:G22)</f>
        <v>0</v>
      </c>
      <c r="H8" s="222"/>
      <c r="I8" s="222">
        <f>SUM(I9:I22)</f>
        <v>0</v>
      </c>
      <c r="J8" s="222"/>
      <c r="K8" s="222">
        <f>SUM(K9:K22)</f>
        <v>0</v>
      </c>
      <c r="L8" s="222"/>
      <c r="M8" s="222">
        <f>SUM(M9:M22)</f>
        <v>0</v>
      </c>
      <c r="N8" s="222"/>
      <c r="O8" s="222">
        <f>SUM(O9:O22)</f>
        <v>0.19</v>
      </c>
      <c r="P8" s="222"/>
      <c r="Q8" s="222">
        <f>SUM(Q9:Q22)</f>
        <v>0</v>
      </c>
      <c r="R8" s="222"/>
      <c r="S8" s="222"/>
      <c r="T8" s="223"/>
      <c r="U8" s="217"/>
      <c r="V8" s="217">
        <f>SUM(V9:V22)</f>
        <v>2.25</v>
      </c>
      <c r="W8" s="217"/>
      <c r="AG8" t="s">
        <v>148</v>
      </c>
    </row>
    <row r="9" spans="1:60" outlineLevel="1" x14ac:dyDescent="0.25">
      <c r="A9" s="224">
        <v>1</v>
      </c>
      <c r="B9" s="225" t="s">
        <v>176</v>
      </c>
      <c r="C9" s="242" t="s">
        <v>177</v>
      </c>
      <c r="D9" s="226" t="s">
        <v>178</v>
      </c>
      <c r="E9" s="227">
        <v>1.332E-2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1.0900000000000001</v>
      </c>
      <c r="O9" s="229">
        <f>ROUND(E9*N9,2)</f>
        <v>0.01</v>
      </c>
      <c r="P9" s="229">
        <v>0</v>
      </c>
      <c r="Q9" s="229">
        <f>ROUND(E9*P9,2)</f>
        <v>0</v>
      </c>
      <c r="R9" s="229" t="s">
        <v>179</v>
      </c>
      <c r="S9" s="229" t="s">
        <v>152</v>
      </c>
      <c r="T9" s="230" t="s">
        <v>152</v>
      </c>
      <c r="U9" s="216">
        <v>20.6</v>
      </c>
      <c r="V9" s="216">
        <f>ROUND(E9*U9,2)</f>
        <v>0.27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180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55" t="s">
        <v>181</v>
      </c>
      <c r="D10" s="253"/>
      <c r="E10" s="253"/>
      <c r="F10" s="253"/>
      <c r="G10" s="253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182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14"/>
      <c r="B11" s="215"/>
      <c r="C11" s="256" t="s">
        <v>183</v>
      </c>
      <c r="D11" s="249"/>
      <c r="E11" s="250">
        <v>1.332E-2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184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5">
      <c r="A12" s="224">
        <v>2</v>
      </c>
      <c r="B12" s="225" t="s">
        <v>185</v>
      </c>
      <c r="C12" s="242" t="s">
        <v>186</v>
      </c>
      <c r="D12" s="226" t="s">
        <v>187</v>
      </c>
      <c r="E12" s="227">
        <v>0.84399999999999997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0.1055</v>
      </c>
      <c r="O12" s="229">
        <f>ROUND(E12*N12,2)</f>
        <v>0.09</v>
      </c>
      <c r="P12" s="229">
        <v>0</v>
      </c>
      <c r="Q12" s="229">
        <f>ROUND(E12*P12,2)</f>
        <v>0</v>
      </c>
      <c r="R12" s="229" t="s">
        <v>188</v>
      </c>
      <c r="S12" s="229" t="s">
        <v>152</v>
      </c>
      <c r="T12" s="230" t="s">
        <v>152</v>
      </c>
      <c r="U12" s="216">
        <v>0.55488999999999999</v>
      </c>
      <c r="V12" s="216">
        <f>ROUND(E12*U12,2)</f>
        <v>0.47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180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14"/>
      <c r="B13" s="215"/>
      <c r="C13" s="255" t="s">
        <v>189</v>
      </c>
      <c r="D13" s="253"/>
      <c r="E13" s="253"/>
      <c r="F13" s="253"/>
      <c r="G13" s="253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182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56" t="s">
        <v>190</v>
      </c>
      <c r="D14" s="249"/>
      <c r="E14" s="250">
        <v>0.84399999999999997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184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24">
        <v>3</v>
      </c>
      <c r="B15" s="225" t="s">
        <v>191</v>
      </c>
      <c r="C15" s="242" t="s">
        <v>192</v>
      </c>
      <c r="D15" s="226" t="s">
        <v>193</v>
      </c>
      <c r="E15" s="227">
        <v>2.11</v>
      </c>
      <c r="F15" s="228"/>
      <c r="G15" s="229">
        <f>ROUND(E15*F15,2)</f>
        <v>0</v>
      </c>
      <c r="H15" s="228"/>
      <c r="I15" s="229">
        <f>ROUND(E15*H15,2)</f>
        <v>0</v>
      </c>
      <c r="J15" s="228"/>
      <c r="K15" s="229">
        <f>ROUND(E15*J15,2)</f>
        <v>0</v>
      </c>
      <c r="L15" s="229">
        <v>21</v>
      </c>
      <c r="M15" s="229">
        <f>G15*(1+L15/100)</f>
        <v>0</v>
      </c>
      <c r="N15" s="229">
        <v>1.0200000000000001E-3</v>
      </c>
      <c r="O15" s="229">
        <f>ROUND(E15*N15,2)</f>
        <v>0</v>
      </c>
      <c r="P15" s="229">
        <v>0</v>
      </c>
      <c r="Q15" s="229">
        <f>ROUND(E15*P15,2)</f>
        <v>0</v>
      </c>
      <c r="R15" s="229" t="s">
        <v>188</v>
      </c>
      <c r="S15" s="229" t="s">
        <v>152</v>
      </c>
      <c r="T15" s="230" t="s">
        <v>152</v>
      </c>
      <c r="U15" s="216">
        <v>0.36</v>
      </c>
      <c r="V15" s="216">
        <f>ROUND(E15*U15,2)</f>
        <v>0.76</v>
      </c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180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14"/>
      <c r="B16" s="215"/>
      <c r="C16" s="255" t="s">
        <v>194</v>
      </c>
      <c r="D16" s="253"/>
      <c r="E16" s="253"/>
      <c r="F16" s="253"/>
      <c r="G16" s="253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182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14"/>
      <c r="B17" s="215"/>
      <c r="C17" s="257" t="s">
        <v>195</v>
      </c>
      <c r="D17" s="254"/>
      <c r="E17" s="254"/>
      <c r="F17" s="254"/>
      <c r="G17" s="254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156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14"/>
      <c r="B18" s="215"/>
      <c r="C18" s="256" t="s">
        <v>196</v>
      </c>
      <c r="D18" s="249"/>
      <c r="E18" s="250">
        <v>2.11</v>
      </c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184</v>
      </c>
      <c r="AH18" s="207">
        <v>0</v>
      </c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24">
        <v>4</v>
      </c>
      <c r="B19" s="225" t="s">
        <v>197</v>
      </c>
      <c r="C19" s="242" t="s">
        <v>198</v>
      </c>
      <c r="D19" s="226" t="s">
        <v>187</v>
      </c>
      <c r="E19" s="227">
        <v>0.28799999999999998</v>
      </c>
      <c r="F19" s="228"/>
      <c r="G19" s="229">
        <f>ROUND(E19*F19,2)</f>
        <v>0</v>
      </c>
      <c r="H19" s="228"/>
      <c r="I19" s="229">
        <f>ROUND(E19*H19,2)</f>
        <v>0</v>
      </c>
      <c r="J19" s="228"/>
      <c r="K19" s="229">
        <f>ROUND(E19*J19,2)</f>
        <v>0</v>
      </c>
      <c r="L19" s="229">
        <v>21</v>
      </c>
      <c r="M19" s="229">
        <f>G19*(1+L19/100)</f>
        <v>0</v>
      </c>
      <c r="N19" s="229">
        <v>0.1656</v>
      </c>
      <c r="O19" s="229">
        <f>ROUND(E19*N19,2)</f>
        <v>0.05</v>
      </c>
      <c r="P19" s="229">
        <v>0</v>
      </c>
      <c r="Q19" s="229">
        <f>ROUND(E19*P19,2)</f>
        <v>0</v>
      </c>
      <c r="R19" s="229" t="s">
        <v>188</v>
      </c>
      <c r="S19" s="229" t="s">
        <v>152</v>
      </c>
      <c r="T19" s="230" t="s">
        <v>152</v>
      </c>
      <c r="U19" s="216">
        <v>1.2225999999999999</v>
      </c>
      <c r="V19" s="216">
        <f>ROUND(E19*U19,2)</f>
        <v>0.35</v>
      </c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180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5">
      <c r="A20" s="214"/>
      <c r="B20" s="215"/>
      <c r="C20" s="255" t="s">
        <v>199</v>
      </c>
      <c r="D20" s="253"/>
      <c r="E20" s="253"/>
      <c r="F20" s="253"/>
      <c r="G20" s="253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182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5">
      <c r="A21" s="214"/>
      <c r="B21" s="215"/>
      <c r="C21" s="256" t="s">
        <v>200</v>
      </c>
      <c r="D21" s="249"/>
      <c r="E21" s="250">
        <v>0.28799999999999998</v>
      </c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184</v>
      </c>
      <c r="AH21" s="207">
        <v>0</v>
      </c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5">
      <c r="A22" s="233">
        <v>5</v>
      </c>
      <c r="B22" s="234" t="s">
        <v>201</v>
      </c>
      <c r="C22" s="244" t="s">
        <v>202</v>
      </c>
      <c r="D22" s="235" t="s">
        <v>203</v>
      </c>
      <c r="E22" s="236">
        <v>2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8">
        <v>2.23E-2</v>
      </c>
      <c r="O22" s="238">
        <f>ROUND(E22*N22,2)</f>
        <v>0.04</v>
      </c>
      <c r="P22" s="238">
        <v>0</v>
      </c>
      <c r="Q22" s="238">
        <f>ROUND(E22*P22,2)</f>
        <v>0</v>
      </c>
      <c r="R22" s="238" t="s">
        <v>179</v>
      </c>
      <c r="S22" s="238" t="s">
        <v>152</v>
      </c>
      <c r="T22" s="239" t="s">
        <v>152</v>
      </c>
      <c r="U22" s="216">
        <v>0.2014</v>
      </c>
      <c r="V22" s="216">
        <f>ROUND(E22*U22,2)</f>
        <v>0.4</v>
      </c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180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x14ac:dyDescent="0.25">
      <c r="A23" s="218" t="s">
        <v>147</v>
      </c>
      <c r="B23" s="219" t="s">
        <v>70</v>
      </c>
      <c r="C23" s="241" t="s">
        <v>71</v>
      </c>
      <c r="D23" s="220"/>
      <c r="E23" s="221"/>
      <c r="F23" s="222"/>
      <c r="G23" s="222">
        <f>SUMIF(AG24:AG36,"&lt;&gt;NOR",G24:G36)</f>
        <v>0</v>
      </c>
      <c r="H23" s="222"/>
      <c r="I23" s="222">
        <f>SUM(I24:I36)</f>
        <v>0</v>
      </c>
      <c r="J23" s="222"/>
      <c r="K23" s="222">
        <f>SUM(K24:K36)</f>
        <v>0</v>
      </c>
      <c r="L23" s="222"/>
      <c r="M23" s="222">
        <f>SUM(M24:M36)</f>
        <v>0</v>
      </c>
      <c r="N23" s="222"/>
      <c r="O23" s="222">
        <f>SUM(O24:O36)</f>
        <v>0.31000000000000005</v>
      </c>
      <c r="P23" s="222"/>
      <c r="Q23" s="222">
        <f>SUM(Q24:Q36)</f>
        <v>0</v>
      </c>
      <c r="R23" s="222"/>
      <c r="S23" s="222"/>
      <c r="T23" s="223"/>
      <c r="U23" s="217"/>
      <c r="V23" s="217">
        <f>SUM(V24:V36)</f>
        <v>23.45</v>
      </c>
      <c r="W23" s="217"/>
      <c r="AG23" t="s">
        <v>148</v>
      </c>
    </row>
    <row r="24" spans="1:60" ht="20.399999999999999" outlineLevel="1" x14ac:dyDescent="0.25">
      <c r="A24" s="224">
        <v>6</v>
      </c>
      <c r="B24" s="225" t="s">
        <v>204</v>
      </c>
      <c r="C24" s="242" t="s">
        <v>205</v>
      </c>
      <c r="D24" s="226" t="s">
        <v>187</v>
      </c>
      <c r="E24" s="227">
        <v>12.959099999999999</v>
      </c>
      <c r="F24" s="228"/>
      <c r="G24" s="229">
        <f>ROUND(E24*F24,2)</f>
        <v>0</v>
      </c>
      <c r="H24" s="228"/>
      <c r="I24" s="229">
        <f>ROUND(E24*H24,2)</f>
        <v>0</v>
      </c>
      <c r="J24" s="228"/>
      <c r="K24" s="229">
        <f>ROUND(E24*J24,2)</f>
        <v>0</v>
      </c>
      <c r="L24" s="229">
        <v>21</v>
      </c>
      <c r="M24" s="229">
        <f>G24*(1+L24/100)</f>
        <v>0</v>
      </c>
      <c r="N24" s="229">
        <v>1.7819999999999999E-2</v>
      </c>
      <c r="O24" s="229">
        <f>ROUND(E24*N24,2)</f>
        <v>0.23</v>
      </c>
      <c r="P24" s="229">
        <v>0</v>
      </c>
      <c r="Q24" s="229">
        <f>ROUND(E24*P24,2)</f>
        <v>0</v>
      </c>
      <c r="R24" s="229" t="s">
        <v>188</v>
      </c>
      <c r="S24" s="229" t="s">
        <v>152</v>
      </c>
      <c r="T24" s="230" t="s">
        <v>152</v>
      </c>
      <c r="U24" s="216">
        <v>0.92700000000000005</v>
      </c>
      <c r="V24" s="216">
        <f>ROUND(E24*U24,2)</f>
        <v>12.01</v>
      </c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180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5">
      <c r="A25" s="214"/>
      <c r="B25" s="215"/>
      <c r="C25" s="256" t="s">
        <v>206</v>
      </c>
      <c r="D25" s="249"/>
      <c r="E25" s="250">
        <v>6.9794999999999998</v>
      </c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184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5">
      <c r="A26" s="214"/>
      <c r="B26" s="215"/>
      <c r="C26" s="256" t="s">
        <v>207</v>
      </c>
      <c r="D26" s="249"/>
      <c r="E26" s="250">
        <v>5.9795999999999996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184</v>
      </c>
      <c r="AH26" s="207">
        <v>0</v>
      </c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ht="20.399999999999999" outlineLevel="1" x14ac:dyDescent="0.25">
      <c r="A27" s="224">
        <v>7</v>
      </c>
      <c r="B27" s="225" t="s">
        <v>208</v>
      </c>
      <c r="C27" s="242" t="s">
        <v>209</v>
      </c>
      <c r="D27" s="226" t="s">
        <v>187</v>
      </c>
      <c r="E27" s="227">
        <v>5.9795999999999996</v>
      </c>
      <c r="F27" s="228"/>
      <c r="G27" s="229">
        <f>ROUND(E27*F27,2)</f>
        <v>0</v>
      </c>
      <c r="H27" s="228"/>
      <c r="I27" s="229">
        <f>ROUND(E27*H27,2)</f>
        <v>0</v>
      </c>
      <c r="J27" s="228"/>
      <c r="K27" s="229">
        <f>ROUND(E27*J27,2)</f>
        <v>0</v>
      </c>
      <c r="L27" s="229">
        <v>21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 t="s">
        <v>188</v>
      </c>
      <c r="S27" s="229" t="s">
        <v>152</v>
      </c>
      <c r="T27" s="230" t="s">
        <v>152</v>
      </c>
      <c r="U27" s="216">
        <v>0.19</v>
      </c>
      <c r="V27" s="216">
        <f>ROUND(E27*U27,2)</f>
        <v>1.1399999999999999</v>
      </c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180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5">
      <c r="A28" s="214"/>
      <c r="B28" s="215"/>
      <c r="C28" s="256" t="s">
        <v>207</v>
      </c>
      <c r="D28" s="249"/>
      <c r="E28" s="250">
        <v>5.9795999999999996</v>
      </c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184</v>
      </c>
      <c r="AH28" s="207">
        <v>0</v>
      </c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ht="30.6" outlineLevel="1" x14ac:dyDescent="0.25">
      <c r="A29" s="224">
        <v>8</v>
      </c>
      <c r="B29" s="225" t="s">
        <v>210</v>
      </c>
      <c r="C29" s="242" t="s">
        <v>211</v>
      </c>
      <c r="D29" s="226" t="s">
        <v>193</v>
      </c>
      <c r="E29" s="227">
        <v>5.94</v>
      </c>
      <c r="F29" s="228"/>
      <c r="G29" s="229">
        <f>ROUND(E29*F29,2)</f>
        <v>0</v>
      </c>
      <c r="H29" s="228"/>
      <c r="I29" s="229">
        <f>ROUND(E29*H29,2)</f>
        <v>0</v>
      </c>
      <c r="J29" s="228"/>
      <c r="K29" s="229">
        <f>ROUND(E29*J29,2)</f>
        <v>0</v>
      </c>
      <c r="L29" s="229">
        <v>21</v>
      </c>
      <c r="M29" s="229">
        <f>G29*(1+L29/100)</f>
        <v>0</v>
      </c>
      <c r="N29" s="229">
        <v>1.1560000000000001E-2</v>
      </c>
      <c r="O29" s="229">
        <f>ROUND(E29*N29,2)</f>
        <v>7.0000000000000007E-2</v>
      </c>
      <c r="P29" s="229">
        <v>0</v>
      </c>
      <c r="Q29" s="229">
        <f>ROUND(E29*P29,2)</f>
        <v>0</v>
      </c>
      <c r="R29" s="229" t="s">
        <v>188</v>
      </c>
      <c r="S29" s="229" t="s">
        <v>152</v>
      </c>
      <c r="T29" s="230" t="s">
        <v>152</v>
      </c>
      <c r="U29" s="216">
        <v>1.6579999999999999</v>
      </c>
      <c r="V29" s="216">
        <f>ROUND(E29*U29,2)</f>
        <v>9.85</v>
      </c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180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5">
      <c r="A30" s="214"/>
      <c r="B30" s="215"/>
      <c r="C30" s="256" t="s">
        <v>212</v>
      </c>
      <c r="D30" s="249"/>
      <c r="E30" s="250">
        <v>5.94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184</v>
      </c>
      <c r="AH30" s="207">
        <v>0</v>
      </c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ht="20.399999999999999" outlineLevel="1" x14ac:dyDescent="0.25">
      <c r="A31" s="224">
        <v>9</v>
      </c>
      <c r="B31" s="225" t="s">
        <v>213</v>
      </c>
      <c r="C31" s="242" t="s">
        <v>214</v>
      </c>
      <c r="D31" s="226" t="s">
        <v>187</v>
      </c>
      <c r="E31" s="227">
        <v>0.52800000000000002</v>
      </c>
      <c r="F31" s="228"/>
      <c r="G31" s="229">
        <f>ROUND(E31*F31,2)</f>
        <v>0</v>
      </c>
      <c r="H31" s="228"/>
      <c r="I31" s="229">
        <f>ROUND(E31*H31,2)</f>
        <v>0</v>
      </c>
      <c r="J31" s="228"/>
      <c r="K31" s="229">
        <f>ROUND(E31*J31,2)</f>
        <v>0</v>
      </c>
      <c r="L31" s="229">
        <v>21</v>
      </c>
      <c r="M31" s="229">
        <f>G31*(1+L31/100)</f>
        <v>0</v>
      </c>
      <c r="N31" s="229">
        <v>1.5689999999999999E-2</v>
      </c>
      <c r="O31" s="229">
        <f>ROUND(E31*N31,2)</f>
        <v>0.01</v>
      </c>
      <c r="P31" s="229">
        <v>0</v>
      </c>
      <c r="Q31" s="229">
        <f>ROUND(E31*P31,2)</f>
        <v>0</v>
      </c>
      <c r="R31" s="229"/>
      <c r="S31" s="229" t="s">
        <v>166</v>
      </c>
      <c r="T31" s="230" t="s">
        <v>153</v>
      </c>
      <c r="U31" s="216">
        <v>0.85</v>
      </c>
      <c r="V31" s="216">
        <f>ROUND(E31*U31,2)</f>
        <v>0.45</v>
      </c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180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5">
      <c r="A32" s="214"/>
      <c r="B32" s="215"/>
      <c r="C32" s="243" t="s">
        <v>554</v>
      </c>
      <c r="D32" s="231"/>
      <c r="E32" s="231"/>
      <c r="F32" s="231"/>
      <c r="G32" s="231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156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5">
      <c r="A33" s="214"/>
      <c r="B33" s="215"/>
      <c r="C33" s="257" t="s">
        <v>215</v>
      </c>
      <c r="D33" s="254"/>
      <c r="E33" s="254"/>
      <c r="F33" s="254"/>
      <c r="G33" s="254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156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5">
      <c r="A34" s="214"/>
      <c r="B34" s="215"/>
      <c r="C34" s="257" t="s">
        <v>216</v>
      </c>
      <c r="D34" s="254"/>
      <c r="E34" s="254"/>
      <c r="F34" s="254"/>
      <c r="G34" s="254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156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5">
      <c r="A35" s="214"/>
      <c r="B35" s="215"/>
      <c r="C35" s="257" t="s">
        <v>217</v>
      </c>
      <c r="D35" s="254"/>
      <c r="E35" s="254"/>
      <c r="F35" s="254"/>
      <c r="G35" s="254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156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5">
      <c r="A36" s="214"/>
      <c r="B36" s="215"/>
      <c r="C36" s="256" t="s">
        <v>218</v>
      </c>
      <c r="D36" s="249"/>
      <c r="E36" s="250">
        <v>0.52800000000000002</v>
      </c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184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x14ac:dyDescent="0.25">
      <c r="A37" s="218" t="s">
        <v>147</v>
      </c>
      <c r="B37" s="219" t="s">
        <v>72</v>
      </c>
      <c r="C37" s="241" t="s">
        <v>73</v>
      </c>
      <c r="D37" s="220"/>
      <c r="E37" s="221"/>
      <c r="F37" s="222"/>
      <c r="G37" s="222">
        <f>SUMIF(AG38:AG87,"&lt;&gt;NOR",G38:G87)</f>
        <v>0</v>
      </c>
      <c r="H37" s="222"/>
      <c r="I37" s="222">
        <f>SUM(I38:I87)</f>
        <v>0</v>
      </c>
      <c r="J37" s="222"/>
      <c r="K37" s="222">
        <f>SUM(K38:K87)</f>
        <v>0</v>
      </c>
      <c r="L37" s="222"/>
      <c r="M37" s="222">
        <f>SUM(M38:M87)</f>
        <v>0</v>
      </c>
      <c r="N37" s="222"/>
      <c r="O37" s="222">
        <f>SUM(O38:O87)</f>
        <v>5.1199999999999992</v>
      </c>
      <c r="P37" s="222"/>
      <c r="Q37" s="222">
        <f>SUM(Q38:Q87)</f>
        <v>0</v>
      </c>
      <c r="R37" s="222"/>
      <c r="S37" s="222"/>
      <c r="T37" s="223"/>
      <c r="U37" s="217"/>
      <c r="V37" s="217">
        <f>SUM(V38:V87)</f>
        <v>142.13999999999999</v>
      </c>
      <c r="W37" s="217"/>
      <c r="AG37" t="s">
        <v>148</v>
      </c>
    </row>
    <row r="38" spans="1:60" outlineLevel="1" x14ac:dyDescent="0.25">
      <c r="A38" s="224">
        <v>10</v>
      </c>
      <c r="B38" s="225" t="s">
        <v>219</v>
      </c>
      <c r="C38" s="242" t="s">
        <v>220</v>
      </c>
      <c r="D38" s="226" t="s">
        <v>187</v>
      </c>
      <c r="E38" s="227">
        <v>25.16</v>
      </c>
      <c r="F38" s="228"/>
      <c r="G38" s="229">
        <f>ROUND(E38*F38,2)</f>
        <v>0</v>
      </c>
      <c r="H38" s="228"/>
      <c r="I38" s="229">
        <f>ROUND(E38*H38,2)</f>
        <v>0</v>
      </c>
      <c r="J38" s="228"/>
      <c r="K38" s="229">
        <f>ROUND(E38*J38,2)</f>
        <v>0</v>
      </c>
      <c r="L38" s="229">
        <v>21</v>
      </c>
      <c r="M38" s="229">
        <f>G38*(1+L38/100)</f>
        <v>0</v>
      </c>
      <c r="N38" s="229">
        <v>5.9100000000000003E-3</v>
      </c>
      <c r="O38" s="229">
        <f>ROUND(E38*N38,2)</f>
        <v>0.15</v>
      </c>
      <c r="P38" s="229">
        <v>0</v>
      </c>
      <c r="Q38" s="229">
        <f>ROUND(E38*P38,2)</f>
        <v>0</v>
      </c>
      <c r="R38" s="229" t="s">
        <v>188</v>
      </c>
      <c r="S38" s="229" t="s">
        <v>152</v>
      </c>
      <c r="T38" s="230" t="s">
        <v>152</v>
      </c>
      <c r="U38" s="216">
        <v>0.32</v>
      </c>
      <c r="V38" s="216">
        <f>ROUND(E38*U38,2)</f>
        <v>8.0500000000000007</v>
      </c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221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5">
      <c r="A39" s="214"/>
      <c r="B39" s="215"/>
      <c r="C39" s="255" t="s">
        <v>222</v>
      </c>
      <c r="D39" s="253"/>
      <c r="E39" s="253"/>
      <c r="F39" s="253"/>
      <c r="G39" s="253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182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14"/>
      <c r="B40" s="215"/>
      <c r="C40" s="257" t="s">
        <v>223</v>
      </c>
      <c r="D40" s="254"/>
      <c r="E40" s="254"/>
      <c r="F40" s="254"/>
      <c r="G40" s="254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156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14"/>
      <c r="B41" s="215"/>
      <c r="C41" s="256" t="s">
        <v>224</v>
      </c>
      <c r="D41" s="249"/>
      <c r="E41" s="250">
        <v>25.16</v>
      </c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184</v>
      </c>
      <c r="AH41" s="207">
        <v>0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5">
      <c r="A42" s="224">
        <v>11</v>
      </c>
      <c r="B42" s="225" t="s">
        <v>225</v>
      </c>
      <c r="C42" s="242" t="s">
        <v>226</v>
      </c>
      <c r="D42" s="226" t="s">
        <v>187</v>
      </c>
      <c r="E42" s="227">
        <v>25.86</v>
      </c>
      <c r="F42" s="228"/>
      <c r="G42" s="229">
        <f>ROUND(E42*F42,2)</f>
        <v>0</v>
      </c>
      <c r="H42" s="228"/>
      <c r="I42" s="229">
        <f>ROUND(E42*H42,2)</f>
        <v>0</v>
      </c>
      <c r="J42" s="228"/>
      <c r="K42" s="229">
        <f>ROUND(E42*J42,2)</f>
        <v>0</v>
      </c>
      <c r="L42" s="229">
        <v>21</v>
      </c>
      <c r="M42" s="229">
        <f>G42*(1+L42/100)</f>
        <v>0</v>
      </c>
      <c r="N42" s="229">
        <v>4.0000000000000003E-5</v>
      </c>
      <c r="O42" s="229">
        <f>ROUND(E42*N42,2)</f>
        <v>0</v>
      </c>
      <c r="P42" s="229">
        <v>0</v>
      </c>
      <c r="Q42" s="229">
        <f>ROUND(E42*P42,2)</f>
        <v>0</v>
      </c>
      <c r="R42" s="229" t="s">
        <v>188</v>
      </c>
      <c r="S42" s="229" t="s">
        <v>152</v>
      </c>
      <c r="T42" s="230" t="s">
        <v>152</v>
      </c>
      <c r="U42" s="216">
        <v>7.8E-2</v>
      </c>
      <c r="V42" s="216">
        <f>ROUND(E42*U42,2)</f>
        <v>2.02</v>
      </c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221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ht="21" outlineLevel="1" x14ac:dyDescent="0.25">
      <c r="A43" s="214"/>
      <c r="B43" s="215"/>
      <c r="C43" s="255" t="s">
        <v>227</v>
      </c>
      <c r="D43" s="253"/>
      <c r="E43" s="253"/>
      <c r="F43" s="253"/>
      <c r="G43" s="253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182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32" t="str">
        <f>C43</f>
        <v>které se zřizují před úpravami povrchu, a obalení osazených dveřních zárubní před znečištěním při úpravách povrchu nástřikem plastických maltovin včetně pozdějšího odkrytí,</v>
      </c>
      <c r="BB43" s="207"/>
      <c r="BC43" s="207"/>
      <c r="BD43" s="207"/>
      <c r="BE43" s="207"/>
      <c r="BF43" s="207"/>
      <c r="BG43" s="207"/>
      <c r="BH43" s="207"/>
    </row>
    <row r="44" spans="1:60" outlineLevel="1" x14ac:dyDescent="0.25">
      <c r="A44" s="214"/>
      <c r="B44" s="215"/>
      <c r="C44" s="256" t="s">
        <v>228</v>
      </c>
      <c r="D44" s="249"/>
      <c r="E44" s="250">
        <v>25.86</v>
      </c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184</v>
      </c>
      <c r="AH44" s="207">
        <v>0</v>
      </c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ht="30.6" outlineLevel="1" x14ac:dyDescent="0.25">
      <c r="A45" s="224">
        <v>12</v>
      </c>
      <c r="B45" s="225" t="s">
        <v>229</v>
      </c>
      <c r="C45" s="242" t="s">
        <v>230</v>
      </c>
      <c r="D45" s="226" t="s">
        <v>187</v>
      </c>
      <c r="E45" s="227">
        <v>25.16</v>
      </c>
      <c r="F45" s="228"/>
      <c r="G45" s="229">
        <f>ROUND(E45*F45,2)</f>
        <v>0</v>
      </c>
      <c r="H45" s="228"/>
      <c r="I45" s="229">
        <f>ROUND(E45*H45,2)</f>
        <v>0</v>
      </c>
      <c r="J45" s="228"/>
      <c r="K45" s="229">
        <f>ROUND(E45*J45,2)</f>
        <v>0</v>
      </c>
      <c r="L45" s="229">
        <v>21</v>
      </c>
      <c r="M45" s="229">
        <f>G45*(1+L45/100)</f>
        <v>0</v>
      </c>
      <c r="N45" s="229">
        <v>1.8880000000000001E-2</v>
      </c>
      <c r="O45" s="229">
        <f>ROUND(E45*N45,2)</f>
        <v>0.48</v>
      </c>
      <c r="P45" s="229">
        <v>0</v>
      </c>
      <c r="Q45" s="229">
        <f>ROUND(E45*P45,2)</f>
        <v>0</v>
      </c>
      <c r="R45" s="229" t="s">
        <v>179</v>
      </c>
      <c r="S45" s="229" t="s">
        <v>152</v>
      </c>
      <c r="T45" s="230" t="s">
        <v>152</v>
      </c>
      <c r="U45" s="216">
        <v>0.38716</v>
      </c>
      <c r="V45" s="216">
        <f>ROUND(E45*U45,2)</f>
        <v>9.74</v>
      </c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180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14"/>
      <c r="B46" s="215"/>
      <c r="C46" s="243" t="s">
        <v>231</v>
      </c>
      <c r="D46" s="231"/>
      <c r="E46" s="231"/>
      <c r="F46" s="231"/>
      <c r="G46" s="231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156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24">
        <v>13</v>
      </c>
      <c r="B47" s="225" t="s">
        <v>232</v>
      </c>
      <c r="C47" s="242" t="s">
        <v>233</v>
      </c>
      <c r="D47" s="226" t="s">
        <v>187</v>
      </c>
      <c r="E47" s="227">
        <v>29.375499999999999</v>
      </c>
      <c r="F47" s="228"/>
      <c r="G47" s="229">
        <f>ROUND(E47*F47,2)</f>
        <v>0</v>
      </c>
      <c r="H47" s="228"/>
      <c r="I47" s="229">
        <f>ROUND(E47*H47,2)</f>
        <v>0</v>
      </c>
      <c r="J47" s="228"/>
      <c r="K47" s="229">
        <f>ROUND(E47*J47,2)</f>
        <v>0</v>
      </c>
      <c r="L47" s="229">
        <v>21</v>
      </c>
      <c r="M47" s="229">
        <f>G47*(1+L47/100)</f>
        <v>0</v>
      </c>
      <c r="N47" s="229">
        <v>4.7660000000000001E-2</v>
      </c>
      <c r="O47" s="229">
        <f>ROUND(E47*N47,2)</f>
        <v>1.4</v>
      </c>
      <c r="P47" s="229">
        <v>0</v>
      </c>
      <c r="Q47" s="229">
        <f>ROUND(E47*P47,2)</f>
        <v>0</v>
      </c>
      <c r="R47" s="229" t="s">
        <v>188</v>
      </c>
      <c r="S47" s="229" t="s">
        <v>152</v>
      </c>
      <c r="T47" s="230" t="s">
        <v>152</v>
      </c>
      <c r="U47" s="216">
        <v>0.65600000000000003</v>
      </c>
      <c r="V47" s="216">
        <f>ROUND(E47*U47,2)</f>
        <v>19.27</v>
      </c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180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5">
      <c r="A48" s="214"/>
      <c r="B48" s="215"/>
      <c r="C48" s="256" t="s">
        <v>234</v>
      </c>
      <c r="D48" s="249"/>
      <c r="E48" s="250">
        <v>23.452500000000001</v>
      </c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184</v>
      </c>
      <c r="AH48" s="207">
        <v>0</v>
      </c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14"/>
      <c r="B49" s="215"/>
      <c r="C49" s="256" t="s">
        <v>235</v>
      </c>
      <c r="D49" s="249"/>
      <c r="E49" s="250">
        <v>2.1749999999999998</v>
      </c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184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14"/>
      <c r="B50" s="215"/>
      <c r="C50" s="256" t="s">
        <v>236</v>
      </c>
      <c r="D50" s="249"/>
      <c r="E50" s="250">
        <v>3.7480000000000002</v>
      </c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184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0.399999999999999" outlineLevel="1" x14ac:dyDescent="0.25">
      <c r="A51" s="224">
        <v>14</v>
      </c>
      <c r="B51" s="225" t="s">
        <v>237</v>
      </c>
      <c r="C51" s="242" t="s">
        <v>238</v>
      </c>
      <c r="D51" s="226" t="s">
        <v>187</v>
      </c>
      <c r="E51" s="227">
        <v>127.41467</v>
      </c>
      <c r="F51" s="228"/>
      <c r="G51" s="229">
        <f>ROUND(E51*F51,2)</f>
        <v>0</v>
      </c>
      <c r="H51" s="228"/>
      <c r="I51" s="229">
        <f>ROUND(E51*H51,2)</f>
        <v>0</v>
      </c>
      <c r="J51" s="228"/>
      <c r="K51" s="229">
        <f>ROUND(E51*J51,2)</f>
        <v>0</v>
      </c>
      <c r="L51" s="229">
        <v>21</v>
      </c>
      <c r="M51" s="229">
        <f>G51*(1+L51/100)</f>
        <v>0</v>
      </c>
      <c r="N51" s="229">
        <v>1.694E-2</v>
      </c>
      <c r="O51" s="229">
        <f>ROUND(E51*N51,2)</f>
        <v>2.16</v>
      </c>
      <c r="P51" s="229">
        <v>0</v>
      </c>
      <c r="Q51" s="229">
        <f>ROUND(E51*P51,2)</f>
        <v>0</v>
      </c>
      <c r="R51" s="229" t="s">
        <v>179</v>
      </c>
      <c r="S51" s="229" t="s">
        <v>152</v>
      </c>
      <c r="T51" s="230" t="s">
        <v>152</v>
      </c>
      <c r="U51" s="216">
        <v>0.33481</v>
      </c>
      <c r="V51" s="216">
        <f>ROUND(E51*U51,2)</f>
        <v>42.66</v>
      </c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221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5">
      <c r="A52" s="214"/>
      <c r="B52" s="215"/>
      <c r="C52" s="243" t="s">
        <v>231</v>
      </c>
      <c r="D52" s="231"/>
      <c r="E52" s="231"/>
      <c r="F52" s="231"/>
      <c r="G52" s="231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156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5">
      <c r="A53" s="214"/>
      <c r="B53" s="215"/>
      <c r="C53" s="256" t="s">
        <v>239</v>
      </c>
      <c r="D53" s="249"/>
      <c r="E53" s="250">
        <v>118.7783</v>
      </c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184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5">
      <c r="A54" s="214"/>
      <c r="B54" s="215"/>
      <c r="C54" s="256" t="s">
        <v>240</v>
      </c>
      <c r="D54" s="249"/>
      <c r="E54" s="250">
        <v>-11.164999999999999</v>
      </c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184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5">
      <c r="A55" s="214"/>
      <c r="B55" s="215"/>
      <c r="C55" s="256" t="s">
        <v>241</v>
      </c>
      <c r="D55" s="249"/>
      <c r="E55" s="250">
        <v>-17.51613</v>
      </c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184</v>
      </c>
      <c r="AH55" s="207">
        <v>0</v>
      </c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5">
      <c r="A56" s="214"/>
      <c r="B56" s="215"/>
      <c r="C56" s="256" t="s">
        <v>242</v>
      </c>
      <c r="D56" s="249"/>
      <c r="E56" s="250">
        <v>-2.1749999999999998</v>
      </c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184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5">
      <c r="A57" s="214"/>
      <c r="B57" s="215"/>
      <c r="C57" s="256" t="s">
        <v>243</v>
      </c>
      <c r="D57" s="249"/>
      <c r="E57" s="250">
        <v>-23.452500000000001</v>
      </c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184</v>
      </c>
      <c r="AH57" s="207">
        <v>0</v>
      </c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5">
      <c r="A58" s="214"/>
      <c r="B58" s="215"/>
      <c r="C58" s="256" t="s">
        <v>244</v>
      </c>
      <c r="D58" s="249"/>
      <c r="E58" s="250">
        <v>-3.45</v>
      </c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184</v>
      </c>
      <c r="AH58" s="207">
        <v>0</v>
      </c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5">
      <c r="A59" s="214"/>
      <c r="B59" s="215"/>
      <c r="C59" s="256" t="s">
        <v>245</v>
      </c>
      <c r="D59" s="249"/>
      <c r="E59" s="250">
        <v>-1.5760000000000001</v>
      </c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184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5">
      <c r="A60" s="214"/>
      <c r="B60" s="215"/>
      <c r="C60" s="256" t="s">
        <v>246</v>
      </c>
      <c r="D60" s="249"/>
      <c r="E60" s="250">
        <v>-1.875</v>
      </c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184</v>
      </c>
      <c r="AH60" s="207">
        <v>0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5">
      <c r="A61" s="214"/>
      <c r="B61" s="215"/>
      <c r="C61" s="258" t="s">
        <v>247</v>
      </c>
      <c r="D61" s="251"/>
      <c r="E61" s="252">
        <v>57.568680000000001</v>
      </c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184</v>
      </c>
      <c r="AH61" s="207">
        <v>1</v>
      </c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5">
      <c r="A62" s="214"/>
      <c r="B62" s="215"/>
      <c r="C62" s="256" t="s">
        <v>248</v>
      </c>
      <c r="D62" s="249"/>
      <c r="E62" s="250">
        <v>69.846000000000004</v>
      </c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184</v>
      </c>
      <c r="AH62" s="207">
        <v>0</v>
      </c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5">
      <c r="A63" s="224">
        <v>15</v>
      </c>
      <c r="B63" s="225" t="s">
        <v>249</v>
      </c>
      <c r="C63" s="242" t="s">
        <v>250</v>
      </c>
      <c r="D63" s="226" t="s">
        <v>187</v>
      </c>
      <c r="E63" s="227">
        <v>3.5</v>
      </c>
      <c r="F63" s="228"/>
      <c r="G63" s="229">
        <f>ROUND(E63*F63,2)</f>
        <v>0</v>
      </c>
      <c r="H63" s="228"/>
      <c r="I63" s="229">
        <f>ROUND(E63*H63,2)</f>
        <v>0</v>
      </c>
      <c r="J63" s="228"/>
      <c r="K63" s="229">
        <f>ROUND(E63*J63,2)</f>
        <v>0</v>
      </c>
      <c r="L63" s="229">
        <v>21</v>
      </c>
      <c r="M63" s="229">
        <f>G63*(1+L63/100)</f>
        <v>0</v>
      </c>
      <c r="N63" s="229">
        <v>5.8500000000000003E-2</v>
      </c>
      <c r="O63" s="229">
        <f>ROUND(E63*N63,2)</f>
        <v>0.2</v>
      </c>
      <c r="P63" s="229">
        <v>0</v>
      </c>
      <c r="Q63" s="229">
        <f>ROUND(E63*P63,2)</f>
        <v>0</v>
      </c>
      <c r="R63" s="229" t="s">
        <v>179</v>
      </c>
      <c r="S63" s="229" t="s">
        <v>152</v>
      </c>
      <c r="T63" s="230" t="s">
        <v>152</v>
      </c>
      <c r="U63" s="216">
        <v>1.86904</v>
      </c>
      <c r="V63" s="216">
        <f>ROUND(E63*U63,2)</f>
        <v>6.54</v>
      </c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180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5">
      <c r="A64" s="214"/>
      <c r="B64" s="215"/>
      <c r="C64" s="255" t="s">
        <v>251</v>
      </c>
      <c r="D64" s="253"/>
      <c r="E64" s="253"/>
      <c r="F64" s="253"/>
      <c r="G64" s="253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182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5">
      <c r="A65" s="214"/>
      <c r="B65" s="215"/>
      <c r="C65" s="256" t="s">
        <v>252</v>
      </c>
      <c r="D65" s="249"/>
      <c r="E65" s="250">
        <v>3.5</v>
      </c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184</v>
      </c>
      <c r="AH65" s="207">
        <v>0</v>
      </c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5">
      <c r="A66" s="224">
        <v>16</v>
      </c>
      <c r="B66" s="225" t="s">
        <v>253</v>
      </c>
      <c r="C66" s="242" t="s">
        <v>254</v>
      </c>
      <c r="D66" s="226" t="s">
        <v>187</v>
      </c>
      <c r="E66" s="227">
        <v>143.17887999999999</v>
      </c>
      <c r="F66" s="228"/>
      <c r="G66" s="229">
        <f>ROUND(E66*F66,2)</f>
        <v>0</v>
      </c>
      <c r="H66" s="228"/>
      <c r="I66" s="229">
        <f>ROUND(E66*H66,2)</f>
        <v>0</v>
      </c>
      <c r="J66" s="228"/>
      <c r="K66" s="229">
        <f>ROUND(E66*J66,2)</f>
        <v>0</v>
      </c>
      <c r="L66" s="229">
        <v>21</v>
      </c>
      <c r="M66" s="229">
        <f>G66*(1+L66/100)</f>
        <v>0</v>
      </c>
      <c r="N66" s="229">
        <v>3.63E-3</v>
      </c>
      <c r="O66" s="229">
        <f>ROUND(E66*N66,2)</f>
        <v>0.52</v>
      </c>
      <c r="P66" s="229">
        <v>0</v>
      </c>
      <c r="Q66" s="229">
        <f>ROUND(E66*P66,2)</f>
        <v>0</v>
      </c>
      <c r="R66" s="229" t="s">
        <v>188</v>
      </c>
      <c r="S66" s="229" t="s">
        <v>152</v>
      </c>
      <c r="T66" s="230" t="s">
        <v>152</v>
      </c>
      <c r="U66" s="216">
        <v>0.30249999999999999</v>
      </c>
      <c r="V66" s="216">
        <f>ROUND(E66*U66,2)</f>
        <v>43.31</v>
      </c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221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5">
      <c r="A67" s="214"/>
      <c r="B67" s="215"/>
      <c r="C67" s="255" t="s">
        <v>255</v>
      </c>
      <c r="D67" s="253"/>
      <c r="E67" s="253"/>
      <c r="F67" s="253"/>
      <c r="G67" s="253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182</v>
      </c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5">
      <c r="A68" s="214"/>
      <c r="B68" s="215"/>
      <c r="C68" s="256" t="s">
        <v>256</v>
      </c>
      <c r="D68" s="249"/>
      <c r="E68" s="250">
        <v>119.5765</v>
      </c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184</v>
      </c>
      <c r="AH68" s="207">
        <v>0</v>
      </c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5">
      <c r="A69" s="214"/>
      <c r="B69" s="215"/>
      <c r="C69" s="256" t="s">
        <v>240</v>
      </c>
      <c r="D69" s="249"/>
      <c r="E69" s="250">
        <v>-11.164999999999999</v>
      </c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184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5">
      <c r="A70" s="214"/>
      <c r="B70" s="215"/>
      <c r="C70" s="256" t="s">
        <v>257</v>
      </c>
      <c r="D70" s="249"/>
      <c r="E70" s="250">
        <v>-17.13213</v>
      </c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184</v>
      </c>
      <c r="AH70" s="207">
        <v>0</v>
      </c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5">
      <c r="A71" s="214"/>
      <c r="B71" s="215"/>
      <c r="C71" s="256" t="s">
        <v>258</v>
      </c>
      <c r="D71" s="249"/>
      <c r="E71" s="250">
        <v>-12.919499999999999</v>
      </c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184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5">
      <c r="A72" s="214"/>
      <c r="B72" s="215"/>
      <c r="C72" s="256" t="s">
        <v>259</v>
      </c>
      <c r="D72" s="249"/>
      <c r="E72" s="250">
        <v>-3.1520000000000001</v>
      </c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184</v>
      </c>
      <c r="AH72" s="207">
        <v>0</v>
      </c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5">
      <c r="A73" s="214"/>
      <c r="B73" s="215"/>
      <c r="C73" s="256" t="s">
        <v>246</v>
      </c>
      <c r="D73" s="249"/>
      <c r="E73" s="250">
        <v>-1.875</v>
      </c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184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5">
      <c r="A74" s="214"/>
      <c r="B74" s="215"/>
      <c r="C74" s="258" t="s">
        <v>247</v>
      </c>
      <c r="D74" s="251"/>
      <c r="E74" s="252">
        <v>73.332880000000003</v>
      </c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184</v>
      </c>
      <c r="AH74" s="207">
        <v>1</v>
      </c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5">
      <c r="A75" s="214"/>
      <c r="B75" s="215"/>
      <c r="C75" s="256" t="s">
        <v>248</v>
      </c>
      <c r="D75" s="249"/>
      <c r="E75" s="250">
        <v>69.846000000000004</v>
      </c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184</v>
      </c>
      <c r="AH75" s="207">
        <v>0</v>
      </c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5">
      <c r="A76" s="224">
        <v>17</v>
      </c>
      <c r="B76" s="225" t="s">
        <v>260</v>
      </c>
      <c r="C76" s="242" t="s">
        <v>261</v>
      </c>
      <c r="D76" s="226" t="s">
        <v>187</v>
      </c>
      <c r="E76" s="227">
        <v>1.875</v>
      </c>
      <c r="F76" s="228"/>
      <c r="G76" s="229">
        <f>ROUND(E76*F76,2)</f>
        <v>0</v>
      </c>
      <c r="H76" s="228"/>
      <c r="I76" s="229">
        <f>ROUND(E76*H76,2)</f>
        <v>0</v>
      </c>
      <c r="J76" s="228"/>
      <c r="K76" s="229">
        <f>ROUND(E76*J76,2)</f>
        <v>0</v>
      </c>
      <c r="L76" s="229">
        <v>21</v>
      </c>
      <c r="M76" s="229">
        <f>G76*(1+L76/100)</f>
        <v>0</v>
      </c>
      <c r="N76" s="229">
        <v>4.5580000000000002E-2</v>
      </c>
      <c r="O76" s="229">
        <f>ROUND(E76*N76,2)</f>
        <v>0.09</v>
      </c>
      <c r="P76" s="229">
        <v>0</v>
      </c>
      <c r="Q76" s="229">
        <f>ROUND(E76*P76,2)</f>
        <v>0</v>
      </c>
      <c r="R76" s="229" t="s">
        <v>188</v>
      </c>
      <c r="S76" s="229" t="s">
        <v>152</v>
      </c>
      <c r="T76" s="230" t="s">
        <v>152</v>
      </c>
      <c r="U76" s="216">
        <v>0.60799999999999998</v>
      </c>
      <c r="V76" s="216">
        <f>ROUND(E76*U76,2)</f>
        <v>1.1399999999999999</v>
      </c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180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5">
      <c r="A77" s="214"/>
      <c r="B77" s="215"/>
      <c r="C77" s="255" t="s">
        <v>262</v>
      </c>
      <c r="D77" s="253"/>
      <c r="E77" s="253"/>
      <c r="F77" s="253"/>
      <c r="G77" s="253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182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5">
      <c r="A78" s="214"/>
      <c r="B78" s="215"/>
      <c r="C78" s="256" t="s">
        <v>263</v>
      </c>
      <c r="D78" s="249"/>
      <c r="E78" s="250">
        <v>1.875</v>
      </c>
      <c r="F78" s="216"/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184</v>
      </c>
      <c r="AH78" s="207">
        <v>0</v>
      </c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5">
      <c r="A79" s="224">
        <v>18</v>
      </c>
      <c r="B79" s="225" t="s">
        <v>264</v>
      </c>
      <c r="C79" s="242" t="s">
        <v>265</v>
      </c>
      <c r="D79" s="226" t="s">
        <v>193</v>
      </c>
      <c r="E79" s="227">
        <v>35.950000000000003</v>
      </c>
      <c r="F79" s="228"/>
      <c r="G79" s="229">
        <f>ROUND(E79*F79,2)</f>
        <v>0</v>
      </c>
      <c r="H79" s="228"/>
      <c r="I79" s="229">
        <f>ROUND(E79*H79,2)</f>
        <v>0</v>
      </c>
      <c r="J79" s="228"/>
      <c r="K79" s="229">
        <f>ROUND(E79*J79,2)</f>
        <v>0</v>
      </c>
      <c r="L79" s="229">
        <v>21</v>
      </c>
      <c r="M79" s="229">
        <f>G79*(1+L79/100)</f>
        <v>0</v>
      </c>
      <c r="N79" s="229">
        <v>4.6000000000000001E-4</v>
      </c>
      <c r="O79" s="229">
        <f>ROUND(E79*N79,2)</f>
        <v>0.02</v>
      </c>
      <c r="P79" s="229">
        <v>0</v>
      </c>
      <c r="Q79" s="229">
        <f>ROUND(E79*P79,2)</f>
        <v>0</v>
      </c>
      <c r="R79" s="229" t="s">
        <v>188</v>
      </c>
      <c r="S79" s="229" t="s">
        <v>152</v>
      </c>
      <c r="T79" s="230" t="s">
        <v>152</v>
      </c>
      <c r="U79" s="216">
        <v>0</v>
      </c>
      <c r="V79" s="216">
        <f>ROUND(E79*U79,2)</f>
        <v>0</v>
      </c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180</v>
      </c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5">
      <c r="A80" s="214"/>
      <c r="B80" s="215"/>
      <c r="C80" s="255" t="s">
        <v>266</v>
      </c>
      <c r="D80" s="253"/>
      <c r="E80" s="253"/>
      <c r="F80" s="253"/>
      <c r="G80" s="253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182</v>
      </c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5">
      <c r="A81" s="214"/>
      <c r="B81" s="215"/>
      <c r="C81" s="256" t="s">
        <v>267</v>
      </c>
      <c r="D81" s="249"/>
      <c r="E81" s="250">
        <v>23.8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184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5">
      <c r="A82" s="214"/>
      <c r="B82" s="215"/>
      <c r="C82" s="256" t="s">
        <v>268</v>
      </c>
      <c r="D82" s="249"/>
      <c r="E82" s="250">
        <v>12.15</v>
      </c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184</v>
      </c>
      <c r="AH82" s="207">
        <v>0</v>
      </c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5">
      <c r="A83" s="224">
        <v>19</v>
      </c>
      <c r="B83" s="225" t="s">
        <v>269</v>
      </c>
      <c r="C83" s="242" t="s">
        <v>270</v>
      </c>
      <c r="D83" s="226" t="s">
        <v>187</v>
      </c>
      <c r="E83" s="227">
        <v>26</v>
      </c>
      <c r="F83" s="228"/>
      <c r="G83" s="229">
        <f>ROUND(E83*F83,2)</f>
        <v>0</v>
      </c>
      <c r="H83" s="228"/>
      <c r="I83" s="229">
        <f>ROUND(E83*H83,2)</f>
        <v>0</v>
      </c>
      <c r="J83" s="228"/>
      <c r="K83" s="229">
        <f>ROUND(E83*J83,2)</f>
        <v>0</v>
      </c>
      <c r="L83" s="229">
        <v>21</v>
      </c>
      <c r="M83" s="229">
        <f>G83*(1+L83/100)</f>
        <v>0</v>
      </c>
      <c r="N83" s="229">
        <v>3.6700000000000001E-3</v>
      </c>
      <c r="O83" s="229">
        <f>ROUND(E83*N83,2)</f>
        <v>0.1</v>
      </c>
      <c r="P83" s="229">
        <v>0</v>
      </c>
      <c r="Q83" s="229">
        <f>ROUND(E83*P83,2)</f>
        <v>0</v>
      </c>
      <c r="R83" s="229" t="s">
        <v>188</v>
      </c>
      <c r="S83" s="229" t="s">
        <v>152</v>
      </c>
      <c r="T83" s="230" t="s">
        <v>152</v>
      </c>
      <c r="U83" s="216">
        <v>0.36199999999999999</v>
      </c>
      <c r="V83" s="216">
        <f>ROUND(E83*U83,2)</f>
        <v>9.41</v>
      </c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180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5">
      <c r="A84" s="214"/>
      <c r="B84" s="215"/>
      <c r="C84" s="256" t="s">
        <v>271</v>
      </c>
      <c r="D84" s="249"/>
      <c r="E84" s="250">
        <v>6</v>
      </c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184</v>
      </c>
      <c r="AH84" s="207">
        <v>0</v>
      </c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5">
      <c r="A85" s="214"/>
      <c r="B85" s="215"/>
      <c r="C85" s="256" t="s">
        <v>272</v>
      </c>
      <c r="D85" s="249"/>
      <c r="E85" s="250">
        <v>20</v>
      </c>
      <c r="F85" s="216"/>
      <c r="G85" s="216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184</v>
      </c>
      <c r="AH85" s="207">
        <v>0</v>
      </c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5">
      <c r="A86" s="224">
        <v>20</v>
      </c>
      <c r="B86" s="225" t="s">
        <v>273</v>
      </c>
      <c r="C86" s="242" t="s">
        <v>274</v>
      </c>
      <c r="D86" s="226" t="s">
        <v>193</v>
      </c>
      <c r="E86" s="227">
        <v>12</v>
      </c>
      <c r="F86" s="228"/>
      <c r="G86" s="229">
        <f>ROUND(E86*F86,2)</f>
        <v>0</v>
      </c>
      <c r="H86" s="228"/>
      <c r="I86" s="229">
        <f>ROUND(E86*H86,2)</f>
        <v>0</v>
      </c>
      <c r="J86" s="228"/>
      <c r="K86" s="229">
        <f>ROUND(E86*J86,2)</f>
        <v>0</v>
      </c>
      <c r="L86" s="229">
        <v>21</v>
      </c>
      <c r="M86" s="229">
        <f>G86*(1+L86/100)</f>
        <v>0</v>
      </c>
      <c r="N86" s="229">
        <v>0</v>
      </c>
      <c r="O86" s="229">
        <f>ROUND(E86*N86,2)</f>
        <v>0</v>
      </c>
      <c r="P86" s="229">
        <v>0</v>
      </c>
      <c r="Q86" s="229">
        <f>ROUND(E86*P86,2)</f>
        <v>0</v>
      </c>
      <c r="R86" s="229"/>
      <c r="S86" s="229" t="s">
        <v>166</v>
      </c>
      <c r="T86" s="230" t="s">
        <v>153</v>
      </c>
      <c r="U86" s="216">
        <v>0</v>
      </c>
      <c r="V86" s="216">
        <f>ROUND(E86*U86,2)</f>
        <v>0</v>
      </c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180</v>
      </c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5">
      <c r="A87" s="214"/>
      <c r="B87" s="215"/>
      <c r="C87" s="256" t="s">
        <v>275</v>
      </c>
      <c r="D87" s="249"/>
      <c r="E87" s="250">
        <v>12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184</v>
      </c>
      <c r="AH87" s="207">
        <v>0</v>
      </c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x14ac:dyDescent="0.25">
      <c r="A88" s="218" t="s">
        <v>147</v>
      </c>
      <c r="B88" s="219" t="s">
        <v>74</v>
      </c>
      <c r="C88" s="241" t="s">
        <v>75</v>
      </c>
      <c r="D88" s="220"/>
      <c r="E88" s="221"/>
      <c r="F88" s="222"/>
      <c r="G88" s="222">
        <f>SUMIF(AG89:AG91,"&lt;&gt;NOR",G89:G91)</f>
        <v>0</v>
      </c>
      <c r="H88" s="222"/>
      <c r="I88" s="222">
        <f>SUM(I89:I91)</f>
        <v>0</v>
      </c>
      <c r="J88" s="222"/>
      <c r="K88" s="222">
        <f>SUM(K89:K91)</f>
        <v>0</v>
      </c>
      <c r="L88" s="222"/>
      <c r="M88" s="222">
        <f>SUM(M89:M91)</f>
        <v>0</v>
      </c>
      <c r="N88" s="222"/>
      <c r="O88" s="222">
        <f>SUM(O89:O91)</f>
        <v>0</v>
      </c>
      <c r="P88" s="222"/>
      <c r="Q88" s="222">
        <f>SUM(Q89:Q91)</f>
        <v>0</v>
      </c>
      <c r="R88" s="222"/>
      <c r="S88" s="222"/>
      <c r="T88" s="223"/>
      <c r="U88" s="217"/>
      <c r="V88" s="217">
        <f>SUM(V89:V91)</f>
        <v>2.95</v>
      </c>
      <c r="W88" s="217"/>
      <c r="AG88" t="s">
        <v>148</v>
      </c>
    </row>
    <row r="89" spans="1:60" outlineLevel="1" x14ac:dyDescent="0.25">
      <c r="A89" s="224">
        <v>21</v>
      </c>
      <c r="B89" s="225" t="s">
        <v>276</v>
      </c>
      <c r="C89" s="242" t="s">
        <v>277</v>
      </c>
      <c r="D89" s="226" t="s">
        <v>187</v>
      </c>
      <c r="E89" s="227">
        <v>59.063749999999999</v>
      </c>
      <c r="F89" s="228"/>
      <c r="G89" s="229">
        <f>ROUND(E89*F89,2)</f>
        <v>0</v>
      </c>
      <c r="H89" s="228"/>
      <c r="I89" s="229">
        <f>ROUND(E89*H89,2)</f>
        <v>0</v>
      </c>
      <c r="J89" s="228"/>
      <c r="K89" s="229">
        <f>ROUND(E89*J89,2)</f>
        <v>0</v>
      </c>
      <c r="L89" s="229">
        <v>21</v>
      </c>
      <c r="M89" s="229">
        <f>G89*(1+L89/100)</f>
        <v>0</v>
      </c>
      <c r="N89" s="229">
        <v>0</v>
      </c>
      <c r="O89" s="229">
        <f>ROUND(E89*N89,2)</f>
        <v>0</v>
      </c>
      <c r="P89" s="229">
        <v>0</v>
      </c>
      <c r="Q89" s="229">
        <f>ROUND(E89*P89,2)</f>
        <v>0</v>
      </c>
      <c r="R89" s="229"/>
      <c r="S89" s="229" t="s">
        <v>166</v>
      </c>
      <c r="T89" s="230" t="s">
        <v>153</v>
      </c>
      <c r="U89" s="216">
        <v>0.05</v>
      </c>
      <c r="V89" s="216">
        <f>ROUND(E89*U89,2)</f>
        <v>2.95</v>
      </c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180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5">
      <c r="A90" s="214"/>
      <c r="B90" s="215"/>
      <c r="C90" s="256" t="s">
        <v>278</v>
      </c>
      <c r="D90" s="249"/>
      <c r="E90" s="250">
        <v>105.78</v>
      </c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184</v>
      </c>
      <c r="AH90" s="207">
        <v>0</v>
      </c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5">
      <c r="A91" s="214"/>
      <c r="B91" s="215"/>
      <c r="C91" s="256" t="s">
        <v>279</v>
      </c>
      <c r="D91" s="249"/>
      <c r="E91" s="250">
        <v>-46.716250000000002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184</v>
      </c>
      <c r="AH91" s="207">
        <v>0</v>
      </c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x14ac:dyDescent="0.25">
      <c r="A92" s="218" t="s">
        <v>147</v>
      </c>
      <c r="B92" s="219" t="s">
        <v>76</v>
      </c>
      <c r="C92" s="241" t="s">
        <v>77</v>
      </c>
      <c r="D92" s="220"/>
      <c r="E92" s="221"/>
      <c r="F92" s="222"/>
      <c r="G92" s="222">
        <f>SUMIF(AG93:AG94,"&lt;&gt;NOR",G93:G94)</f>
        <v>0</v>
      </c>
      <c r="H92" s="222"/>
      <c r="I92" s="222">
        <f>SUM(I93:I94)</f>
        <v>0</v>
      </c>
      <c r="J92" s="222"/>
      <c r="K92" s="222">
        <f>SUM(K93:K94)</f>
        <v>0</v>
      </c>
      <c r="L92" s="222"/>
      <c r="M92" s="222">
        <f>SUM(M93:M94)</f>
        <v>0</v>
      </c>
      <c r="N92" s="222"/>
      <c r="O92" s="222">
        <f>SUM(O93:O94)</f>
        <v>0</v>
      </c>
      <c r="P92" s="222"/>
      <c r="Q92" s="222">
        <f>SUM(Q93:Q94)</f>
        <v>0</v>
      </c>
      <c r="R92" s="222"/>
      <c r="S92" s="222"/>
      <c r="T92" s="223"/>
      <c r="U92" s="217"/>
      <c r="V92" s="217">
        <f>SUM(V93:V94)</f>
        <v>1.7</v>
      </c>
      <c r="W92" s="217"/>
      <c r="AG92" t="s">
        <v>148</v>
      </c>
    </row>
    <row r="93" spans="1:60" outlineLevel="1" x14ac:dyDescent="0.25">
      <c r="A93" s="233">
        <v>22</v>
      </c>
      <c r="B93" s="234" t="s">
        <v>280</v>
      </c>
      <c r="C93" s="244" t="s">
        <v>281</v>
      </c>
      <c r="D93" s="235" t="s">
        <v>282</v>
      </c>
      <c r="E93" s="236">
        <v>4</v>
      </c>
      <c r="F93" s="237"/>
      <c r="G93" s="238">
        <f>ROUND(E93*F93,2)</f>
        <v>0</v>
      </c>
      <c r="H93" s="237"/>
      <c r="I93" s="238">
        <f>ROUND(E93*H93,2)</f>
        <v>0</v>
      </c>
      <c r="J93" s="237"/>
      <c r="K93" s="238">
        <f>ROUND(E93*J93,2)</f>
        <v>0</v>
      </c>
      <c r="L93" s="238">
        <v>21</v>
      </c>
      <c r="M93" s="238">
        <f>G93*(1+L93/100)</f>
        <v>0</v>
      </c>
      <c r="N93" s="238">
        <v>0</v>
      </c>
      <c r="O93" s="238">
        <f>ROUND(E93*N93,2)</f>
        <v>0</v>
      </c>
      <c r="P93" s="238">
        <v>0</v>
      </c>
      <c r="Q93" s="238">
        <f>ROUND(E93*P93,2)</f>
        <v>0</v>
      </c>
      <c r="R93" s="238"/>
      <c r="S93" s="238" t="s">
        <v>166</v>
      </c>
      <c r="T93" s="239" t="s">
        <v>153</v>
      </c>
      <c r="U93" s="216">
        <v>0.42499999999999999</v>
      </c>
      <c r="V93" s="216">
        <f>ROUND(E93*U93,2)</f>
        <v>1.7</v>
      </c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180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5">
      <c r="A94" s="233">
        <v>23</v>
      </c>
      <c r="B94" s="234" t="s">
        <v>283</v>
      </c>
      <c r="C94" s="244" t="s">
        <v>284</v>
      </c>
      <c r="D94" s="235" t="s">
        <v>203</v>
      </c>
      <c r="E94" s="236">
        <v>4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8">
        <v>0</v>
      </c>
      <c r="O94" s="238">
        <f>ROUND(E94*N94,2)</f>
        <v>0</v>
      </c>
      <c r="P94" s="238">
        <v>0</v>
      </c>
      <c r="Q94" s="238">
        <f>ROUND(E94*P94,2)</f>
        <v>0</v>
      </c>
      <c r="R94" s="238" t="s">
        <v>285</v>
      </c>
      <c r="S94" s="238" t="s">
        <v>152</v>
      </c>
      <c r="T94" s="239" t="s">
        <v>152</v>
      </c>
      <c r="U94" s="216">
        <v>0</v>
      </c>
      <c r="V94" s="216">
        <f>ROUND(E94*U94,2)</f>
        <v>0</v>
      </c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286</v>
      </c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x14ac:dyDescent="0.25">
      <c r="A95" s="218" t="s">
        <v>147</v>
      </c>
      <c r="B95" s="219" t="s">
        <v>78</v>
      </c>
      <c r="C95" s="241" t="s">
        <v>79</v>
      </c>
      <c r="D95" s="220"/>
      <c r="E95" s="221"/>
      <c r="F95" s="222"/>
      <c r="G95" s="222">
        <f>SUMIF(AG96:AG98,"&lt;&gt;NOR",G96:G98)</f>
        <v>0</v>
      </c>
      <c r="H95" s="222"/>
      <c r="I95" s="222">
        <f>SUM(I96:I98)</f>
        <v>0</v>
      </c>
      <c r="J95" s="222"/>
      <c r="K95" s="222">
        <f>SUM(K96:K98)</f>
        <v>0</v>
      </c>
      <c r="L95" s="222"/>
      <c r="M95" s="222">
        <f>SUM(M96:M98)</f>
        <v>0</v>
      </c>
      <c r="N95" s="222"/>
      <c r="O95" s="222">
        <f>SUM(O96:O98)</f>
        <v>0.17</v>
      </c>
      <c r="P95" s="222"/>
      <c r="Q95" s="222">
        <f>SUM(Q96:Q98)</f>
        <v>0</v>
      </c>
      <c r="R95" s="222"/>
      <c r="S95" s="222"/>
      <c r="T95" s="223"/>
      <c r="U95" s="217"/>
      <c r="V95" s="217">
        <f>SUM(V96:V98)</f>
        <v>22.990000000000002</v>
      </c>
      <c r="W95" s="217"/>
      <c r="AG95" t="s">
        <v>148</v>
      </c>
    </row>
    <row r="96" spans="1:60" outlineLevel="1" x14ac:dyDescent="0.25">
      <c r="A96" s="233">
        <v>24</v>
      </c>
      <c r="B96" s="234" t="s">
        <v>287</v>
      </c>
      <c r="C96" s="244" t="s">
        <v>288</v>
      </c>
      <c r="D96" s="235" t="s">
        <v>187</v>
      </c>
      <c r="E96" s="236">
        <v>2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21</v>
      </c>
      <c r="M96" s="238">
        <f>G96*(1+L96/100)</f>
        <v>0</v>
      </c>
      <c r="N96" s="238">
        <v>1.2099999999999999E-3</v>
      </c>
      <c r="O96" s="238">
        <f>ROUND(E96*N96,2)</f>
        <v>0</v>
      </c>
      <c r="P96" s="238">
        <v>0</v>
      </c>
      <c r="Q96" s="238">
        <f>ROUND(E96*P96,2)</f>
        <v>0</v>
      </c>
      <c r="R96" s="238" t="s">
        <v>289</v>
      </c>
      <c r="S96" s="238" t="s">
        <v>152</v>
      </c>
      <c r="T96" s="239" t="s">
        <v>152</v>
      </c>
      <c r="U96" s="216">
        <v>0.17699999999999999</v>
      </c>
      <c r="V96" s="216">
        <f>ROUND(E96*U96,2)</f>
        <v>0.35</v>
      </c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180</v>
      </c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5">
      <c r="A97" s="224">
        <v>25</v>
      </c>
      <c r="B97" s="225" t="s">
        <v>290</v>
      </c>
      <c r="C97" s="242" t="s">
        <v>291</v>
      </c>
      <c r="D97" s="226" t="s">
        <v>187</v>
      </c>
      <c r="E97" s="227">
        <v>105.78</v>
      </c>
      <c r="F97" s="228"/>
      <c r="G97" s="229">
        <f>ROUND(E97*F97,2)</f>
        <v>0</v>
      </c>
      <c r="H97" s="228"/>
      <c r="I97" s="229">
        <f>ROUND(E97*H97,2)</f>
        <v>0</v>
      </c>
      <c r="J97" s="228"/>
      <c r="K97" s="229">
        <f>ROUND(E97*J97,2)</f>
        <v>0</v>
      </c>
      <c r="L97" s="229">
        <v>21</v>
      </c>
      <c r="M97" s="229">
        <f>G97*(1+L97/100)</f>
        <v>0</v>
      </c>
      <c r="N97" s="229">
        <v>1.58E-3</v>
      </c>
      <c r="O97" s="229">
        <f>ROUND(E97*N97,2)</f>
        <v>0.17</v>
      </c>
      <c r="P97" s="229">
        <v>0</v>
      </c>
      <c r="Q97" s="229">
        <f>ROUND(E97*P97,2)</f>
        <v>0</v>
      </c>
      <c r="R97" s="229" t="s">
        <v>289</v>
      </c>
      <c r="S97" s="229" t="s">
        <v>152</v>
      </c>
      <c r="T97" s="230" t="s">
        <v>152</v>
      </c>
      <c r="U97" s="216">
        <v>0.214</v>
      </c>
      <c r="V97" s="216">
        <f>ROUND(E97*U97,2)</f>
        <v>22.64</v>
      </c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180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5">
      <c r="A98" s="214"/>
      <c r="B98" s="215"/>
      <c r="C98" s="256" t="s">
        <v>278</v>
      </c>
      <c r="D98" s="249"/>
      <c r="E98" s="250">
        <v>105.78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184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x14ac:dyDescent="0.25">
      <c r="A99" s="218" t="s">
        <v>147</v>
      </c>
      <c r="B99" s="219" t="s">
        <v>80</v>
      </c>
      <c r="C99" s="241" t="s">
        <v>81</v>
      </c>
      <c r="D99" s="220"/>
      <c r="E99" s="221"/>
      <c r="F99" s="222"/>
      <c r="G99" s="222">
        <f>SUMIF(AG100:AG105,"&lt;&gt;NOR",G100:G105)</f>
        <v>0</v>
      </c>
      <c r="H99" s="222"/>
      <c r="I99" s="222">
        <f>SUM(I100:I105)</f>
        <v>0</v>
      </c>
      <c r="J99" s="222"/>
      <c r="K99" s="222">
        <f>SUM(K100:K105)</f>
        <v>0</v>
      </c>
      <c r="L99" s="222"/>
      <c r="M99" s="222">
        <f>SUM(M100:M105)</f>
        <v>0</v>
      </c>
      <c r="N99" s="222"/>
      <c r="O99" s="222">
        <f>SUM(O100:O105)</f>
        <v>0.01</v>
      </c>
      <c r="P99" s="222"/>
      <c r="Q99" s="222">
        <f>SUM(Q100:Q105)</f>
        <v>0</v>
      </c>
      <c r="R99" s="222"/>
      <c r="S99" s="222"/>
      <c r="T99" s="223"/>
      <c r="U99" s="217"/>
      <c r="V99" s="217">
        <f>SUM(V100:V105)</f>
        <v>43.970000000000006</v>
      </c>
      <c r="W99" s="217"/>
      <c r="AG99" t="s">
        <v>148</v>
      </c>
    </row>
    <row r="100" spans="1:60" ht="40.799999999999997" outlineLevel="1" x14ac:dyDescent="0.25">
      <c r="A100" s="224">
        <v>26</v>
      </c>
      <c r="B100" s="225" t="s">
        <v>292</v>
      </c>
      <c r="C100" s="242" t="s">
        <v>293</v>
      </c>
      <c r="D100" s="226" t="s">
        <v>187</v>
      </c>
      <c r="E100" s="227">
        <v>136.79</v>
      </c>
      <c r="F100" s="228"/>
      <c r="G100" s="229">
        <f>ROUND(E100*F100,2)</f>
        <v>0</v>
      </c>
      <c r="H100" s="228"/>
      <c r="I100" s="229">
        <f>ROUND(E100*H100,2)</f>
        <v>0</v>
      </c>
      <c r="J100" s="228"/>
      <c r="K100" s="229">
        <f>ROUND(E100*J100,2)</f>
        <v>0</v>
      </c>
      <c r="L100" s="229">
        <v>21</v>
      </c>
      <c r="M100" s="229">
        <f>G100*(1+L100/100)</f>
        <v>0</v>
      </c>
      <c r="N100" s="229">
        <v>4.0000000000000003E-5</v>
      </c>
      <c r="O100" s="229">
        <f>ROUND(E100*N100,2)</f>
        <v>0.01</v>
      </c>
      <c r="P100" s="229">
        <v>0</v>
      </c>
      <c r="Q100" s="229">
        <f>ROUND(E100*P100,2)</f>
        <v>0</v>
      </c>
      <c r="R100" s="229" t="s">
        <v>188</v>
      </c>
      <c r="S100" s="229" t="s">
        <v>152</v>
      </c>
      <c r="T100" s="230" t="s">
        <v>152</v>
      </c>
      <c r="U100" s="216">
        <v>0.308</v>
      </c>
      <c r="V100" s="216">
        <f>ROUND(E100*U100,2)</f>
        <v>42.13</v>
      </c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180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5">
      <c r="A101" s="214"/>
      <c r="B101" s="215"/>
      <c r="C101" s="256" t="s">
        <v>294</v>
      </c>
      <c r="D101" s="249"/>
      <c r="E101" s="250">
        <v>120.54</v>
      </c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184</v>
      </c>
      <c r="AH101" s="207">
        <v>0</v>
      </c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5">
      <c r="A102" s="214"/>
      <c r="B102" s="215"/>
      <c r="C102" s="256" t="s">
        <v>295</v>
      </c>
      <c r="D102" s="249"/>
      <c r="E102" s="250">
        <v>16.25</v>
      </c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184</v>
      </c>
      <c r="AH102" s="207">
        <v>0</v>
      </c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5">
      <c r="A103" s="224">
        <v>27</v>
      </c>
      <c r="B103" s="225" t="s">
        <v>296</v>
      </c>
      <c r="C103" s="242" t="s">
        <v>297</v>
      </c>
      <c r="D103" s="226" t="s">
        <v>193</v>
      </c>
      <c r="E103" s="227">
        <v>26.35</v>
      </c>
      <c r="F103" s="228"/>
      <c r="G103" s="229">
        <f>ROUND(E103*F103,2)</f>
        <v>0</v>
      </c>
      <c r="H103" s="228"/>
      <c r="I103" s="229">
        <f>ROUND(E103*H103,2)</f>
        <v>0</v>
      </c>
      <c r="J103" s="228"/>
      <c r="K103" s="229">
        <f>ROUND(E103*J103,2)</f>
        <v>0</v>
      </c>
      <c r="L103" s="229">
        <v>21</v>
      </c>
      <c r="M103" s="229">
        <f>G103*(1+L103/100)</f>
        <v>0</v>
      </c>
      <c r="N103" s="229">
        <v>4.0000000000000003E-5</v>
      </c>
      <c r="O103" s="229">
        <f>ROUND(E103*N103,2)</f>
        <v>0</v>
      </c>
      <c r="P103" s="229">
        <v>0</v>
      </c>
      <c r="Q103" s="229">
        <f>ROUND(E103*P103,2)</f>
        <v>0</v>
      </c>
      <c r="R103" s="229" t="s">
        <v>298</v>
      </c>
      <c r="S103" s="229" t="s">
        <v>152</v>
      </c>
      <c r="T103" s="230" t="s">
        <v>152</v>
      </c>
      <c r="U103" s="216">
        <v>7.0000000000000007E-2</v>
      </c>
      <c r="V103" s="216">
        <f>ROUND(E103*U103,2)</f>
        <v>1.84</v>
      </c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299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5">
      <c r="A104" s="214"/>
      <c r="B104" s="215"/>
      <c r="C104" s="243" t="s">
        <v>300</v>
      </c>
      <c r="D104" s="231"/>
      <c r="E104" s="231"/>
      <c r="F104" s="231"/>
      <c r="G104" s="231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156</v>
      </c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5">
      <c r="A105" s="214"/>
      <c r="B105" s="215"/>
      <c r="C105" s="256" t="s">
        <v>301</v>
      </c>
      <c r="D105" s="249"/>
      <c r="E105" s="250">
        <v>26.35</v>
      </c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184</v>
      </c>
      <c r="AH105" s="207">
        <v>0</v>
      </c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x14ac:dyDescent="0.25">
      <c r="A106" s="218" t="s">
        <v>147</v>
      </c>
      <c r="B106" s="219" t="s">
        <v>82</v>
      </c>
      <c r="C106" s="241" t="s">
        <v>83</v>
      </c>
      <c r="D106" s="220"/>
      <c r="E106" s="221"/>
      <c r="F106" s="222"/>
      <c r="G106" s="222">
        <f>SUMIF(AG107:AG165,"&lt;&gt;NOR",G107:G165)</f>
        <v>0</v>
      </c>
      <c r="H106" s="222"/>
      <c r="I106" s="222">
        <f>SUM(I107:I165)</f>
        <v>0</v>
      </c>
      <c r="J106" s="222"/>
      <c r="K106" s="222">
        <f>SUM(K107:K165)</f>
        <v>0</v>
      </c>
      <c r="L106" s="222"/>
      <c r="M106" s="222">
        <f>SUM(M107:M165)</f>
        <v>0</v>
      </c>
      <c r="N106" s="222"/>
      <c r="O106" s="222">
        <f>SUM(O107:O165)</f>
        <v>0.2</v>
      </c>
      <c r="P106" s="222"/>
      <c r="Q106" s="222">
        <f>SUM(Q107:Q165)</f>
        <v>5.7499999999999991</v>
      </c>
      <c r="R106" s="222"/>
      <c r="S106" s="222"/>
      <c r="T106" s="223"/>
      <c r="U106" s="217"/>
      <c r="V106" s="217">
        <f>SUM(V107:V165)</f>
        <v>77.540000000000006</v>
      </c>
      <c r="W106" s="217"/>
      <c r="AG106" t="s">
        <v>148</v>
      </c>
    </row>
    <row r="107" spans="1:60" ht="20.399999999999999" outlineLevel="1" x14ac:dyDescent="0.25">
      <c r="A107" s="224">
        <v>28</v>
      </c>
      <c r="B107" s="225" t="s">
        <v>302</v>
      </c>
      <c r="C107" s="242" t="s">
        <v>303</v>
      </c>
      <c r="D107" s="226" t="s">
        <v>187</v>
      </c>
      <c r="E107" s="227">
        <v>0.34815000000000002</v>
      </c>
      <c r="F107" s="228"/>
      <c r="G107" s="229">
        <f>ROUND(E107*F107,2)</f>
        <v>0</v>
      </c>
      <c r="H107" s="228"/>
      <c r="I107" s="229">
        <f>ROUND(E107*H107,2)</f>
        <v>0</v>
      </c>
      <c r="J107" s="228"/>
      <c r="K107" s="229">
        <f>ROUND(E107*J107,2)</f>
        <v>0</v>
      </c>
      <c r="L107" s="229">
        <v>21</v>
      </c>
      <c r="M107" s="229">
        <f>G107*(1+L107/100)</f>
        <v>0</v>
      </c>
      <c r="N107" s="229">
        <v>0</v>
      </c>
      <c r="O107" s="229">
        <f>ROUND(E107*N107,2)</f>
        <v>0</v>
      </c>
      <c r="P107" s="229">
        <v>5.5E-2</v>
      </c>
      <c r="Q107" s="229">
        <f>ROUND(E107*P107,2)</f>
        <v>0.02</v>
      </c>
      <c r="R107" s="229" t="s">
        <v>304</v>
      </c>
      <c r="S107" s="229" t="s">
        <v>152</v>
      </c>
      <c r="T107" s="230" t="s">
        <v>152</v>
      </c>
      <c r="U107" s="216">
        <v>0.42499999999999999</v>
      </c>
      <c r="V107" s="216">
        <f>ROUND(E107*U107,2)</f>
        <v>0.15</v>
      </c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180</v>
      </c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ht="21" outlineLevel="1" x14ac:dyDescent="0.25">
      <c r="A108" s="214"/>
      <c r="B108" s="215"/>
      <c r="C108" s="255" t="s">
        <v>305</v>
      </c>
      <c r="D108" s="253"/>
      <c r="E108" s="253"/>
      <c r="F108" s="253"/>
      <c r="G108" s="253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182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32" t="str">
        <f>C108</f>
        <v>bez odstupu, po hrubém vybourání otvorů v jakémkoliv zdivu cihelném, včetně pomocného lešení o výšce podlahy do 1900 mm a pro zatížení do 1,5 kPa  (150 kg/m2),</v>
      </c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5">
      <c r="A109" s="214"/>
      <c r="B109" s="215"/>
      <c r="C109" s="256" t="s">
        <v>306</v>
      </c>
      <c r="D109" s="249"/>
      <c r="E109" s="250">
        <v>0.34815000000000002</v>
      </c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184</v>
      </c>
      <c r="AH109" s="207">
        <v>0</v>
      </c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5">
      <c r="A110" s="224">
        <v>29</v>
      </c>
      <c r="B110" s="225" t="s">
        <v>307</v>
      </c>
      <c r="C110" s="242" t="s">
        <v>308</v>
      </c>
      <c r="D110" s="226" t="s">
        <v>203</v>
      </c>
      <c r="E110" s="227">
        <v>2</v>
      </c>
      <c r="F110" s="228"/>
      <c r="G110" s="229">
        <f>ROUND(E110*F110,2)</f>
        <v>0</v>
      </c>
      <c r="H110" s="228"/>
      <c r="I110" s="229">
        <f>ROUND(E110*H110,2)</f>
        <v>0</v>
      </c>
      <c r="J110" s="228"/>
      <c r="K110" s="229">
        <f>ROUND(E110*J110,2)</f>
        <v>0</v>
      </c>
      <c r="L110" s="229">
        <v>21</v>
      </c>
      <c r="M110" s="229">
        <f>G110*(1+L110/100)</f>
        <v>0</v>
      </c>
      <c r="N110" s="229">
        <v>0</v>
      </c>
      <c r="O110" s="229">
        <f>ROUND(E110*N110,2)</f>
        <v>0</v>
      </c>
      <c r="P110" s="229">
        <v>0</v>
      </c>
      <c r="Q110" s="229">
        <f>ROUND(E110*P110,2)</f>
        <v>0</v>
      </c>
      <c r="R110" s="229" t="s">
        <v>304</v>
      </c>
      <c r="S110" s="229" t="s">
        <v>152</v>
      </c>
      <c r="T110" s="230" t="s">
        <v>152</v>
      </c>
      <c r="U110" s="216">
        <v>0.05</v>
      </c>
      <c r="V110" s="216">
        <f>ROUND(E110*U110,2)</f>
        <v>0.1</v>
      </c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180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5">
      <c r="A111" s="214"/>
      <c r="B111" s="215"/>
      <c r="C111" s="255" t="s">
        <v>309</v>
      </c>
      <c r="D111" s="253"/>
      <c r="E111" s="253"/>
      <c r="F111" s="253"/>
      <c r="G111" s="253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182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ht="20.399999999999999" outlineLevel="1" x14ac:dyDescent="0.25">
      <c r="A112" s="224">
        <v>30</v>
      </c>
      <c r="B112" s="225" t="s">
        <v>310</v>
      </c>
      <c r="C112" s="242" t="s">
        <v>311</v>
      </c>
      <c r="D112" s="226" t="s">
        <v>187</v>
      </c>
      <c r="E112" s="227">
        <v>1.5760000000000001</v>
      </c>
      <c r="F112" s="228"/>
      <c r="G112" s="229">
        <f>ROUND(E112*F112,2)</f>
        <v>0</v>
      </c>
      <c r="H112" s="228"/>
      <c r="I112" s="229">
        <f>ROUND(E112*H112,2)</f>
        <v>0</v>
      </c>
      <c r="J112" s="228"/>
      <c r="K112" s="229">
        <f>ROUND(E112*J112,2)</f>
        <v>0</v>
      </c>
      <c r="L112" s="229">
        <v>21</v>
      </c>
      <c r="M112" s="229">
        <f>G112*(1+L112/100)</f>
        <v>0</v>
      </c>
      <c r="N112" s="229">
        <v>1.17E-3</v>
      </c>
      <c r="O112" s="229">
        <f>ROUND(E112*N112,2)</f>
        <v>0</v>
      </c>
      <c r="P112" s="229">
        <v>7.5999999999999998E-2</v>
      </c>
      <c r="Q112" s="229">
        <f>ROUND(E112*P112,2)</f>
        <v>0.12</v>
      </c>
      <c r="R112" s="229" t="s">
        <v>304</v>
      </c>
      <c r="S112" s="229" t="s">
        <v>152</v>
      </c>
      <c r="T112" s="230" t="s">
        <v>152</v>
      </c>
      <c r="U112" s="216">
        <v>0.93899999999999995</v>
      </c>
      <c r="V112" s="216">
        <f>ROUND(E112*U112,2)</f>
        <v>1.48</v>
      </c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180</v>
      </c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5">
      <c r="A113" s="214"/>
      <c r="B113" s="215"/>
      <c r="C113" s="243" t="s">
        <v>312</v>
      </c>
      <c r="D113" s="231"/>
      <c r="E113" s="231"/>
      <c r="F113" s="231"/>
      <c r="G113" s="231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156</v>
      </c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5">
      <c r="A114" s="214"/>
      <c r="B114" s="215"/>
      <c r="C114" s="256" t="s">
        <v>313</v>
      </c>
      <c r="D114" s="249"/>
      <c r="E114" s="250">
        <v>1.5760000000000001</v>
      </c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184</v>
      </c>
      <c r="AH114" s="207">
        <v>0</v>
      </c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ht="20.399999999999999" outlineLevel="1" x14ac:dyDescent="0.25">
      <c r="A115" s="224">
        <v>31</v>
      </c>
      <c r="B115" s="225" t="s">
        <v>314</v>
      </c>
      <c r="C115" s="242" t="s">
        <v>315</v>
      </c>
      <c r="D115" s="226" t="s">
        <v>316</v>
      </c>
      <c r="E115" s="227">
        <v>0.13925999999999999</v>
      </c>
      <c r="F115" s="228"/>
      <c r="G115" s="229">
        <f>ROUND(E115*F115,2)</f>
        <v>0</v>
      </c>
      <c r="H115" s="228"/>
      <c r="I115" s="229">
        <f>ROUND(E115*H115,2)</f>
        <v>0</v>
      </c>
      <c r="J115" s="228"/>
      <c r="K115" s="229">
        <f>ROUND(E115*J115,2)</f>
        <v>0</v>
      </c>
      <c r="L115" s="229">
        <v>21</v>
      </c>
      <c r="M115" s="229">
        <f>G115*(1+L115/100)</f>
        <v>0</v>
      </c>
      <c r="N115" s="229">
        <v>1.82E-3</v>
      </c>
      <c r="O115" s="229">
        <f>ROUND(E115*N115,2)</f>
        <v>0</v>
      </c>
      <c r="P115" s="229">
        <v>1.8</v>
      </c>
      <c r="Q115" s="229">
        <f>ROUND(E115*P115,2)</f>
        <v>0.25</v>
      </c>
      <c r="R115" s="229" t="s">
        <v>304</v>
      </c>
      <c r="S115" s="229" t="s">
        <v>152</v>
      </c>
      <c r="T115" s="230" t="s">
        <v>152</v>
      </c>
      <c r="U115" s="216">
        <v>5.016</v>
      </c>
      <c r="V115" s="216">
        <f>ROUND(E115*U115,2)</f>
        <v>0.7</v>
      </c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180</v>
      </c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5">
      <c r="A116" s="214"/>
      <c r="B116" s="215"/>
      <c r="C116" s="255" t="s">
        <v>317</v>
      </c>
      <c r="D116" s="253"/>
      <c r="E116" s="253"/>
      <c r="F116" s="253"/>
      <c r="G116" s="253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182</v>
      </c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5">
      <c r="A117" s="214"/>
      <c r="B117" s="215"/>
      <c r="C117" s="257" t="s">
        <v>312</v>
      </c>
      <c r="D117" s="254"/>
      <c r="E117" s="254"/>
      <c r="F117" s="254"/>
      <c r="G117" s="254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156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5">
      <c r="A118" s="214"/>
      <c r="B118" s="215"/>
      <c r="C118" s="256" t="s">
        <v>318</v>
      </c>
      <c r="D118" s="249"/>
      <c r="E118" s="250">
        <v>0.13925999999999999</v>
      </c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184</v>
      </c>
      <c r="AH118" s="207">
        <v>0</v>
      </c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ht="20.399999999999999" outlineLevel="1" x14ac:dyDescent="0.25">
      <c r="A119" s="233">
        <v>32</v>
      </c>
      <c r="B119" s="234" t="s">
        <v>319</v>
      </c>
      <c r="C119" s="244" t="s">
        <v>320</v>
      </c>
      <c r="D119" s="235" t="s">
        <v>193</v>
      </c>
      <c r="E119" s="236">
        <v>1.2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21</v>
      </c>
      <c r="M119" s="238">
        <f>G119*(1+L119/100)</f>
        <v>0</v>
      </c>
      <c r="N119" s="238">
        <v>0</v>
      </c>
      <c r="O119" s="238">
        <f>ROUND(E119*N119,2)</f>
        <v>0</v>
      </c>
      <c r="P119" s="238">
        <v>4.2000000000000003E-2</v>
      </c>
      <c r="Q119" s="238">
        <f>ROUND(E119*P119,2)</f>
        <v>0.05</v>
      </c>
      <c r="R119" s="238" t="s">
        <v>304</v>
      </c>
      <c r="S119" s="238" t="s">
        <v>152</v>
      </c>
      <c r="T119" s="239" t="s">
        <v>152</v>
      </c>
      <c r="U119" s="216">
        <v>0.71499999999999997</v>
      </c>
      <c r="V119" s="216">
        <f>ROUND(E119*U119,2)</f>
        <v>0.86</v>
      </c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180</v>
      </c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5">
      <c r="A120" s="224">
        <v>33</v>
      </c>
      <c r="B120" s="225" t="s">
        <v>321</v>
      </c>
      <c r="C120" s="242" t="s">
        <v>322</v>
      </c>
      <c r="D120" s="226" t="s">
        <v>193</v>
      </c>
      <c r="E120" s="227">
        <v>2.1</v>
      </c>
      <c r="F120" s="228"/>
      <c r="G120" s="229">
        <f>ROUND(E120*F120,2)</f>
        <v>0</v>
      </c>
      <c r="H120" s="228"/>
      <c r="I120" s="229">
        <f>ROUND(E120*H120,2)</f>
        <v>0</v>
      </c>
      <c r="J120" s="228"/>
      <c r="K120" s="229">
        <f>ROUND(E120*J120,2)</f>
        <v>0</v>
      </c>
      <c r="L120" s="229">
        <v>21</v>
      </c>
      <c r="M120" s="229">
        <f>G120*(1+L120/100)</f>
        <v>0</v>
      </c>
      <c r="N120" s="229">
        <v>0</v>
      </c>
      <c r="O120" s="229">
        <f>ROUND(E120*N120,2)</f>
        <v>0</v>
      </c>
      <c r="P120" s="229">
        <v>4.7E-2</v>
      </c>
      <c r="Q120" s="229">
        <f>ROUND(E120*P120,2)</f>
        <v>0.1</v>
      </c>
      <c r="R120" s="229" t="s">
        <v>304</v>
      </c>
      <c r="S120" s="229" t="s">
        <v>152</v>
      </c>
      <c r="T120" s="230" t="s">
        <v>152</v>
      </c>
      <c r="U120" s="216">
        <v>1.0129999999999999</v>
      </c>
      <c r="V120" s="216">
        <f>ROUND(E120*U120,2)</f>
        <v>2.13</v>
      </c>
      <c r="W120" s="21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180</v>
      </c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5">
      <c r="A121" s="214"/>
      <c r="B121" s="215"/>
      <c r="C121" s="255" t="s">
        <v>323</v>
      </c>
      <c r="D121" s="253"/>
      <c r="E121" s="253"/>
      <c r="F121" s="253"/>
      <c r="G121" s="253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182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5">
      <c r="A122" s="214"/>
      <c r="B122" s="215"/>
      <c r="C122" s="256" t="s">
        <v>324</v>
      </c>
      <c r="D122" s="249"/>
      <c r="E122" s="250">
        <v>2.1</v>
      </c>
      <c r="F122" s="216"/>
      <c r="G122" s="216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184</v>
      </c>
      <c r="AH122" s="207">
        <v>0</v>
      </c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ht="20.399999999999999" outlineLevel="1" x14ac:dyDescent="0.25">
      <c r="A123" s="233">
        <v>34</v>
      </c>
      <c r="B123" s="234" t="s">
        <v>325</v>
      </c>
      <c r="C123" s="244" t="s">
        <v>326</v>
      </c>
      <c r="D123" s="235" t="s">
        <v>193</v>
      </c>
      <c r="E123" s="236">
        <v>4.5</v>
      </c>
      <c r="F123" s="237"/>
      <c r="G123" s="238">
        <f>ROUND(E123*F123,2)</f>
        <v>0</v>
      </c>
      <c r="H123" s="237"/>
      <c r="I123" s="238">
        <f>ROUND(E123*H123,2)</f>
        <v>0</v>
      </c>
      <c r="J123" s="237"/>
      <c r="K123" s="238">
        <f>ROUND(E123*J123,2)</f>
        <v>0</v>
      </c>
      <c r="L123" s="238">
        <v>21</v>
      </c>
      <c r="M123" s="238">
        <f>G123*(1+L123/100)</f>
        <v>0</v>
      </c>
      <c r="N123" s="238">
        <v>0</v>
      </c>
      <c r="O123" s="238">
        <f>ROUND(E123*N123,2)</f>
        <v>0</v>
      </c>
      <c r="P123" s="238">
        <v>3.6999999999999998E-2</v>
      </c>
      <c r="Q123" s="238">
        <f>ROUND(E123*P123,2)</f>
        <v>0.17</v>
      </c>
      <c r="R123" s="238" t="s">
        <v>304</v>
      </c>
      <c r="S123" s="238" t="s">
        <v>152</v>
      </c>
      <c r="T123" s="239" t="s">
        <v>152</v>
      </c>
      <c r="U123" s="216">
        <v>0.55000000000000004</v>
      </c>
      <c r="V123" s="216">
        <f>ROUND(E123*U123,2)</f>
        <v>2.48</v>
      </c>
      <c r="W123" s="21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180</v>
      </c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ht="20.399999999999999" outlineLevel="1" x14ac:dyDescent="0.25">
      <c r="A124" s="233">
        <v>35</v>
      </c>
      <c r="B124" s="234" t="s">
        <v>327</v>
      </c>
      <c r="C124" s="244" t="s">
        <v>328</v>
      </c>
      <c r="D124" s="235" t="s">
        <v>187</v>
      </c>
      <c r="E124" s="236">
        <v>25.16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8">
        <v>0</v>
      </c>
      <c r="O124" s="238">
        <f>ROUND(E124*N124,2)</f>
        <v>0</v>
      </c>
      <c r="P124" s="238">
        <v>0.01</v>
      </c>
      <c r="Q124" s="238">
        <f>ROUND(E124*P124,2)</f>
        <v>0.25</v>
      </c>
      <c r="R124" s="238" t="s">
        <v>304</v>
      </c>
      <c r="S124" s="238" t="s">
        <v>152</v>
      </c>
      <c r="T124" s="239" t="s">
        <v>152</v>
      </c>
      <c r="U124" s="216">
        <v>0.1</v>
      </c>
      <c r="V124" s="216">
        <f>ROUND(E124*U124,2)</f>
        <v>2.52</v>
      </c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180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ht="20.399999999999999" outlineLevel="1" x14ac:dyDescent="0.25">
      <c r="A125" s="224">
        <v>36</v>
      </c>
      <c r="B125" s="225" t="s">
        <v>329</v>
      </c>
      <c r="C125" s="242" t="s">
        <v>330</v>
      </c>
      <c r="D125" s="226" t="s">
        <v>187</v>
      </c>
      <c r="E125" s="227">
        <v>129.28867</v>
      </c>
      <c r="F125" s="228"/>
      <c r="G125" s="229">
        <f>ROUND(E125*F125,2)</f>
        <v>0</v>
      </c>
      <c r="H125" s="228"/>
      <c r="I125" s="229">
        <f>ROUND(E125*H125,2)</f>
        <v>0</v>
      </c>
      <c r="J125" s="228"/>
      <c r="K125" s="229">
        <f>ROUND(E125*J125,2)</f>
        <v>0</v>
      </c>
      <c r="L125" s="229">
        <v>21</v>
      </c>
      <c r="M125" s="229">
        <f>G125*(1+L125/100)</f>
        <v>0</v>
      </c>
      <c r="N125" s="229">
        <v>0</v>
      </c>
      <c r="O125" s="229">
        <f>ROUND(E125*N125,2)</f>
        <v>0</v>
      </c>
      <c r="P125" s="229">
        <v>0.01</v>
      </c>
      <c r="Q125" s="229">
        <f>ROUND(E125*P125,2)</f>
        <v>1.29</v>
      </c>
      <c r="R125" s="229" t="s">
        <v>304</v>
      </c>
      <c r="S125" s="229" t="s">
        <v>152</v>
      </c>
      <c r="T125" s="230" t="s">
        <v>152</v>
      </c>
      <c r="U125" s="216">
        <v>0.08</v>
      </c>
      <c r="V125" s="216">
        <f>ROUND(E125*U125,2)</f>
        <v>10.34</v>
      </c>
      <c r="W125" s="21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221</v>
      </c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5">
      <c r="A126" s="214"/>
      <c r="B126" s="215"/>
      <c r="C126" s="256" t="s">
        <v>239</v>
      </c>
      <c r="D126" s="249"/>
      <c r="E126" s="250">
        <v>118.7783</v>
      </c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184</v>
      </c>
      <c r="AH126" s="207">
        <v>0</v>
      </c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5">
      <c r="A127" s="214"/>
      <c r="B127" s="215"/>
      <c r="C127" s="256" t="s">
        <v>240</v>
      </c>
      <c r="D127" s="249"/>
      <c r="E127" s="250">
        <v>-11.164999999999999</v>
      </c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184</v>
      </c>
      <c r="AH127" s="207">
        <v>0</v>
      </c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5">
      <c r="A128" s="214"/>
      <c r="B128" s="215"/>
      <c r="C128" s="256" t="s">
        <v>241</v>
      </c>
      <c r="D128" s="249"/>
      <c r="E128" s="250">
        <v>-17.51613</v>
      </c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184</v>
      </c>
      <c r="AH128" s="207">
        <v>0</v>
      </c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5">
      <c r="A129" s="214"/>
      <c r="B129" s="215"/>
      <c r="C129" s="256" t="s">
        <v>242</v>
      </c>
      <c r="D129" s="249"/>
      <c r="E129" s="250">
        <v>-2.1749999999999998</v>
      </c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184</v>
      </c>
      <c r="AH129" s="207">
        <v>0</v>
      </c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5">
      <c r="A130" s="214"/>
      <c r="B130" s="215"/>
      <c r="C130" s="256" t="s">
        <v>243</v>
      </c>
      <c r="D130" s="249"/>
      <c r="E130" s="250">
        <v>-23.452500000000001</v>
      </c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184</v>
      </c>
      <c r="AH130" s="207">
        <v>0</v>
      </c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5">
      <c r="A131" s="214"/>
      <c r="B131" s="215"/>
      <c r="C131" s="256" t="s">
        <v>331</v>
      </c>
      <c r="D131" s="249"/>
      <c r="E131" s="250">
        <v>-3.1520000000000001</v>
      </c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184</v>
      </c>
      <c r="AH131" s="207">
        <v>0</v>
      </c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5">
      <c r="A132" s="214"/>
      <c r="B132" s="215"/>
      <c r="C132" s="256" t="s">
        <v>246</v>
      </c>
      <c r="D132" s="249"/>
      <c r="E132" s="250">
        <v>-1.875</v>
      </c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184</v>
      </c>
      <c r="AH132" s="207">
        <v>0</v>
      </c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5">
      <c r="A133" s="214"/>
      <c r="B133" s="215"/>
      <c r="C133" s="258" t="s">
        <v>247</v>
      </c>
      <c r="D133" s="251"/>
      <c r="E133" s="252">
        <v>59.442680000000003</v>
      </c>
      <c r="F133" s="216"/>
      <c r="G133" s="216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184</v>
      </c>
      <c r="AH133" s="207">
        <v>1</v>
      </c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5">
      <c r="A134" s="214"/>
      <c r="B134" s="215"/>
      <c r="C134" s="256" t="s">
        <v>248</v>
      </c>
      <c r="D134" s="249"/>
      <c r="E134" s="250">
        <v>69.846000000000004</v>
      </c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184</v>
      </c>
      <c r="AH134" s="207">
        <v>0</v>
      </c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ht="20.399999999999999" outlineLevel="1" x14ac:dyDescent="0.25">
      <c r="A135" s="224">
        <v>37</v>
      </c>
      <c r="B135" s="225" t="s">
        <v>332</v>
      </c>
      <c r="C135" s="242" t="s">
        <v>333</v>
      </c>
      <c r="D135" s="226" t="s">
        <v>187</v>
      </c>
      <c r="E135" s="227">
        <v>25.327500000000001</v>
      </c>
      <c r="F135" s="228"/>
      <c r="G135" s="229">
        <f>ROUND(E135*F135,2)</f>
        <v>0</v>
      </c>
      <c r="H135" s="228"/>
      <c r="I135" s="229">
        <f>ROUND(E135*H135,2)</f>
        <v>0</v>
      </c>
      <c r="J135" s="228"/>
      <c r="K135" s="229">
        <f>ROUND(E135*J135,2)</f>
        <v>0</v>
      </c>
      <c r="L135" s="229">
        <v>21</v>
      </c>
      <c r="M135" s="229">
        <f>G135*(1+L135/100)</f>
        <v>0</v>
      </c>
      <c r="N135" s="229">
        <v>0</v>
      </c>
      <c r="O135" s="229">
        <f>ROUND(E135*N135,2)</f>
        <v>0</v>
      </c>
      <c r="P135" s="229">
        <v>4.5999999999999999E-2</v>
      </c>
      <c r="Q135" s="229">
        <f>ROUND(E135*P135,2)</f>
        <v>1.17</v>
      </c>
      <c r="R135" s="229" t="s">
        <v>304</v>
      </c>
      <c r="S135" s="229" t="s">
        <v>152</v>
      </c>
      <c r="T135" s="230" t="s">
        <v>152</v>
      </c>
      <c r="U135" s="216">
        <v>0.26</v>
      </c>
      <c r="V135" s="216">
        <f>ROUND(E135*U135,2)</f>
        <v>6.59</v>
      </c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180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5">
      <c r="A136" s="214"/>
      <c r="B136" s="215"/>
      <c r="C136" s="256" t="s">
        <v>234</v>
      </c>
      <c r="D136" s="249"/>
      <c r="E136" s="250">
        <v>23.452500000000001</v>
      </c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184</v>
      </c>
      <c r="AH136" s="207">
        <v>0</v>
      </c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5">
      <c r="A137" s="214"/>
      <c r="B137" s="215"/>
      <c r="C137" s="256" t="s">
        <v>263</v>
      </c>
      <c r="D137" s="249"/>
      <c r="E137" s="250">
        <v>1.875</v>
      </c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184</v>
      </c>
      <c r="AH137" s="207">
        <v>0</v>
      </c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ht="20.399999999999999" outlineLevel="1" x14ac:dyDescent="0.25">
      <c r="A138" s="224">
        <v>38</v>
      </c>
      <c r="B138" s="225" t="s">
        <v>334</v>
      </c>
      <c r="C138" s="242" t="s">
        <v>335</v>
      </c>
      <c r="D138" s="226" t="s">
        <v>187</v>
      </c>
      <c r="E138" s="227">
        <v>2.1749999999999998</v>
      </c>
      <c r="F138" s="228"/>
      <c r="G138" s="229">
        <f>ROUND(E138*F138,2)</f>
        <v>0</v>
      </c>
      <c r="H138" s="228"/>
      <c r="I138" s="229">
        <f>ROUND(E138*H138,2)</f>
        <v>0</v>
      </c>
      <c r="J138" s="228"/>
      <c r="K138" s="229">
        <f>ROUND(E138*J138,2)</f>
        <v>0</v>
      </c>
      <c r="L138" s="229">
        <v>21</v>
      </c>
      <c r="M138" s="229">
        <f>G138*(1+L138/100)</f>
        <v>0</v>
      </c>
      <c r="N138" s="229">
        <v>0</v>
      </c>
      <c r="O138" s="229">
        <f>ROUND(E138*N138,2)</f>
        <v>0</v>
      </c>
      <c r="P138" s="229">
        <v>6.8000000000000005E-2</v>
      </c>
      <c r="Q138" s="229">
        <f>ROUND(E138*P138,2)</f>
        <v>0.15</v>
      </c>
      <c r="R138" s="229" t="s">
        <v>304</v>
      </c>
      <c r="S138" s="229" t="s">
        <v>152</v>
      </c>
      <c r="T138" s="230" t="s">
        <v>152</v>
      </c>
      <c r="U138" s="216">
        <v>0.3</v>
      </c>
      <c r="V138" s="216">
        <f>ROUND(E138*U138,2)</f>
        <v>0.65</v>
      </c>
      <c r="W138" s="21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180</v>
      </c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5">
      <c r="A139" s="214"/>
      <c r="B139" s="215"/>
      <c r="C139" s="255" t="s">
        <v>336</v>
      </c>
      <c r="D139" s="253"/>
      <c r="E139" s="253"/>
      <c r="F139" s="253"/>
      <c r="G139" s="253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182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5">
      <c r="A140" s="214"/>
      <c r="B140" s="215"/>
      <c r="C140" s="256" t="s">
        <v>235</v>
      </c>
      <c r="D140" s="249"/>
      <c r="E140" s="250">
        <v>2.1749999999999998</v>
      </c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184</v>
      </c>
      <c r="AH140" s="207">
        <v>0</v>
      </c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ht="20.399999999999999" outlineLevel="1" x14ac:dyDescent="0.25">
      <c r="A141" s="224">
        <v>39</v>
      </c>
      <c r="B141" s="225" t="s">
        <v>337</v>
      </c>
      <c r="C141" s="242" t="s">
        <v>338</v>
      </c>
      <c r="D141" s="226" t="s">
        <v>187</v>
      </c>
      <c r="E141" s="227">
        <v>51.681750000000001</v>
      </c>
      <c r="F141" s="228"/>
      <c r="G141" s="229">
        <f>ROUND(E141*F141,2)</f>
        <v>0</v>
      </c>
      <c r="H141" s="228"/>
      <c r="I141" s="229">
        <f>ROUND(E141*H141,2)</f>
        <v>0</v>
      </c>
      <c r="J141" s="228"/>
      <c r="K141" s="229">
        <f>ROUND(E141*J141,2)</f>
        <v>0</v>
      </c>
      <c r="L141" s="229">
        <v>21</v>
      </c>
      <c r="M141" s="229">
        <f>G141*(1+L141/100)</f>
        <v>0</v>
      </c>
      <c r="N141" s="229">
        <v>0</v>
      </c>
      <c r="O141" s="229">
        <f>ROUND(E141*N141,2)</f>
        <v>0</v>
      </c>
      <c r="P141" s="229">
        <v>3.5000000000000003E-2</v>
      </c>
      <c r="Q141" s="229">
        <f>ROUND(E141*P141,2)</f>
        <v>1.81</v>
      </c>
      <c r="R141" s="229" t="s">
        <v>339</v>
      </c>
      <c r="S141" s="229" t="s">
        <v>152</v>
      </c>
      <c r="T141" s="230" t="s">
        <v>152</v>
      </c>
      <c r="U141" s="216">
        <v>0.09</v>
      </c>
      <c r="V141" s="216">
        <f>ROUND(E141*U141,2)</f>
        <v>4.6500000000000004</v>
      </c>
      <c r="W141" s="21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180</v>
      </c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5">
      <c r="A142" s="214"/>
      <c r="B142" s="215"/>
      <c r="C142" s="256" t="s">
        <v>340</v>
      </c>
      <c r="D142" s="249"/>
      <c r="E142" s="250">
        <v>46.698749999999997</v>
      </c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184</v>
      </c>
      <c r="AH142" s="207">
        <v>0</v>
      </c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5">
      <c r="A143" s="214"/>
      <c r="B143" s="215"/>
      <c r="C143" s="256" t="s">
        <v>341</v>
      </c>
      <c r="D143" s="249"/>
      <c r="E143" s="250">
        <v>4.9829999999999997</v>
      </c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184</v>
      </c>
      <c r="AH143" s="207">
        <v>0</v>
      </c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5">
      <c r="A144" s="224">
        <v>40</v>
      </c>
      <c r="B144" s="225" t="s">
        <v>342</v>
      </c>
      <c r="C144" s="242" t="s">
        <v>343</v>
      </c>
      <c r="D144" s="226" t="s">
        <v>193</v>
      </c>
      <c r="E144" s="227">
        <v>59.384999999999998</v>
      </c>
      <c r="F144" s="228"/>
      <c r="G144" s="229">
        <f>ROUND(E144*F144,2)</f>
        <v>0</v>
      </c>
      <c r="H144" s="228"/>
      <c r="I144" s="229">
        <f>ROUND(E144*H144,2)</f>
        <v>0</v>
      </c>
      <c r="J144" s="228"/>
      <c r="K144" s="229">
        <f>ROUND(E144*J144,2)</f>
        <v>0</v>
      </c>
      <c r="L144" s="229">
        <v>21</v>
      </c>
      <c r="M144" s="229">
        <f>G144*(1+L144/100)</f>
        <v>0</v>
      </c>
      <c r="N144" s="229">
        <v>0</v>
      </c>
      <c r="O144" s="229">
        <f>ROUND(E144*N144,2)</f>
        <v>0</v>
      </c>
      <c r="P144" s="229">
        <v>0</v>
      </c>
      <c r="Q144" s="229">
        <f>ROUND(E144*P144,2)</f>
        <v>0</v>
      </c>
      <c r="R144" s="229" t="s">
        <v>344</v>
      </c>
      <c r="S144" s="229" t="s">
        <v>152</v>
      </c>
      <c r="T144" s="230" t="s">
        <v>152</v>
      </c>
      <c r="U144" s="216">
        <v>3.5000000000000003E-2</v>
      </c>
      <c r="V144" s="216">
        <f>ROUND(E144*U144,2)</f>
        <v>2.08</v>
      </c>
      <c r="W144" s="21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180</v>
      </c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5">
      <c r="A145" s="214"/>
      <c r="B145" s="215"/>
      <c r="C145" s="256" t="s">
        <v>345</v>
      </c>
      <c r="D145" s="249"/>
      <c r="E145" s="250">
        <v>38.409999999999997</v>
      </c>
      <c r="F145" s="216"/>
      <c r="G145" s="216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184</v>
      </c>
      <c r="AH145" s="207">
        <v>0</v>
      </c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5">
      <c r="A146" s="214"/>
      <c r="B146" s="215"/>
      <c r="C146" s="256" t="s">
        <v>346</v>
      </c>
      <c r="D146" s="249"/>
      <c r="E146" s="250">
        <v>20.975000000000001</v>
      </c>
      <c r="F146" s="216"/>
      <c r="G146" s="216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184</v>
      </c>
      <c r="AH146" s="207">
        <v>0</v>
      </c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5">
      <c r="A147" s="224">
        <v>41</v>
      </c>
      <c r="B147" s="225" t="s">
        <v>347</v>
      </c>
      <c r="C147" s="242" t="s">
        <v>348</v>
      </c>
      <c r="D147" s="226" t="s">
        <v>187</v>
      </c>
      <c r="E147" s="227">
        <v>134.21549999999999</v>
      </c>
      <c r="F147" s="228"/>
      <c r="G147" s="229">
        <f>ROUND(E147*F147,2)</f>
        <v>0</v>
      </c>
      <c r="H147" s="228"/>
      <c r="I147" s="229">
        <f>ROUND(E147*H147,2)</f>
        <v>0</v>
      </c>
      <c r="J147" s="228"/>
      <c r="K147" s="229">
        <f>ROUND(E147*J147,2)</f>
        <v>0</v>
      </c>
      <c r="L147" s="229">
        <v>21</v>
      </c>
      <c r="M147" s="229">
        <f>G147*(1+L147/100)</f>
        <v>0</v>
      </c>
      <c r="N147" s="229">
        <v>0</v>
      </c>
      <c r="O147" s="229">
        <f>ROUND(E147*N147,2)</f>
        <v>0</v>
      </c>
      <c r="P147" s="229">
        <v>1E-3</v>
      </c>
      <c r="Q147" s="229">
        <f>ROUND(E147*P147,2)</f>
        <v>0.13</v>
      </c>
      <c r="R147" s="229" t="s">
        <v>344</v>
      </c>
      <c r="S147" s="229" t="s">
        <v>152</v>
      </c>
      <c r="T147" s="230" t="s">
        <v>152</v>
      </c>
      <c r="U147" s="216">
        <v>0.105</v>
      </c>
      <c r="V147" s="216">
        <f>ROUND(E147*U147,2)</f>
        <v>14.09</v>
      </c>
      <c r="W147" s="21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180</v>
      </c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5">
      <c r="A148" s="214"/>
      <c r="B148" s="215"/>
      <c r="C148" s="256" t="s">
        <v>278</v>
      </c>
      <c r="D148" s="249"/>
      <c r="E148" s="250">
        <v>105.78</v>
      </c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184</v>
      </c>
      <c r="AH148" s="207">
        <v>0</v>
      </c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5">
      <c r="A149" s="214"/>
      <c r="B149" s="215"/>
      <c r="C149" s="256" t="s">
        <v>341</v>
      </c>
      <c r="D149" s="249"/>
      <c r="E149" s="250">
        <v>4.9829999999999997</v>
      </c>
      <c r="F149" s="216"/>
      <c r="G149" s="216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184</v>
      </c>
      <c r="AH149" s="207">
        <v>0</v>
      </c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5">
      <c r="A150" s="214"/>
      <c r="B150" s="215"/>
      <c r="C150" s="256" t="s">
        <v>234</v>
      </c>
      <c r="D150" s="249"/>
      <c r="E150" s="250">
        <v>23.452500000000001</v>
      </c>
      <c r="F150" s="216"/>
      <c r="G150" s="216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184</v>
      </c>
      <c r="AH150" s="207">
        <v>0</v>
      </c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5">
      <c r="A151" s="233">
        <v>42</v>
      </c>
      <c r="B151" s="234" t="s">
        <v>349</v>
      </c>
      <c r="C151" s="244" t="s">
        <v>350</v>
      </c>
      <c r="D151" s="235" t="s">
        <v>203</v>
      </c>
      <c r="E151" s="236">
        <v>1</v>
      </c>
      <c r="F151" s="237"/>
      <c r="G151" s="238">
        <f>ROUND(E151*F151,2)</f>
        <v>0</v>
      </c>
      <c r="H151" s="237"/>
      <c r="I151" s="238">
        <f>ROUND(E151*H151,2)</f>
        <v>0</v>
      </c>
      <c r="J151" s="237"/>
      <c r="K151" s="238">
        <f>ROUND(E151*J151,2)</f>
        <v>0</v>
      </c>
      <c r="L151" s="238">
        <v>21</v>
      </c>
      <c r="M151" s="238">
        <f>G151*(1+L151/100)</f>
        <v>0</v>
      </c>
      <c r="N151" s="238">
        <v>0</v>
      </c>
      <c r="O151" s="238">
        <f>ROUND(E151*N151,2)</f>
        <v>0</v>
      </c>
      <c r="P151" s="238">
        <v>3.1870000000000002E-2</v>
      </c>
      <c r="Q151" s="238">
        <f>ROUND(E151*P151,2)</f>
        <v>0.03</v>
      </c>
      <c r="R151" s="238"/>
      <c r="S151" s="238" t="s">
        <v>166</v>
      </c>
      <c r="T151" s="239" t="s">
        <v>152</v>
      </c>
      <c r="U151" s="216">
        <v>0.89376</v>
      </c>
      <c r="V151" s="216">
        <f>ROUND(E151*U151,2)</f>
        <v>0.89</v>
      </c>
      <c r="W151" s="21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180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5">
      <c r="A152" s="224">
        <v>43</v>
      </c>
      <c r="B152" s="225" t="s">
        <v>351</v>
      </c>
      <c r="C152" s="242" t="s">
        <v>352</v>
      </c>
      <c r="D152" s="226" t="s">
        <v>193</v>
      </c>
      <c r="E152" s="227">
        <v>52.15</v>
      </c>
      <c r="F152" s="228"/>
      <c r="G152" s="229">
        <f>ROUND(E152*F152,2)</f>
        <v>0</v>
      </c>
      <c r="H152" s="228"/>
      <c r="I152" s="229">
        <f>ROUND(E152*H152,2)</f>
        <v>0</v>
      </c>
      <c r="J152" s="228"/>
      <c r="K152" s="229">
        <f>ROUND(E152*J152,2)</f>
        <v>0</v>
      </c>
      <c r="L152" s="229">
        <v>21</v>
      </c>
      <c r="M152" s="229">
        <f>G152*(1+L152/100)</f>
        <v>0</v>
      </c>
      <c r="N152" s="229">
        <v>0</v>
      </c>
      <c r="O152" s="229">
        <f>ROUND(E152*N152,2)</f>
        <v>0</v>
      </c>
      <c r="P152" s="229">
        <v>2.9999999999999997E-4</v>
      </c>
      <c r="Q152" s="229">
        <f>ROUND(E152*P152,2)</f>
        <v>0.02</v>
      </c>
      <c r="R152" s="229"/>
      <c r="S152" s="229" t="s">
        <v>166</v>
      </c>
      <c r="T152" s="230" t="s">
        <v>153</v>
      </c>
      <c r="U152" s="216">
        <v>0.04</v>
      </c>
      <c r="V152" s="216">
        <f>ROUND(E152*U152,2)</f>
        <v>2.09</v>
      </c>
      <c r="W152" s="21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180</v>
      </c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5">
      <c r="A153" s="214"/>
      <c r="B153" s="215"/>
      <c r="C153" s="256" t="s">
        <v>353</v>
      </c>
      <c r="D153" s="249"/>
      <c r="E153" s="250">
        <v>52.15</v>
      </c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184</v>
      </c>
      <c r="AH153" s="207">
        <v>0</v>
      </c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5">
      <c r="A154" s="224">
        <v>44</v>
      </c>
      <c r="B154" s="225" t="s">
        <v>354</v>
      </c>
      <c r="C154" s="242" t="s">
        <v>355</v>
      </c>
      <c r="D154" s="226" t="s">
        <v>187</v>
      </c>
      <c r="E154" s="227">
        <v>59.063749999999999</v>
      </c>
      <c r="F154" s="228"/>
      <c r="G154" s="229">
        <f>ROUND(E154*F154,2)</f>
        <v>0</v>
      </c>
      <c r="H154" s="228"/>
      <c r="I154" s="229">
        <f>ROUND(E154*H154,2)</f>
        <v>0</v>
      </c>
      <c r="J154" s="228"/>
      <c r="K154" s="229">
        <f>ROUND(E154*J154,2)</f>
        <v>0</v>
      </c>
      <c r="L154" s="229">
        <v>21</v>
      </c>
      <c r="M154" s="229">
        <f>G154*(1+L154/100)</f>
        <v>0</v>
      </c>
      <c r="N154" s="229">
        <v>3.3700000000000002E-3</v>
      </c>
      <c r="O154" s="229">
        <f>ROUND(E154*N154,2)</f>
        <v>0.2</v>
      </c>
      <c r="P154" s="229">
        <v>0</v>
      </c>
      <c r="Q154" s="229">
        <f>ROUND(E154*P154,2)</f>
        <v>0</v>
      </c>
      <c r="R154" s="229"/>
      <c r="S154" s="229" t="s">
        <v>166</v>
      </c>
      <c r="T154" s="230" t="s">
        <v>153</v>
      </c>
      <c r="U154" s="216">
        <v>0.251</v>
      </c>
      <c r="V154" s="216">
        <f>ROUND(E154*U154,2)</f>
        <v>14.83</v>
      </c>
      <c r="W154" s="21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180</v>
      </c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5">
      <c r="A155" s="214"/>
      <c r="B155" s="215"/>
      <c r="C155" s="256" t="s">
        <v>278</v>
      </c>
      <c r="D155" s="249"/>
      <c r="E155" s="250">
        <v>105.78</v>
      </c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184</v>
      </c>
      <c r="AH155" s="207">
        <v>0</v>
      </c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5">
      <c r="A156" s="214"/>
      <c r="B156" s="215"/>
      <c r="C156" s="256" t="s">
        <v>279</v>
      </c>
      <c r="D156" s="249"/>
      <c r="E156" s="250">
        <v>-46.716250000000002</v>
      </c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184</v>
      </c>
      <c r="AH156" s="207">
        <v>0</v>
      </c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5">
      <c r="A157" s="224">
        <v>45</v>
      </c>
      <c r="B157" s="225" t="s">
        <v>356</v>
      </c>
      <c r="C157" s="242" t="s">
        <v>357</v>
      </c>
      <c r="D157" s="226" t="s">
        <v>187</v>
      </c>
      <c r="E157" s="227">
        <v>25.86</v>
      </c>
      <c r="F157" s="228"/>
      <c r="G157" s="229">
        <f>ROUND(E157*F157,2)</f>
        <v>0</v>
      </c>
      <c r="H157" s="228"/>
      <c r="I157" s="229">
        <f>ROUND(E157*H157,2)</f>
        <v>0</v>
      </c>
      <c r="J157" s="228"/>
      <c r="K157" s="229">
        <f>ROUND(E157*J157,2)</f>
        <v>0</v>
      </c>
      <c r="L157" s="229">
        <v>21</v>
      </c>
      <c r="M157" s="229">
        <f>G157*(1+L157/100)</f>
        <v>0</v>
      </c>
      <c r="N157" s="229">
        <v>0</v>
      </c>
      <c r="O157" s="229">
        <f>ROUND(E157*N157,2)</f>
        <v>0</v>
      </c>
      <c r="P157" s="229">
        <v>3.82E-3</v>
      </c>
      <c r="Q157" s="229">
        <f>ROUND(E157*P157,2)</f>
        <v>0.1</v>
      </c>
      <c r="R157" s="229"/>
      <c r="S157" s="229" t="s">
        <v>166</v>
      </c>
      <c r="T157" s="230" t="s">
        <v>153</v>
      </c>
      <c r="U157" s="216">
        <v>0.3</v>
      </c>
      <c r="V157" s="216">
        <f>ROUND(E157*U157,2)</f>
        <v>7.76</v>
      </c>
      <c r="W157" s="21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180</v>
      </c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5">
      <c r="A158" s="214"/>
      <c r="B158" s="215"/>
      <c r="C158" s="256" t="s">
        <v>228</v>
      </c>
      <c r="D158" s="249"/>
      <c r="E158" s="250">
        <v>25.86</v>
      </c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184</v>
      </c>
      <c r="AH158" s="207">
        <v>0</v>
      </c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ht="20.399999999999999" outlineLevel="1" x14ac:dyDescent="0.25">
      <c r="A159" s="233">
        <v>46</v>
      </c>
      <c r="B159" s="234" t="s">
        <v>358</v>
      </c>
      <c r="C159" s="244" t="s">
        <v>359</v>
      </c>
      <c r="D159" s="235" t="s">
        <v>360</v>
      </c>
      <c r="E159" s="236">
        <v>1</v>
      </c>
      <c r="F159" s="237"/>
      <c r="G159" s="238">
        <f>ROUND(E159*F159,2)</f>
        <v>0</v>
      </c>
      <c r="H159" s="237"/>
      <c r="I159" s="238">
        <f>ROUND(E159*H159,2)</f>
        <v>0</v>
      </c>
      <c r="J159" s="237"/>
      <c r="K159" s="238">
        <f>ROUND(E159*J159,2)</f>
        <v>0</v>
      </c>
      <c r="L159" s="238">
        <v>21</v>
      </c>
      <c r="M159" s="238">
        <f>G159*(1+L159/100)</f>
        <v>0</v>
      </c>
      <c r="N159" s="238">
        <v>0</v>
      </c>
      <c r="O159" s="238">
        <f>ROUND(E159*N159,2)</f>
        <v>0</v>
      </c>
      <c r="P159" s="238">
        <v>0</v>
      </c>
      <c r="Q159" s="238">
        <f>ROUND(E159*P159,2)</f>
        <v>0</v>
      </c>
      <c r="R159" s="238"/>
      <c r="S159" s="238" t="s">
        <v>166</v>
      </c>
      <c r="T159" s="239" t="s">
        <v>153</v>
      </c>
      <c r="U159" s="216">
        <v>0</v>
      </c>
      <c r="V159" s="216">
        <f>ROUND(E159*U159,2)</f>
        <v>0</v>
      </c>
      <c r="W159" s="21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180</v>
      </c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5">
      <c r="A160" s="233">
        <v>47</v>
      </c>
      <c r="B160" s="234" t="s">
        <v>361</v>
      </c>
      <c r="C160" s="244" t="s">
        <v>362</v>
      </c>
      <c r="D160" s="235" t="s">
        <v>360</v>
      </c>
      <c r="E160" s="236">
        <v>1</v>
      </c>
      <c r="F160" s="237"/>
      <c r="G160" s="238">
        <f>ROUND(E160*F160,2)</f>
        <v>0</v>
      </c>
      <c r="H160" s="237"/>
      <c r="I160" s="238">
        <f>ROUND(E160*H160,2)</f>
        <v>0</v>
      </c>
      <c r="J160" s="237"/>
      <c r="K160" s="238">
        <f>ROUND(E160*J160,2)</f>
        <v>0</v>
      </c>
      <c r="L160" s="238">
        <v>21</v>
      </c>
      <c r="M160" s="238">
        <f>G160*(1+L160/100)</f>
        <v>0</v>
      </c>
      <c r="N160" s="238">
        <v>0</v>
      </c>
      <c r="O160" s="238">
        <f>ROUND(E160*N160,2)</f>
        <v>0</v>
      </c>
      <c r="P160" s="238">
        <v>0</v>
      </c>
      <c r="Q160" s="238">
        <f>ROUND(E160*P160,2)</f>
        <v>0</v>
      </c>
      <c r="R160" s="238"/>
      <c r="S160" s="238" t="s">
        <v>166</v>
      </c>
      <c r="T160" s="239" t="s">
        <v>153</v>
      </c>
      <c r="U160" s="216">
        <v>0</v>
      </c>
      <c r="V160" s="216">
        <f>ROUND(E160*U160,2)</f>
        <v>0</v>
      </c>
      <c r="W160" s="21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180</v>
      </c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5">
      <c r="A161" s="224">
        <v>48</v>
      </c>
      <c r="B161" s="225" t="s">
        <v>363</v>
      </c>
      <c r="C161" s="242" t="s">
        <v>364</v>
      </c>
      <c r="D161" s="226" t="s">
        <v>193</v>
      </c>
      <c r="E161" s="227">
        <v>26.35</v>
      </c>
      <c r="F161" s="228"/>
      <c r="G161" s="229">
        <f>ROUND(E161*F161,2)</f>
        <v>0</v>
      </c>
      <c r="H161" s="228"/>
      <c r="I161" s="229">
        <f>ROUND(E161*H161,2)</f>
        <v>0</v>
      </c>
      <c r="J161" s="228"/>
      <c r="K161" s="229">
        <f>ROUND(E161*J161,2)</f>
        <v>0</v>
      </c>
      <c r="L161" s="229">
        <v>21</v>
      </c>
      <c r="M161" s="229">
        <f>G161*(1+L161/100)</f>
        <v>0</v>
      </c>
      <c r="N161" s="229">
        <v>0</v>
      </c>
      <c r="O161" s="229">
        <f>ROUND(E161*N161,2)</f>
        <v>0</v>
      </c>
      <c r="P161" s="229">
        <v>1E-3</v>
      </c>
      <c r="Q161" s="229">
        <f>ROUND(E161*P161,2)</f>
        <v>0.03</v>
      </c>
      <c r="R161" s="229"/>
      <c r="S161" s="229" t="s">
        <v>166</v>
      </c>
      <c r="T161" s="230" t="s">
        <v>153</v>
      </c>
      <c r="U161" s="216">
        <v>9.6000000000000002E-2</v>
      </c>
      <c r="V161" s="216">
        <f>ROUND(E161*U161,2)</f>
        <v>2.5299999999999998</v>
      </c>
      <c r="W161" s="21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180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5">
      <c r="A162" s="214"/>
      <c r="B162" s="215"/>
      <c r="C162" s="256" t="s">
        <v>301</v>
      </c>
      <c r="D162" s="249"/>
      <c r="E162" s="250">
        <v>26.35</v>
      </c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184</v>
      </c>
      <c r="AH162" s="207">
        <v>0</v>
      </c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 x14ac:dyDescent="0.25">
      <c r="A163" s="224">
        <v>49</v>
      </c>
      <c r="B163" s="225" t="s">
        <v>365</v>
      </c>
      <c r="C163" s="242" t="s">
        <v>366</v>
      </c>
      <c r="D163" s="226" t="s">
        <v>187</v>
      </c>
      <c r="E163" s="227">
        <v>2.0699999999999998</v>
      </c>
      <c r="F163" s="228"/>
      <c r="G163" s="229">
        <f>ROUND(E163*F163,2)</f>
        <v>0</v>
      </c>
      <c r="H163" s="228"/>
      <c r="I163" s="229">
        <f>ROUND(E163*H163,2)</f>
        <v>0</v>
      </c>
      <c r="J163" s="228"/>
      <c r="K163" s="229">
        <f>ROUND(E163*J163,2)</f>
        <v>0</v>
      </c>
      <c r="L163" s="229">
        <v>21</v>
      </c>
      <c r="M163" s="229">
        <f>G163*(1+L163/100)</f>
        <v>0</v>
      </c>
      <c r="N163" s="229">
        <v>0</v>
      </c>
      <c r="O163" s="229">
        <f>ROUND(E163*N163,2)</f>
        <v>0</v>
      </c>
      <c r="P163" s="229">
        <v>0.03</v>
      </c>
      <c r="Q163" s="229">
        <f>ROUND(E163*P163,2)</f>
        <v>0.06</v>
      </c>
      <c r="R163" s="229"/>
      <c r="S163" s="229" t="s">
        <v>166</v>
      </c>
      <c r="T163" s="230" t="s">
        <v>153</v>
      </c>
      <c r="U163" s="216">
        <v>0.20100000000000001</v>
      </c>
      <c r="V163" s="216">
        <f>ROUND(E163*U163,2)</f>
        <v>0.42</v>
      </c>
      <c r="W163" s="21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180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5">
      <c r="A164" s="214"/>
      <c r="B164" s="215"/>
      <c r="C164" s="256" t="s">
        <v>367</v>
      </c>
      <c r="D164" s="249"/>
      <c r="E164" s="250">
        <v>2.0699999999999998</v>
      </c>
      <c r="F164" s="216"/>
      <c r="G164" s="216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184</v>
      </c>
      <c r="AH164" s="207">
        <v>0</v>
      </c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5">
      <c r="A165" s="233">
        <v>50</v>
      </c>
      <c r="B165" s="234" t="s">
        <v>368</v>
      </c>
      <c r="C165" s="244" t="s">
        <v>369</v>
      </c>
      <c r="D165" s="235" t="s">
        <v>282</v>
      </c>
      <c r="E165" s="236">
        <v>1</v>
      </c>
      <c r="F165" s="237"/>
      <c r="G165" s="238">
        <f>ROUND(E165*F165,2)</f>
        <v>0</v>
      </c>
      <c r="H165" s="237"/>
      <c r="I165" s="238">
        <f>ROUND(E165*H165,2)</f>
        <v>0</v>
      </c>
      <c r="J165" s="237"/>
      <c r="K165" s="238">
        <f>ROUND(E165*J165,2)</f>
        <v>0</v>
      </c>
      <c r="L165" s="238">
        <v>21</v>
      </c>
      <c r="M165" s="238">
        <f>G165*(1+L165/100)</f>
        <v>0</v>
      </c>
      <c r="N165" s="238">
        <v>0</v>
      </c>
      <c r="O165" s="238">
        <f>ROUND(E165*N165,2)</f>
        <v>0</v>
      </c>
      <c r="P165" s="238">
        <v>0</v>
      </c>
      <c r="Q165" s="238">
        <f>ROUND(E165*P165,2)</f>
        <v>0</v>
      </c>
      <c r="R165" s="238"/>
      <c r="S165" s="238" t="s">
        <v>166</v>
      </c>
      <c r="T165" s="239" t="s">
        <v>153</v>
      </c>
      <c r="U165" s="216">
        <v>0.20100000000000001</v>
      </c>
      <c r="V165" s="216">
        <f>ROUND(E165*U165,2)</f>
        <v>0.2</v>
      </c>
      <c r="W165" s="21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180</v>
      </c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x14ac:dyDescent="0.25">
      <c r="A166" s="218" t="s">
        <v>147</v>
      </c>
      <c r="B166" s="219" t="s">
        <v>84</v>
      </c>
      <c r="C166" s="241" t="s">
        <v>85</v>
      </c>
      <c r="D166" s="220"/>
      <c r="E166" s="221"/>
      <c r="F166" s="222"/>
      <c r="G166" s="222">
        <f>SUMIF(AG167:AG171,"&lt;&gt;NOR",G167:G171)</f>
        <v>0</v>
      </c>
      <c r="H166" s="222"/>
      <c r="I166" s="222">
        <f>SUM(I167:I171)</f>
        <v>0</v>
      </c>
      <c r="J166" s="222"/>
      <c r="K166" s="222">
        <f>SUM(K167:K171)</f>
        <v>0</v>
      </c>
      <c r="L166" s="222"/>
      <c r="M166" s="222">
        <f>SUM(M167:M171)</f>
        <v>0</v>
      </c>
      <c r="N166" s="222"/>
      <c r="O166" s="222">
        <f>SUM(O167:O171)</f>
        <v>0</v>
      </c>
      <c r="P166" s="222"/>
      <c r="Q166" s="222">
        <f>SUM(Q167:Q171)</f>
        <v>0</v>
      </c>
      <c r="R166" s="222"/>
      <c r="S166" s="222"/>
      <c r="T166" s="223"/>
      <c r="U166" s="217"/>
      <c r="V166" s="217">
        <f>SUM(V167:V171)</f>
        <v>15.43</v>
      </c>
      <c r="W166" s="217"/>
      <c r="AG166" t="s">
        <v>148</v>
      </c>
    </row>
    <row r="167" spans="1:60" ht="30.6" outlineLevel="1" x14ac:dyDescent="0.25">
      <c r="A167" s="224">
        <v>51</v>
      </c>
      <c r="B167" s="225" t="s">
        <v>370</v>
      </c>
      <c r="C167" s="242" t="s">
        <v>371</v>
      </c>
      <c r="D167" s="226" t="s">
        <v>178</v>
      </c>
      <c r="E167" s="227">
        <v>5.9882099999999996</v>
      </c>
      <c r="F167" s="228"/>
      <c r="G167" s="229">
        <f>ROUND(E167*F167,2)</f>
        <v>0</v>
      </c>
      <c r="H167" s="228"/>
      <c r="I167" s="229">
        <f>ROUND(E167*H167,2)</f>
        <v>0</v>
      </c>
      <c r="J167" s="228"/>
      <c r="K167" s="229">
        <f>ROUND(E167*J167,2)</f>
        <v>0</v>
      </c>
      <c r="L167" s="229">
        <v>21</v>
      </c>
      <c r="M167" s="229">
        <f>G167*(1+L167/100)</f>
        <v>0</v>
      </c>
      <c r="N167" s="229">
        <v>0</v>
      </c>
      <c r="O167" s="229">
        <f>ROUND(E167*N167,2)</f>
        <v>0</v>
      </c>
      <c r="P167" s="229">
        <v>0</v>
      </c>
      <c r="Q167" s="229">
        <f>ROUND(E167*P167,2)</f>
        <v>0</v>
      </c>
      <c r="R167" s="229" t="s">
        <v>179</v>
      </c>
      <c r="S167" s="229" t="s">
        <v>152</v>
      </c>
      <c r="T167" s="230" t="s">
        <v>152</v>
      </c>
      <c r="U167" s="216">
        <v>2.577</v>
      </c>
      <c r="V167" s="216">
        <f>ROUND(E167*U167,2)</f>
        <v>15.43</v>
      </c>
      <c r="W167" s="21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372</v>
      </c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5">
      <c r="A168" s="214"/>
      <c r="B168" s="215"/>
      <c r="C168" s="255" t="s">
        <v>373</v>
      </c>
      <c r="D168" s="253"/>
      <c r="E168" s="253"/>
      <c r="F168" s="253"/>
      <c r="G168" s="253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182</v>
      </c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5">
      <c r="A169" s="214"/>
      <c r="B169" s="215"/>
      <c r="C169" s="256" t="s">
        <v>374</v>
      </c>
      <c r="D169" s="249"/>
      <c r="E169" s="250"/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184</v>
      </c>
      <c r="AH169" s="207">
        <v>0</v>
      </c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5">
      <c r="A170" s="214"/>
      <c r="B170" s="215"/>
      <c r="C170" s="256" t="s">
        <v>375</v>
      </c>
      <c r="D170" s="249"/>
      <c r="E170" s="250"/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184</v>
      </c>
      <c r="AH170" s="207">
        <v>0</v>
      </c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5">
      <c r="A171" s="214"/>
      <c r="B171" s="215"/>
      <c r="C171" s="256" t="s">
        <v>376</v>
      </c>
      <c r="D171" s="249"/>
      <c r="E171" s="250">
        <v>5.9882099999999996</v>
      </c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184</v>
      </c>
      <c r="AH171" s="207">
        <v>0</v>
      </c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x14ac:dyDescent="0.25">
      <c r="A172" s="218" t="s">
        <v>147</v>
      </c>
      <c r="B172" s="219" t="s">
        <v>86</v>
      </c>
      <c r="C172" s="241" t="s">
        <v>87</v>
      </c>
      <c r="D172" s="220"/>
      <c r="E172" s="221"/>
      <c r="F172" s="222"/>
      <c r="G172" s="222">
        <f>SUMIF(AG173:AG173,"&lt;&gt;NOR",G173:G173)</f>
        <v>0</v>
      </c>
      <c r="H172" s="222"/>
      <c r="I172" s="222">
        <f>SUM(I173:I173)</f>
        <v>0</v>
      </c>
      <c r="J172" s="222"/>
      <c r="K172" s="222">
        <f>SUM(K173:K173)</f>
        <v>0</v>
      </c>
      <c r="L172" s="222"/>
      <c r="M172" s="222">
        <f>SUM(M173:M173)</f>
        <v>0</v>
      </c>
      <c r="N172" s="222"/>
      <c r="O172" s="222">
        <f>SUM(O173:O173)</f>
        <v>0</v>
      </c>
      <c r="P172" s="222"/>
      <c r="Q172" s="222">
        <f>SUM(Q173:Q173)</f>
        <v>0</v>
      </c>
      <c r="R172" s="222"/>
      <c r="S172" s="222"/>
      <c r="T172" s="223"/>
      <c r="U172" s="217"/>
      <c r="V172" s="217">
        <f>SUM(V173:V173)</f>
        <v>0</v>
      </c>
      <c r="W172" s="217"/>
      <c r="AG172" t="s">
        <v>148</v>
      </c>
    </row>
    <row r="173" spans="1:60" outlineLevel="1" x14ac:dyDescent="0.25">
      <c r="A173" s="233">
        <v>52</v>
      </c>
      <c r="B173" s="234" t="s">
        <v>86</v>
      </c>
      <c r="C173" s="244" t="s">
        <v>377</v>
      </c>
      <c r="D173" s="235" t="s">
        <v>360</v>
      </c>
      <c r="E173" s="236">
        <v>1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21</v>
      </c>
      <c r="M173" s="238">
        <f>G173*(1+L173/100)</f>
        <v>0</v>
      </c>
      <c r="N173" s="238">
        <v>0</v>
      </c>
      <c r="O173" s="238">
        <f>ROUND(E173*N173,2)</f>
        <v>0</v>
      </c>
      <c r="P173" s="238">
        <v>0</v>
      </c>
      <c r="Q173" s="238">
        <f>ROUND(E173*P173,2)</f>
        <v>0</v>
      </c>
      <c r="R173" s="238"/>
      <c r="S173" s="238" t="s">
        <v>166</v>
      </c>
      <c r="T173" s="239" t="s">
        <v>153</v>
      </c>
      <c r="U173" s="216">
        <v>0</v>
      </c>
      <c r="V173" s="216">
        <f>ROUND(E173*U173,2)</f>
        <v>0</v>
      </c>
      <c r="W173" s="21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180</v>
      </c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x14ac:dyDescent="0.25">
      <c r="A174" s="218" t="s">
        <v>147</v>
      </c>
      <c r="B174" s="219" t="s">
        <v>88</v>
      </c>
      <c r="C174" s="241" t="s">
        <v>89</v>
      </c>
      <c r="D174" s="220"/>
      <c r="E174" s="221"/>
      <c r="F174" s="222"/>
      <c r="G174" s="222">
        <f>SUMIF(AG175:AG175,"&lt;&gt;NOR",G175:G175)</f>
        <v>0</v>
      </c>
      <c r="H174" s="222"/>
      <c r="I174" s="222">
        <f>SUM(I175:I175)</f>
        <v>0</v>
      </c>
      <c r="J174" s="222"/>
      <c r="K174" s="222">
        <f>SUM(K175:K175)</f>
        <v>0</v>
      </c>
      <c r="L174" s="222"/>
      <c r="M174" s="222">
        <f>SUM(M175:M175)</f>
        <v>0</v>
      </c>
      <c r="N174" s="222"/>
      <c r="O174" s="222">
        <f>SUM(O175:O175)</f>
        <v>0</v>
      </c>
      <c r="P174" s="222"/>
      <c r="Q174" s="222">
        <f>SUM(Q175:Q175)</f>
        <v>0</v>
      </c>
      <c r="R174" s="222"/>
      <c r="S174" s="222"/>
      <c r="T174" s="223"/>
      <c r="U174" s="217"/>
      <c r="V174" s="217">
        <f>SUM(V175:V175)</f>
        <v>0</v>
      </c>
      <c r="W174" s="217"/>
      <c r="AG174" t="s">
        <v>148</v>
      </c>
    </row>
    <row r="175" spans="1:60" outlineLevel="1" x14ac:dyDescent="0.25">
      <c r="A175" s="233">
        <v>53</v>
      </c>
      <c r="B175" s="234" t="s">
        <v>88</v>
      </c>
      <c r="C175" s="244" t="s">
        <v>378</v>
      </c>
      <c r="D175" s="235" t="s">
        <v>360</v>
      </c>
      <c r="E175" s="236">
        <v>1</v>
      </c>
      <c r="F175" s="237"/>
      <c r="G175" s="238">
        <f>ROUND(E175*F175,2)</f>
        <v>0</v>
      </c>
      <c r="H175" s="237"/>
      <c r="I175" s="238">
        <f>ROUND(E175*H175,2)</f>
        <v>0</v>
      </c>
      <c r="J175" s="237"/>
      <c r="K175" s="238">
        <f>ROUND(E175*J175,2)</f>
        <v>0</v>
      </c>
      <c r="L175" s="238">
        <v>21</v>
      </c>
      <c r="M175" s="238">
        <f>G175*(1+L175/100)</f>
        <v>0</v>
      </c>
      <c r="N175" s="238">
        <v>0</v>
      </c>
      <c r="O175" s="238">
        <f>ROUND(E175*N175,2)</f>
        <v>0</v>
      </c>
      <c r="P175" s="238">
        <v>0</v>
      </c>
      <c r="Q175" s="238">
        <f>ROUND(E175*P175,2)</f>
        <v>0</v>
      </c>
      <c r="R175" s="238"/>
      <c r="S175" s="238" t="s">
        <v>166</v>
      </c>
      <c r="T175" s="239" t="s">
        <v>153</v>
      </c>
      <c r="U175" s="216">
        <v>0</v>
      </c>
      <c r="V175" s="216">
        <f>ROUND(E175*U175,2)</f>
        <v>0</v>
      </c>
      <c r="W175" s="21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180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x14ac:dyDescent="0.25">
      <c r="A176" s="218" t="s">
        <v>147</v>
      </c>
      <c r="B176" s="219" t="s">
        <v>90</v>
      </c>
      <c r="C176" s="241" t="s">
        <v>91</v>
      </c>
      <c r="D176" s="220"/>
      <c r="E176" s="221"/>
      <c r="F176" s="222"/>
      <c r="G176" s="222">
        <f>SUMIF(AG177:AG191,"&lt;&gt;NOR",G177:G191)</f>
        <v>0</v>
      </c>
      <c r="H176" s="222"/>
      <c r="I176" s="222">
        <f>SUM(I177:I191)</f>
        <v>0</v>
      </c>
      <c r="J176" s="222"/>
      <c r="K176" s="222">
        <f>SUM(K177:K191)</f>
        <v>0</v>
      </c>
      <c r="L176" s="222"/>
      <c r="M176" s="222">
        <f>SUM(M177:M191)</f>
        <v>0</v>
      </c>
      <c r="N176" s="222"/>
      <c r="O176" s="222">
        <f>SUM(O177:O191)</f>
        <v>1.44</v>
      </c>
      <c r="P176" s="222"/>
      <c r="Q176" s="222">
        <f>SUM(Q177:Q191)</f>
        <v>0</v>
      </c>
      <c r="R176" s="222"/>
      <c r="S176" s="222"/>
      <c r="T176" s="223"/>
      <c r="U176" s="217"/>
      <c r="V176" s="217">
        <f>SUM(V177:V191)</f>
        <v>27.880000000000003</v>
      </c>
      <c r="W176" s="217"/>
      <c r="AG176" t="s">
        <v>148</v>
      </c>
    </row>
    <row r="177" spans="1:60" outlineLevel="1" x14ac:dyDescent="0.25">
      <c r="A177" s="224">
        <v>54</v>
      </c>
      <c r="B177" s="225" t="s">
        <v>379</v>
      </c>
      <c r="C177" s="242" t="s">
        <v>380</v>
      </c>
      <c r="D177" s="226" t="s">
        <v>316</v>
      </c>
      <c r="E177" s="227">
        <v>2.1011899999999999</v>
      </c>
      <c r="F177" s="228"/>
      <c r="G177" s="229">
        <f>ROUND(E177*F177,2)</f>
        <v>0</v>
      </c>
      <c r="H177" s="228"/>
      <c r="I177" s="229">
        <f>ROUND(E177*H177,2)</f>
        <v>0</v>
      </c>
      <c r="J177" s="228"/>
      <c r="K177" s="229">
        <f>ROUND(E177*J177,2)</f>
        <v>0</v>
      </c>
      <c r="L177" s="229">
        <v>21</v>
      </c>
      <c r="M177" s="229">
        <f>G177*(1+L177/100)</f>
        <v>0</v>
      </c>
      <c r="N177" s="229">
        <v>2.9499999999999999E-3</v>
      </c>
      <c r="O177" s="229">
        <f>ROUND(E177*N177,2)</f>
        <v>0.01</v>
      </c>
      <c r="P177" s="229">
        <v>0</v>
      </c>
      <c r="Q177" s="229">
        <f>ROUND(E177*P177,2)</f>
        <v>0</v>
      </c>
      <c r="R177" s="229" t="s">
        <v>339</v>
      </c>
      <c r="S177" s="229" t="s">
        <v>152</v>
      </c>
      <c r="T177" s="230" t="s">
        <v>152</v>
      </c>
      <c r="U177" s="216">
        <v>0</v>
      </c>
      <c r="V177" s="216">
        <f>ROUND(E177*U177,2)</f>
        <v>0</v>
      </c>
      <c r="W177" s="21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180</v>
      </c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5">
      <c r="A178" s="214"/>
      <c r="B178" s="215"/>
      <c r="C178" s="256" t="s">
        <v>381</v>
      </c>
      <c r="D178" s="249"/>
      <c r="E178" s="250">
        <v>2.1011899999999999</v>
      </c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184</v>
      </c>
      <c r="AH178" s="207">
        <v>0</v>
      </c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5">
      <c r="A179" s="224">
        <v>55</v>
      </c>
      <c r="B179" s="225" t="s">
        <v>382</v>
      </c>
      <c r="C179" s="242" t="s">
        <v>383</v>
      </c>
      <c r="D179" s="226" t="s">
        <v>187</v>
      </c>
      <c r="E179" s="227">
        <v>52.52975</v>
      </c>
      <c r="F179" s="228"/>
      <c r="G179" s="229">
        <f>ROUND(E179*F179,2)</f>
        <v>0</v>
      </c>
      <c r="H179" s="228"/>
      <c r="I179" s="229">
        <f>ROUND(E179*H179,2)</f>
        <v>0</v>
      </c>
      <c r="J179" s="228"/>
      <c r="K179" s="229">
        <f>ROUND(E179*J179,2)</f>
        <v>0</v>
      </c>
      <c r="L179" s="229">
        <v>21</v>
      </c>
      <c r="M179" s="229">
        <f>G179*(1+L179/100)</f>
        <v>0</v>
      </c>
      <c r="N179" s="229">
        <v>0</v>
      </c>
      <c r="O179" s="229">
        <f>ROUND(E179*N179,2)</f>
        <v>0</v>
      </c>
      <c r="P179" s="229">
        <v>0</v>
      </c>
      <c r="Q179" s="229">
        <f>ROUND(E179*P179,2)</f>
        <v>0</v>
      </c>
      <c r="R179" s="229"/>
      <c r="S179" s="229" t="s">
        <v>166</v>
      </c>
      <c r="T179" s="230" t="s">
        <v>153</v>
      </c>
      <c r="U179" s="216">
        <v>0.48</v>
      </c>
      <c r="V179" s="216">
        <f>ROUND(E179*U179,2)</f>
        <v>25.21</v>
      </c>
      <c r="W179" s="216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180</v>
      </c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5">
      <c r="A180" s="214"/>
      <c r="B180" s="215"/>
      <c r="C180" s="243" t="s">
        <v>384</v>
      </c>
      <c r="D180" s="231"/>
      <c r="E180" s="231"/>
      <c r="F180" s="231"/>
      <c r="G180" s="231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156</v>
      </c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5">
      <c r="A181" s="214"/>
      <c r="B181" s="215"/>
      <c r="C181" s="256" t="s">
        <v>385</v>
      </c>
      <c r="D181" s="249"/>
      <c r="E181" s="250">
        <v>46.716250000000002</v>
      </c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184</v>
      </c>
      <c r="AH181" s="207">
        <v>0</v>
      </c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5">
      <c r="A182" s="214"/>
      <c r="B182" s="215"/>
      <c r="C182" s="256" t="s">
        <v>386</v>
      </c>
      <c r="D182" s="249"/>
      <c r="E182" s="250">
        <v>5.8135000000000003</v>
      </c>
      <c r="F182" s="216"/>
      <c r="G182" s="216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184</v>
      </c>
      <c r="AH182" s="207">
        <v>0</v>
      </c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ht="20.399999999999999" outlineLevel="1" x14ac:dyDescent="0.25">
      <c r="A183" s="224">
        <v>56</v>
      </c>
      <c r="B183" s="225" t="s">
        <v>387</v>
      </c>
      <c r="C183" s="242" t="s">
        <v>388</v>
      </c>
      <c r="D183" s="226" t="s">
        <v>187</v>
      </c>
      <c r="E183" s="227">
        <v>56.732129999999998</v>
      </c>
      <c r="F183" s="228"/>
      <c r="G183" s="229">
        <f>ROUND(E183*F183,2)</f>
        <v>0</v>
      </c>
      <c r="H183" s="228"/>
      <c r="I183" s="229">
        <f>ROUND(E183*H183,2)</f>
        <v>0</v>
      </c>
      <c r="J183" s="228"/>
      <c r="K183" s="229">
        <f>ROUND(E183*J183,2)</f>
        <v>0</v>
      </c>
      <c r="L183" s="229">
        <v>21</v>
      </c>
      <c r="M183" s="229">
        <f>G183*(1+L183/100)</f>
        <v>0</v>
      </c>
      <c r="N183" s="229">
        <v>1.1299999999999999E-2</v>
      </c>
      <c r="O183" s="229">
        <f>ROUND(E183*N183,2)</f>
        <v>0.64</v>
      </c>
      <c r="P183" s="229">
        <v>0</v>
      </c>
      <c r="Q183" s="229">
        <f>ROUND(E183*P183,2)</f>
        <v>0</v>
      </c>
      <c r="R183" s="229" t="s">
        <v>285</v>
      </c>
      <c r="S183" s="229" t="s">
        <v>152</v>
      </c>
      <c r="T183" s="230" t="s">
        <v>152</v>
      </c>
      <c r="U183" s="216">
        <v>0</v>
      </c>
      <c r="V183" s="216">
        <f>ROUND(E183*U183,2)</f>
        <v>0</v>
      </c>
      <c r="W183" s="216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286</v>
      </c>
      <c r="AH183" s="207"/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5">
      <c r="A184" s="214"/>
      <c r="B184" s="215"/>
      <c r="C184" s="256" t="s">
        <v>389</v>
      </c>
      <c r="D184" s="249"/>
      <c r="E184" s="250">
        <v>56.732129999999998</v>
      </c>
      <c r="F184" s="216"/>
      <c r="G184" s="21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184</v>
      </c>
      <c r="AH184" s="207">
        <v>0</v>
      </c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ht="20.399999999999999" outlineLevel="1" x14ac:dyDescent="0.25">
      <c r="A185" s="224">
        <v>57</v>
      </c>
      <c r="B185" s="225" t="s">
        <v>390</v>
      </c>
      <c r="C185" s="242" t="s">
        <v>391</v>
      </c>
      <c r="D185" s="226" t="s">
        <v>187</v>
      </c>
      <c r="E185" s="227">
        <v>56.732129999999998</v>
      </c>
      <c r="F185" s="228"/>
      <c r="G185" s="229">
        <f>ROUND(E185*F185,2)</f>
        <v>0</v>
      </c>
      <c r="H185" s="228"/>
      <c r="I185" s="229">
        <f>ROUND(E185*H185,2)</f>
        <v>0</v>
      </c>
      <c r="J185" s="228"/>
      <c r="K185" s="229">
        <f>ROUND(E185*J185,2)</f>
        <v>0</v>
      </c>
      <c r="L185" s="229">
        <v>21</v>
      </c>
      <c r="M185" s="229">
        <f>G185*(1+L185/100)</f>
        <v>0</v>
      </c>
      <c r="N185" s="229">
        <v>1.3899999999999999E-2</v>
      </c>
      <c r="O185" s="229">
        <f>ROUND(E185*N185,2)</f>
        <v>0.79</v>
      </c>
      <c r="P185" s="229">
        <v>0</v>
      </c>
      <c r="Q185" s="229">
        <f>ROUND(E185*P185,2)</f>
        <v>0</v>
      </c>
      <c r="R185" s="229" t="s">
        <v>285</v>
      </c>
      <c r="S185" s="229" t="s">
        <v>152</v>
      </c>
      <c r="T185" s="230" t="s">
        <v>152</v>
      </c>
      <c r="U185" s="216">
        <v>0</v>
      </c>
      <c r="V185" s="216">
        <f>ROUND(E185*U185,2)</f>
        <v>0</v>
      </c>
      <c r="W185" s="216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286</v>
      </c>
      <c r="AH185" s="207"/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outlineLevel="1" x14ac:dyDescent="0.25">
      <c r="A186" s="214"/>
      <c r="B186" s="215"/>
      <c r="C186" s="256" t="s">
        <v>389</v>
      </c>
      <c r="D186" s="249"/>
      <c r="E186" s="250">
        <v>56.732129999999998</v>
      </c>
      <c r="F186" s="216"/>
      <c r="G186" s="216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07"/>
      <c r="Y186" s="207"/>
      <c r="Z186" s="207"/>
      <c r="AA186" s="207"/>
      <c r="AB186" s="207"/>
      <c r="AC186" s="207"/>
      <c r="AD186" s="207"/>
      <c r="AE186" s="207"/>
      <c r="AF186" s="207"/>
      <c r="AG186" s="207" t="s">
        <v>184</v>
      </c>
      <c r="AH186" s="207">
        <v>0</v>
      </c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outlineLevel="1" x14ac:dyDescent="0.25">
      <c r="A187" s="224">
        <v>58</v>
      </c>
      <c r="B187" s="225" t="s">
        <v>392</v>
      </c>
      <c r="C187" s="242" t="s">
        <v>393</v>
      </c>
      <c r="D187" s="226" t="s">
        <v>178</v>
      </c>
      <c r="E187" s="227">
        <v>1.4358500000000001</v>
      </c>
      <c r="F187" s="228"/>
      <c r="G187" s="229">
        <f>ROUND(E187*F187,2)</f>
        <v>0</v>
      </c>
      <c r="H187" s="228"/>
      <c r="I187" s="229">
        <f>ROUND(E187*H187,2)</f>
        <v>0</v>
      </c>
      <c r="J187" s="228"/>
      <c r="K187" s="229">
        <f>ROUND(E187*J187,2)</f>
        <v>0</v>
      </c>
      <c r="L187" s="229">
        <v>21</v>
      </c>
      <c r="M187" s="229">
        <f>G187*(1+L187/100)</f>
        <v>0</v>
      </c>
      <c r="N187" s="229">
        <v>0</v>
      </c>
      <c r="O187" s="229">
        <f>ROUND(E187*N187,2)</f>
        <v>0</v>
      </c>
      <c r="P187" s="229">
        <v>0</v>
      </c>
      <c r="Q187" s="229">
        <f>ROUND(E187*P187,2)</f>
        <v>0</v>
      </c>
      <c r="R187" s="229" t="s">
        <v>339</v>
      </c>
      <c r="S187" s="229" t="s">
        <v>152</v>
      </c>
      <c r="T187" s="230" t="s">
        <v>152</v>
      </c>
      <c r="U187" s="216">
        <v>1.863</v>
      </c>
      <c r="V187" s="216">
        <f>ROUND(E187*U187,2)</f>
        <v>2.67</v>
      </c>
      <c r="W187" s="216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372</v>
      </c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5">
      <c r="A188" s="214"/>
      <c r="B188" s="215"/>
      <c r="C188" s="255" t="s">
        <v>394</v>
      </c>
      <c r="D188" s="253"/>
      <c r="E188" s="253"/>
      <c r="F188" s="253"/>
      <c r="G188" s="253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182</v>
      </c>
      <c r="AH188" s="207"/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 x14ac:dyDescent="0.25">
      <c r="A189" s="214"/>
      <c r="B189" s="215"/>
      <c r="C189" s="256" t="s">
        <v>374</v>
      </c>
      <c r="D189" s="249"/>
      <c r="E189" s="250"/>
      <c r="F189" s="216"/>
      <c r="G189" s="216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 t="s">
        <v>184</v>
      </c>
      <c r="AH189" s="207">
        <v>0</v>
      </c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outlineLevel="1" x14ac:dyDescent="0.25">
      <c r="A190" s="214"/>
      <c r="B190" s="215"/>
      <c r="C190" s="256" t="s">
        <v>395</v>
      </c>
      <c r="D190" s="249"/>
      <c r="E190" s="250"/>
      <c r="F190" s="216"/>
      <c r="G190" s="216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184</v>
      </c>
      <c r="AH190" s="207">
        <v>0</v>
      </c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5">
      <c r="A191" s="214"/>
      <c r="B191" s="215"/>
      <c r="C191" s="256" t="s">
        <v>396</v>
      </c>
      <c r="D191" s="249"/>
      <c r="E191" s="250">
        <v>1.4358500000000001</v>
      </c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184</v>
      </c>
      <c r="AH191" s="207">
        <v>0</v>
      </c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x14ac:dyDescent="0.25">
      <c r="A192" s="218" t="s">
        <v>147</v>
      </c>
      <c r="B192" s="219" t="s">
        <v>92</v>
      </c>
      <c r="C192" s="241" t="s">
        <v>93</v>
      </c>
      <c r="D192" s="220"/>
      <c r="E192" s="221"/>
      <c r="F192" s="222"/>
      <c r="G192" s="222">
        <f>SUMIF(AG193:AG196,"&lt;&gt;NOR",G193:G196)</f>
        <v>0</v>
      </c>
      <c r="H192" s="222"/>
      <c r="I192" s="222">
        <f>SUM(I193:I196)</f>
        <v>0</v>
      </c>
      <c r="J192" s="222"/>
      <c r="K192" s="222">
        <f>SUM(K193:K196)</f>
        <v>0</v>
      </c>
      <c r="L192" s="222"/>
      <c r="M192" s="222">
        <f>SUM(M193:M196)</f>
        <v>0</v>
      </c>
      <c r="N192" s="222"/>
      <c r="O192" s="222">
        <f>SUM(O193:O196)</f>
        <v>0</v>
      </c>
      <c r="P192" s="222"/>
      <c r="Q192" s="222">
        <f>SUM(Q193:Q196)</f>
        <v>0</v>
      </c>
      <c r="R192" s="222"/>
      <c r="S192" s="222"/>
      <c r="T192" s="223"/>
      <c r="U192" s="217"/>
      <c r="V192" s="217">
        <f>SUM(V193:V196)</f>
        <v>0</v>
      </c>
      <c r="W192" s="217"/>
      <c r="AG192" t="s">
        <v>148</v>
      </c>
    </row>
    <row r="193" spans="1:60" ht="20.399999999999999" outlineLevel="1" x14ac:dyDescent="0.25">
      <c r="A193" s="224">
        <v>59</v>
      </c>
      <c r="B193" s="225" t="s">
        <v>397</v>
      </c>
      <c r="C193" s="242" t="s">
        <v>398</v>
      </c>
      <c r="D193" s="226"/>
      <c r="E193" s="227">
        <v>0</v>
      </c>
      <c r="F193" s="228"/>
      <c r="G193" s="229">
        <f>ROUND(E193*F193,2)</f>
        <v>0</v>
      </c>
      <c r="H193" s="228"/>
      <c r="I193" s="229">
        <f>ROUND(E193*H193,2)</f>
        <v>0</v>
      </c>
      <c r="J193" s="228"/>
      <c r="K193" s="229">
        <f>ROUND(E193*J193,2)</f>
        <v>0</v>
      </c>
      <c r="L193" s="229">
        <v>21</v>
      </c>
      <c r="M193" s="229">
        <f>G193*(1+L193/100)</f>
        <v>0</v>
      </c>
      <c r="N193" s="229">
        <v>0</v>
      </c>
      <c r="O193" s="229">
        <f>ROUND(E193*N193,2)</f>
        <v>0</v>
      </c>
      <c r="P193" s="229">
        <v>0</v>
      </c>
      <c r="Q193" s="229">
        <f>ROUND(E193*P193,2)</f>
        <v>0</v>
      </c>
      <c r="R193" s="229"/>
      <c r="S193" s="229" t="s">
        <v>166</v>
      </c>
      <c r="T193" s="230" t="s">
        <v>153</v>
      </c>
      <c r="U193" s="216">
        <v>0</v>
      </c>
      <c r="V193" s="216">
        <f>ROUND(E193*U193,2)</f>
        <v>0</v>
      </c>
      <c r="W193" s="21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399</v>
      </c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5">
      <c r="A194" s="214"/>
      <c r="B194" s="215"/>
      <c r="C194" s="243" t="s">
        <v>400</v>
      </c>
      <c r="D194" s="231"/>
      <c r="E194" s="231"/>
      <c r="F194" s="231"/>
      <c r="G194" s="231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156</v>
      </c>
      <c r="AH194" s="207"/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ht="20.399999999999999" outlineLevel="1" x14ac:dyDescent="0.25">
      <c r="A195" s="233">
        <v>60</v>
      </c>
      <c r="B195" s="234" t="s">
        <v>401</v>
      </c>
      <c r="C195" s="244" t="s">
        <v>402</v>
      </c>
      <c r="D195" s="235" t="s">
        <v>282</v>
      </c>
      <c r="E195" s="236">
        <v>1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38">
        <v>0</v>
      </c>
      <c r="O195" s="238">
        <f>ROUND(E195*N195,2)</f>
        <v>0</v>
      </c>
      <c r="P195" s="238">
        <v>0</v>
      </c>
      <c r="Q195" s="238">
        <f>ROUND(E195*P195,2)</f>
        <v>0</v>
      </c>
      <c r="R195" s="238"/>
      <c r="S195" s="238" t="s">
        <v>166</v>
      </c>
      <c r="T195" s="239" t="s">
        <v>153</v>
      </c>
      <c r="U195" s="216">
        <v>0</v>
      </c>
      <c r="V195" s="216">
        <f>ROUND(E195*U195,2)</f>
        <v>0</v>
      </c>
      <c r="W195" s="21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399</v>
      </c>
      <c r="AH195" s="207"/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5">
      <c r="A196" s="233">
        <v>61</v>
      </c>
      <c r="B196" s="234" t="s">
        <v>403</v>
      </c>
      <c r="C196" s="244" t="s">
        <v>404</v>
      </c>
      <c r="D196" s="235" t="s">
        <v>282</v>
      </c>
      <c r="E196" s="236">
        <v>1</v>
      </c>
      <c r="F196" s="237"/>
      <c r="G196" s="238">
        <f>ROUND(E196*F196,2)</f>
        <v>0</v>
      </c>
      <c r="H196" s="237"/>
      <c r="I196" s="238">
        <f>ROUND(E196*H196,2)</f>
        <v>0</v>
      </c>
      <c r="J196" s="237"/>
      <c r="K196" s="238">
        <f>ROUND(E196*J196,2)</f>
        <v>0</v>
      </c>
      <c r="L196" s="238">
        <v>21</v>
      </c>
      <c r="M196" s="238">
        <f>G196*(1+L196/100)</f>
        <v>0</v>
      </c>
      <c r="N196" s="238">
        <v>0</v>
      </c>
      <c r="O196" s="238">
        <f>ROUND(E196*N196,2)</f>
        <v>0</v>
      </c>
      <c r="P196" s="238">
        <v>0</v>
      </c>
      <c r="Q196" s="238">
        <f>ROUND(E196*P196,2)</f>
        <v>0</v>
      </c>
      <c r="R196" s="238"/>
      <c r="S196" s="238" t="s">
        <v>166</v>
      </c>
      <c r="T196" s="239" t="s">
        <v>153</v>
      </c>
      <c r="U196" s="216">
        <v>0</v>
      </c>
      <c r="V196" s="216">
        <f>ROUND(E196*U196,2)</f>
        <v>0</v>
      </c>
      <c r="W196" s="216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399</v>
      </c>
      <c r="AH196" s="207"/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x14ac:dyDescent="0.25">
      <c r="A197" s="218" t="s">
        <v>147</v>
      </c>
      <c r="B197" s="219" t="s">
        <v>94</v>
      </c>
      <c r="C197" s="241" t="s">
        <v>95</v>
      </c>
      <c r="D197" s="220"/>
      <c r="E197" s="221"/>
      <c r="F197" s="222"/>
      <c r="G197" s="222">
        <f>SUMIF(AG198:AG203,"&lt;&gt;NOR",G198:G203)</f>
        <v>0</v>
      </c>
      <c r="H197" s="222"/>
      <c r="I197" s="222">
        <f>SUM(I198:I203)</f>
        <v>0</v>
      </c>
      <c r="J197" s="222"/>
      <c r="K197" s="222">
        <f>SUM(K198:K203)</f>
        <v>0</v>
      </c>
      <c r="L197" s="222"/>
      <c r="M197" s="222">
        <f>SUM(M198:M203)</f>
        <v>0</v>
      </c>
      <c r="N197" s="222"/>
      <c r="O197" s="222">
        <f>SUM(O198:O203)</f>
        <v>0</v>
      </c>
      <c r="P197" s="222"/>
      <c r="Q197" s="222">
        <f>SUM(Q198:Q203)</f>
        <v>0</v>
      </c>
      <c r="R197" s="222"/>
      <c r="S197" s="222"/>
      <c r="T197" s="223"/>
      <c r="U197" s="217"/>
      <c r="V197" s="217">
        <f>SUM(V198:V203)</f>
        <v>0</v>
      </c>
      <c r="W197" s="217"/>
      <c r="AG197" t="s">
        <v>148</v>
      </c>
    </row>
    <row r="198" spans="1:60" ht="20.399999999999999" outlineLevel="1" x14ac:dyDescent="0.25">
      <c r="A198" s="224">
        <v>62</v>
      </c>
      <c r="B198" s="225" t="s">
        <v>397</v>
      </c>
      <c r="C198" s="242" t="s">
        <v>398</v>
      </c>
      <c r="D198" s="226"/>
      <c r="E198" s="227">
        <v>0</v>
      </c>
      <c r="F198" s="228"/>
      <c r="G198" s="229">
        <f>ROUND(E198*F198,2)</f>
        <v>0</v>
      </c>
      <c r="H198" s="228"/>
      <c r="I198" s="229">
        <f>ROUND(E198*H198,2)</f>
        <v>0</v>
      </c>
      <c r="J198" s="228"/>
      <c r="K198" s="229">
        <f>ROUND(E198*J198,2)</f>
        <v>0</v>
      </c>
      <c r="L198" s="229">
        <v>21</v>
      </c>
      <c r="M198" s="229">
        <f>G198*(1+L198/100)</f>
        <v>0</v>
      </c>
      <c r="N198" s="229">
        <v>0</v>
      </c>
      <c r="O198" s="229">
        <f>ROUND(E198*N198,2)</f>
        <v>0</v>
      </c>
      <c r="P198" s="229">
        <v>0</v>
      </c>
      <c r="Q198" s="229">
        <f>ROUND(E198*P198,2)</f>
        <v>0</v>
      </c>
      <c r="R198" s="229"/>
      <c r="S198" s="229" t="s">
        <v>166</v>
      </c>
      <c r="T198" s="230" t="s">
        <v>153</v>
      </c>
      <c r="U198" s="216">
        <v>0</v>
      </c>
      <c r="V198" s="216">
        <f>ROUND(E198*U198,2)</f>
        <v>0</v>
      </c>
      <c r="W198" s="216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399</v>
      </c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 x14ac:dyDescent="0.25">
      <c r="A199" s="214"/>
      <c r="B199" s="215"/>
      <c r="C199" s="243" t="s">
        <v>400</v>
      </c>
      <c r="D199" s="231"/>
      <c r="E199" s="231"/>
      <c r="F199" s="231"/>
      <c r="G199" s="231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 t="s">
        <v>156</v>
      </c>
      <c r="AH199" s="207"/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 x14ac:dyDescent="0.25">
      <c r="A200" s="233">
        <v>63</v>
      </c>
      <c r="B200" s="234" t="s">
        <v>405</v>
      </c>
      <c r="C200" s="244" t="s">
        <v>406</v>
      </c>
      <c r="D200" s="235" t="s">
        <v>187</v>
      </c>
      <c r="E200" s="236">
        <v>44.8</v>
      </c>
      <c r="F200" s="237"/>
      <c r="G200" s="238">
        <f>ROUND(E200*F200,2)</f>
        <v>0</v>
      </c>
      <c r="H200" s="237"/>
      <c r="I200" s="238">
        <f>ROUND(E200*H200,2)</f>
        <v>0</v>
      </c>
      <c r="J200" s="237"/>
      <c r="K200" s="238">
        <f>ROUND(E200*J200,2)</f>
        <v>0</v>
      </c>
      <c r="L200" s="238">
        <v>21</v>
      </c>
      <c r="M200" s="238">
        <f>G200*(1+L200/100)</f>
        <v>0</v>
      </c>
      <c r="N200" s="238">
        <v>0</v>
      </c>
      <c r="O200" s="238">
        <f>ROUND(E200*N200,2)</f>
        <v>0</v>
      </c>
      <c r="P200" s="238">
        <v>0</v>
      </c>
      <c r="Q200" s="238">
        <f>ROUND(E200*P200,2)</f>
        <v>0</v>
      </c>
      <c r="R200" s="238"/>
      <c r="S200" s="238" t="s">
        <v>166</v>
      </c>
      <c r="T200" s="239" t="s">
        <v>153</v>
      </c>
      <c r="U200" s="216">
        <v>0</v>
      </c>
      <c r="V200" s="216">
        <f>ROUND(E200*U200,2)</f>
        <v>0</v>
      </c>
      <c r="W200" s="216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399</v>
      </c>
      <c r="AH200" s="207"/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outlineLevel="1" x14ac:dyDescent="0.25">
      <c r="A201" s="233">
        <v>64</v>
      </c>
      <c r="B201" s="234" t="s">
        <v>407</v>
      </c>
      <c r="C201" s="244" t="s">
        <v>408</v>
      </c>
      <c r="D201" s="235" t="s">
        <v>187</v>
      </c>
      <c r="E201" s="236">
        <v>43.6</v>
      </c>
      <c r="F201" s="237"/>
      <c r="G201" s="238">
        <f>ROUND(E201*F201,2)</f>
        <v>0</v>
      </c>
      <c r="H201" s="237"/>
      <c r="I201" s="238">
        <f>ROUND(E201*H201,2)</f>
        <v>0</v>
      </c>
      <c r="J201" s="237"/>
      <c r="K201" s="238">
        <f>ROUND(E201*J201,2)</f>
        <v>0</v>
      </c>
      <c r="L201" s="238">
        <v>21</v>
      </c>
      <c r="M201" s="238">
        <f>G201*(1+L201/100)</f>
        <v>0</v>
      </c>
      <c r="N201" s="238">
        <v>0</v>
      </c>
      <c r="O201" s="238">
        <f>ROUND(E201*N201,2)</f>
        <v>0</v>
      </c>
      <c r="P201" s="238">
        <v>0</v>
      </c>
      <c r="Q201" s="238">
        <f>ROUND(E201*P201,2)</f>
        <v>0</v>
      </c>
      <c r="R201" s="238"/>
      <c r="S201" s="238" t="s">
        <v>166</v>
      </c>
      <c r="T201" s="239" t="s">
        <v>153</v>
      </c>
      <c r="U201" s="216">
        <v>0</v>
      </c>
      <c r="V201" s="216">
        <f>ROUND(E201*U201,2)</f>
        <v>0</v>
      </c>
      <c r="W201" s="216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 t="s">
        <v>399</v>
      </c>
      <c r="AH201" s="207"/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 x14ac:dyDescent="0.25">
      <c r="A202" s="233">
        <v>65</v>
      </c>
      <c r="B202" s="234" t="s">
        <v>409</v>
      </c>
      <c r="C202" s="244" t="s">
        <v>410</v>
      </c>
      <c r="D202" s="235" t="s">
        <v>187</v>
      </c>
      <c r="E202" s="236">
        <v>8</v>
      </c>
      <c r="F202" s="237"/>
      <c r="G202" s="238">
        <f>ROUND(E202*F202,2)</f>
        <v>0</v>
      </c>
      <c r="H202" s="237"/>
      <c r="I202" s="238">
        <f>ROUND(E202*H202,2)</f>
        <v>0</v>
      </c>
      <c r="J202" s="237"/>
      <c r="K202" s="238">
        <f>ROUND(E202*J202,2)</f>
        <v>0</v>
      </c>
      <c r="L202" s="238">
        <v>21</v>
      </c>
      <c r="M202" s="238">
        <f>G202*(1+L202/100)</f>
        <v>0</v>
      </c>
      <c r="N202" s="238">
        <v>0</v>
      </c>
      <c r="O202" s="238">
        <f>ROUND(E202*N202,2)</f>
        <v>0</v>
      </c>
      <c r="P202" s="238">
        <v>0</v>
      </c>
      <c r="Q202" s="238">
        <f>ROUND(E202*P202,2)</f>
        <v>0</v>
      </c>
      <c r="R202" s="238"/>
      <c r="S202" s="238" t="s">
        <v>166</v>
      </c>
      <c r="T202" s="239" t="s">
        <v>153</v>
      </c>
      <c r="U202" s="216">
        <v>0</v>
      </c>
      <c r="V202" s="216">
        <f>ROUND(E202*U202,2)</f>
        <v>0</v>
      </c>
      <c r="W202" s="216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399</v>
      </c>
      <c r="AH202" s="207"/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outlineLevel="1" x14ac:dyDescent="0.25">
      <c r="A203" s="233">
        <v>66</v>
      </c>
      <c r="B203" s="234" t="s">
        <v>411</v>
      </c>
      <c r="C203" s="244" t="s">
        <v>412</v>
      </c>
      <c r="D203" s="235" t="s">
        <v>282</v>
      </c>
      <c r="E203" s="236">
        <v>1</v>
      </c>
      <c r="F203" s="237"/>
      <c r="G203" s="238">
        <f>ROUND(E203*F203,2)</f>
        <v>0</v>
      </c>
      <c r="H203" s="237"/>
      <c r="I203" s="238">
        <f>ROUND(E203*H203,2)</f>
        <v>0</v>
      </c>
      <c r="J203" s="237"/>
      <c r="K203" s="238">
        <f>ROUND(E203*J203,2)</f>
        <v>0</v>
      </c>
      <c r="L203" s="238">
        <v>21</v>
      </c>
      <c r="M203" s="238">
        <f>G203*(1+L203/100)</f>
        <v>0</v>
      </c>
      <c r="N203" s="238">
        <v>0</v>
      </c>
      <c r="O203" s="238">
        <f>ROUND(E203*N203,2)</f>
        <v>0</v>
      </c>
      <c r="P203" s="238">
        <v>0</v>
      </c>
      <c r="Q203" s="238">
        <f>ROUND(E203*P203,2)</f>
        <v>0</v>
      </c>
      <c r="R203" s="238"/>
      <c r="S203" s="238" t="s">
        <v>166</v>
      </c>
      <c r="T203" s="239" t="s">
        <v>153</v>
      </c>
      <c r="U203" s="216">
        <v>0</v>
      </c>
      <c r="V203" s="216">
        <f>ROUND(E203*U203,2)</f>
        <v>0</v>
      </c>
      <c r="W203" s="21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399</v>
      </c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x14ac:dyDescent="0.25">
      <c r="A204" s="218" t="s">
        <v>147</v>
      </c>
      <c r="B204" s="219" t="s">
        <v>96</v>
      </c>
      <c r="C204" s="241" t="s">
        <v>97</v>
      </c>
      <c r="D204" s="220"/>
      <c r="E204" s="221"/>
      <c r="F204" s="222"/>
      <c r="G204" s="222">
        <f>SUMIF(AG205:AG237,"&lt;&gt;NOR",G205:G237)</f>
        <v>0</v>
      </c>
      <c r="H204" s="222"/>
      <c r="I204" s="222">
        <f>SUM(I205:I237)</f>
        <v>0</v>
      </c>
      <c r="J204" s="222"/>
      <c r="K204" s="222">
        <f>SUM(K205:K237)</f>
        <v>0</v>
      </c>
      <c r="L204" s="222"/>
      <c r="M204" s="222">
        <f>SUM(M205:M237)</f>
        <v>0</v>
      </c>
      <c r="N204" s="222"/>
      <c r="O204" s="222">
        <f>SUM(O205:O237)</f>
        <v>0.59</v>
      </c>
      <c r="P204" s="222"/>
      <c r="Q204" s="222">
        <f>SUM(Q205:Q237)</f>
        <v>0</v>
      </c>
      <c r="R204" s="222"/>
      <c r="S204" s="222"/>
      <c r="T204" s="223"/>
      <c r="U204" s="217"/>
      <c r="V204" s="217">
        <f>SUM(V205:V237)</f>
        <v>70.300000000000011</v>
      </c>
      <c r="W204" s="217"/>
      <c r="AG204" t="s">
        <v>148</v>
      </c>
    </row>
    <row r="205" spans="1:60" outlineLevel="1" x14ac:dyDescent="0.25">
      <c r="A205" s="233">
        <v>67</v>
      </c>
      <c r="B205" s="234" t="s">
        <v>413</v>
      </c>
      <c r="C205" s="244" t="s">
        <v>414</v>
      </c>
      <c r="D205" s="235" t="s">
        <v>193</v>
      </c>
      <c r="E205" s="236">
        <v>1.6</v>
      </c>
      <c r="F205" s="237"/>
      <c r="G205" s="238">
        <f>ROUND(E205*F205,2)</f>
        <v>0</v>
      </c>
      <c r="H205" s="237"/>
      <c r="I205" s="238">
        <f>ROUND(E205*H205,2)</f>
        <v>0</v>
      </c>
      <c r="J205" s="237"/>
      <c r="K205" s="238">
        <f>ROUND(E205*J205,2)</f>
        <v>0</v>
      </c>
      <c r="L205" s="238">
        <v>21</v>
      </c>
      <c r="M205" s="238">
        <f>G205*(1+L205/100)</f>
        <v>0</v>
      </c>
      <c r="N205" s="238">
        <v>0</v>
      </c>
      <c r="O205" s="238">
        <f>ROUND(E205*N205,2)</f>
        <v>0</v>
      </c>
      <c r="P205" s="238">
        <v>0</v>
      </c>
      <c r="Q205" s="238">
        <f>ROUND(E205*P205,2)</f>
        <v>0</v>
      </c>
      <c r="R205" s="238" t="s">
        <v>298</v>
      </c>
      <c r="S205" s="238" t="s">
        <v>152</v>
      </c>
      <c r="T205" s="239" t="s">
        <v>152</v>
      </c>
      <c r="U205" s="216">
        <v>0.15</v>
      </c>
      <c r="V205" s="216">
        <f>ROUND(E205*U205,2)</f>
        <v>0.24</v>
      </c>
      <c r="W205" s="216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180</v>
      </c>
      <c r="AH205" s="207"/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 x14ac:dyDescent="0.25">
      <c r="A206" s="233">
        <v>68</v>
      </c>
      <c r="B206" s="234" t="s">
        <v>415</v>
      </c>
      <c r="C206" s="244" t="s">
        <v>416</v>
      </c>
      <c r="D206" s="235" t="s">
        <v>187</v>
      </c>
      <c r="E206" s="236">
        <v>25.16</v>
      </c>
      <c r="F206" s="237"/>
      <c r="G206" s="238">
        <f>ROUND(E206*F206,2)</f>
        <v>0</v>
      </c>
      <c r="H206" s="237"/>
      <c r="I206" s="238">
        <f>ROUND(E206*H206,2)</f>
        <v>0</v>
      </c>
      <c r="J206" s="237"/>
      <c r="K206" s="238">
        <f>ROUND(E206*J206,2)</f>
        <v>0</v>
      </c>
      <c r="L206" s="238">
        <v>21</v>
      </c>
      <c r="M206" s="238">
        <f>G206*(1+L206/100)</f>
        <v>0</v>
      </c>
      <c r="N206" s="238">
        <v>2.0000000000000002E-5</v>
      </c>
      <c r="O206" s="238">
        <f>ROUND(E206*N206,2)</f>
        <v>0</v>
      </c>
      <c r="P206" s="238">
        <v>0</v>
      </c>
      <c r="Q206" s="238">
        <f>ROUND(E206*P206,2)</f>
        <v>0</v>
      </c>
      <c r="R206" s="238" t="s">
        <v>344</v>
      </c>
      <c r="S206" s="238" t="s">
        <v>152</v>
      </c>
      <c r="T206" s="239" t="s">
        <v>152</v>
      </c>
      <c r="U206" s="216">
        <v>4.3999999999999997E-2</v>
      </c>
      <c r="V206" s="216">
        <f>ROUND(E206*U206,2)</f>
        <v>1.1100000000000001</v>
      </c>
      <c r="W206" s="216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180</v>
      </c>
      <c r="AH206" s="207"/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outlineLevel="1" x14ac:dyDescent="0.25">
      <c r="A207" s="224">
        <v>69</v>
      </c>
      <c r="B207" s="225" t="s">
        <v>417</v>
      </c>
      <c r="C207" s="242" t="s">
        <v>418</v>
      </c>
      <c r="D207" s="226" t="s">
        <v>193</v>
      </c>
      <c r="E207" s="227">
        <v>20.975000000000001</v>
      </c>
      <c r="F207" s="228"/>
      <c r="G207" s="229">
        <f>ROUND(E207*F207,2)</f>
        <v>0</v>
      </c>
      <c r="H207" s="228"/>
      <c r="I207" s="229">
        <f>ROUND(E207*H207,2)</f>
        <v>0</v>
      </c>
      <c r="J207" s="228"/>
      <c r="K207" s="229">
        <f>ROUND(E207*J207,2)</f>
        <v>0</v>
      </c>
      <c r="L207" s="229">
        <v>21</v>
      </c>
      <c r="M207" s="229">
        <f>G207*(1+L207/100)</f>
        <v>0</v>
      </c>
      <c r="N207" s="229">
        <v>3.0000000000000001E-5</v>
      </c>
      <c r="O207" s="229">
        <f>ROUND(E207*N207,2)</f>
        <v>0</v>
      </c>
      <c r="P207" s="229">
        <v>0</v>
      </c>
      <c r="Q207" s="229">
        <f>ROUND(E207*P207,2)</f>
        <v>0</v>
      </c>
      <c r="R207" s="229" t="s">
        <v>344</v>
      </c>
      <c r="S207" s="229" t="s">
        <v>152</v>
      </c>
      <c r="T207" s="230" t="s">
        <v>152</v>
      </c>
      <c r="U207" s="216">
        <v>0.13719999999999999</v>
      </c>
      <c r="V207" s="216">
        <f>ROUND(E207*U207,2)</f>
        <v>2.88</v>
      </c>
      <c r="W207" s="216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180</v>
      </c>
      <c r="AH207" s="207"/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 x14ac:dyDescent="0.25">
      <c r="A208" s="214"/>
      <c r="B208" s="215"/>
      <c r="C208" s="256" t="s">
        <v>346</v>
      </c>
      <c r="D208" s="249"/>
      <c r="E208" s="250">
        <v>20.975000000000001</v>
      </c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184</v>
      </c>
      <c r="AH208" s="207">
        <v>0</v>
      </c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 x14ac:dyDescent="0.25">
      <c r="A209" s="224">
        <v>70</v>
      </c>
      <c r="B209" s="225" t="s">
        <v>419</v>
      </c>
      <c r="C209" s="242" t="s">
        <v>420</v>
      </c>
      <c r="D209" s="226" t="s">
        <v>193</v>
      </c>
      <c r="E209" s="227">
        <v>38.89</v>
      </c>
      <c r="F209" s="228"/>
      <c r="G209" s="229">
        <f>ROUND(E209*F209,2)</f>
        <v>0</v>
      </c>
      <c r="H209" s="228"/>
      <c r="I209" s="229">
        <f>ROUND(E209*H209,2)</f>
        <v>0</v>
      </c>
      <c r="J209" s="228"/>
      <c r="K209" s="229">
        <f>ROUND(E209*J209,2)</f>
        <v>0</v>
      </c>
      <c r="L209" s="229">
        <v>21</v>
      </c>
      <c r="M209" s="229">
        <f>G209*(1+L209/100)</f>
        <v>0</v>
      </c>
      <c r="N209" s="229">
        <v>1.9000000000000001E-4</v>
      </c>
      <c r="O209" s="229">
        <f>ROUND(E209*N209,2)</f>
        <v>0.01</v>
      </c>
      <c r="P209" s="229">
        <v>0</v>
      </c>
      <c r="Q209" s="229">
        <f>ROUND(E209*P209,2)</f>
        <v>0</v>
      </c>
      <c r="R209" s="229" t="s">
        <v>344</v>
      </c>
      <c r="S209" s="229" t="s">
        <v>152</v>
      </c>
      <c r="T209" s="230" t="s">
        <v>152</v>
      </c>
      <c r="U209" s="216">
        <v>0.18</v>
      </c>
      <c r="V209" s="216">
        <f>ROUND(E209*U209,2)</f>
        <v>7</v>
      </c>
      <c r="W209" s="216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180</v>
      </c>
      <c r="AH209" s="207"/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5">
      <c r="A210" s="214"/>
      <c r="B210" s="215"/>
      <c r="C210" s="243" t="s">
        <v>421</v>
      </c>
      <c r="D210" s="231"/>
      <c r="E210" s="231"/>
      <c r="F210" s="231"/>
      <c r="G210" s="231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156</v>
      </c>
      <c r="AH210" s="207"/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 x14ac:dyDescent="0.25">
      <c r="A211" s="214"/>
      <c r="B211" s="215"/>
      <c r="C211" s="256" t="s">
        <v>422</v>
      </c>
      <c r="D211" s="249"/>
      <c r="E211" s="250">
        <v>37.35</v>
      </c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184</v>
      </c>
      <c r="AH211" s="207">
        <v>0</v>
      </c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 x14ac:dyDescent="0.25">
      <c r="A212" s="214"/>
      <c r="B212" s="215"/>
      <c r="C212" s="256" t="s">
        <v>423</v>
      </c>
      <c r="D212" s="249"/>
      <c r="E212" s="250">
        <v>1.54</v>
      </c>
      <c r="F212" s="216"/>
      <c r="G212" s="216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 t="s">
        <v>184</v>
      </c>
      <c r="AH212" s="207">
        <v>0</v>
      </c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ht="20.399999999999999" outlineLevel="1" x14ac:dyDescent="0.25">
      <c r="A213" s="233">
        <v>71</v>
      </c>
      <c r="B213" s="234" t="s">
        <v>424</v>
      </c>
      <c r="C213" s="244" t="s">
        <v>425</v>
      </c>
      <c r="D213" s="235" t="s">
        <v>187</v>
      </c>
      <c r="E213" s="236">
        <v>25.16</v>
      </c>
      <c r="F213" s="237"/>
      <c r="G213" s="238">
        <f>ROUND(E213*F213,2)</f>
        <v>0</v>
      </c>
      <c r="H213" s="237"/>
      <c r="I213" s="238">
        <f>ROUND(E213*H213,2)</f>
        <v>0</v>
      </c>
      <c r="J213" s="237"/>
      <c r="K213" s="238">
        <f>ROUND(E213*J213,2)</f>
        <v>0</v>
      </c>
      <c r="L213" s="238">
        <v>21</v>
      </c>
      <c r="M213" s="238">
        <f>G213*(1+L213/100)</f>
        <v>0</v>
      </c>
      <c r="N213" s="238">
        <v>2.5000000000000001E-4</v>
      </c>
      <c r="O213" s="238">
        <f>ROUND(E213*N213,2)</f>
        <v>0.01</v>
      </c>
      <c r="P213" s="238">
        <v>0</v>
      </c>
      <c r="Q213" s="238">
        <f>ROUND(E213*P213,2)</f>
        <v>0</v>
      </c>
      <c r="R213" s="238" t="s">
        <v>344</v>
      </c>
      <c r="S213" s="238" t="s">
        <v>152</v>
      </c>
      <c r="T213" s="239" t="s">
        <v>152</v>
      </c>
      <c r="U213" s="216">
        <v>0.38</v>
      </c>
      <c r="V213" s="216">
        <f>ROUND(E213*U213,2)</f>
        <v>9.56</v>
      </c>
      <c r="W213" s="216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180</v>
      </c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ht="20.399999999999999" outlineLevel="1" x14ac:dyDescent="0.25">
      <c r="A214" s="224">
        <v>72</v>
      </c>
      <c r="B214" s="225" t="s">
        <v>426</v>
      </c>
      <c r="C214" s="242" t="s">
        <v>427</v>
      </c>
      <c r="D214" s="226" t="s">
        <v>187</v>
      </c>
      <c r="E214" s="227">
        <v>86.433499999999995</v>
      </c>
      <c r="F214" s="228"/>
      <c r="G214" s="229">
        <f>ROUND(E214*F214,2)</f>
        <v>0</v>
      </c>
      <c r="H214" s="228"/>
      <c r="I214" s="229">
        <f>ROUND(E214*H214,2)</f>
        <v>0</v>
      </c>
      <c r="J214" s="228"/>
      <c r="K214" s="229">
        <f>ROUND(E214*J214,2)</f>
        <v>0</v>
      </c>
      <c r="L214" s="229">
        <v>21</v>
      </c>
      <c r="M214" s="229">
        <f>G214*(1+L214/100)</f>
        <v>0</v>
      </c>
      <c r="N214" s="229">
        <v>3.5E-4</v>
      </c>
      <c r="O214" s="229">
        <f>ROUND(E214*N214,2)</f>
        <v>0.03</v>
      </c>
      <c r="P214" s="229">
        <v>0</v>
      </c>
      <c r="Q214" s="229">
        <f>ROUND(E214*P214,2)</f>
        <v>0</v>
      </c>
      <c r="R214" s="229" t="s">
        <v>344</v>
      </c>
      <c r="S214" s="229" t="s">
        <v>152</v>
      </c>
      <c r="T214" s="230" t="s">
        <v>152</v>
      </c>
      <c r="U214" s="216">
        <v>0.44</v>
      </c>
      <c r="V214" s="216">
        <f>ROUND(E214*U214,2)</f>
        <v>38.03</v>
      </c>
      <c r="W214" s="216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180</v>
      </c>
      <c r="AH214" s="207"/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5">
      <c r="A215" s="214"/>
      <c r="B215" s="215"/>
      <c r="C215" s="255" t="s">
        <v>428</v>
      </c>
      <c r="D215" s="253"/>
      <c r="E215" s="253"/>
      <c r="F215" s="253"/>
      <c r="G215" s="253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182</v>
      </c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5">
      <c r="A216" s="214"/>
      <c r="B216" s="215"/>
      <c r="C216" s="256" t="s">
        <v>429</v>
      </c>
      <c r="D216" s="249"/>
      <c r="E216" s="250">
        <v>80.62</v>
      </c>
      <c r="F216" s="216"/>
      <c r="G216" s="216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184</v>
      </c>
      <c r="AH216" s="207">
        <v>0</v>
      </c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5">
      <c r="A217" s="214"/>
      <c r="B217" s="215"/>
      <c r="C217" s="256" t="s">
        <v>386</v>
      </c>
      <c r="D217" s="249"/>
      <c r="E217" s="250">
        <v>5.8135000000000003</v>
      </c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184</v>
      </c>
      <c r="AH217" s="207">
        <v>0</v>
      </c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5">
      <c r="A218" s="224">
        <v>73</v>
      </c>
      <c r="B218" s="225" t="s">
        <v>430</v>
      </c>
      <c r="C218" s="242" t="s">
        <v>431</v>
      </c>
      <c r="D218" s="226" t="s">
        <v>193</v>
      </c>
      <c r="E218" s="227">
        <v>33.555</v>
      </c>
      <c r="F218" s="228"/>
      <c r="G218" s="229">
        <f>ROUND(E218*F218,2)</f>
        <v>0</v>
      </c>
      <c r="H218" s="228"/>
      <c r="I218" s="229">
        <f>ROUND(E218*H218,2)</f>
        <v>0</v>
      </c>
      <c r="J218" s="228"/>
      <c r="K218" s="229">
        <f>ROUND(E218*J218,2)</f>
        <v>0</v>
      </c>
      <c r="L218" s="229">
        <v>21</v>
      </c>
      <c r="M218" s="229">
        <f>G218*(1+L218/100)</f>
        <v>0</v>
      </c>
      <c r="N218" s="229">
        <v>0</v>
      </c>
      <c r="O218" s="229">
        <f>ROUND(E218*N218,2)</f>
        <v>0</v>
      </c>
      <c r="P218" s="229">
        <v>0</v>
      </c>
      <c r="Q218" s="229">
        <f>ROUND(E218*P218,2)</f>
        <v>0</v>
      </c>
      <c r="R218" s="229" t="s">
        <v>344</v>
      </c>
      <c r="S218" s="229" t="s">
        <v>152</v>
      </c>
      <c r="T218" s="230" t="s">
        <v>152</v>
      </c>
      <c r="U218" s="216">
        <v>4.5999999999999999E-2</v>
      </c>
      <c r="V218" s="216">
        <f>ROUND(E218*U218,2)</f>
        <v>1.54</v>
      </c>
      <c r="W218" s="216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180</v>
      </c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5">
      <c r="A219" s="214"/>
      <c r="B219" s="215"/>
      <c r="C219" s="256" t="s">
        <v>432</v>
      </c>
      <c r="D219" s="249"/>
      <c r="E219" s="250">
        <v>33.555</v>
      </c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184</v>
      </c>
      <c r="AH219" s="207">
        <v>0</v>
      </c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5">
      <c r="A220" s="224">
        <v>74</v>
      </c>
      <c r="B220" s="225" t="s">
        <v>433</v>
      </c>
      <c r="C220" s="242" t="s">
        <v>434</v>
      </c>
      <c r="D220" s="226" t="s">
        <v>193</v>
      </c>
      <c r="E220" s="227">
        <v>52.15</v>
      </c>
      <c r="F220" s="228"/>
      <c r="G220" s="229">
        <f>ROUND(E220*F220,2)</f>
        <v>0</v>
      </c>
      <c r="H220" s="228"/>
      <c r="I220" s="229">
        <f>ROUND(E220*H220,2)</f>
        <v>0</v>
      </c>
      <c r="J220" s="228"/>
      <c r="K220" s="229">
        <f>ROUND(E220*J220,2)</f>
        <v>0</v>
      </c>
      <c r="L220" s="229">
        <v>21</v>
      </c>
      <c r="M220" s="229">
        <f>G220*(1+L220/100)</f>
        <v>0</v>
      </c>
      <c r="N220" s="229">
        <v>1E-4</v>
      </c>
      <c r="O220" s="229">
        <f>ROUND(E220*N220,2)</f>
        <v>0.01</v>
      </c>
      <c r="P220" s="229">
        <v>0</v>
      </c>
      <c r="Q220" s="229">
        <f>ROUND(E220*P220,2)</f>
        <v>0</v>
      </c>
      <c r="R220" s="229"/>
      <c r="S220" s="229" t="s">
        <v>166</v>
      </c>
      <c r="T220" s="230" t="s">
        <v>153</v>
      </c>
      <c r="U220" s="216">
        <v>0.15</v>
      </c>
      <c r="V220" s="216">
        <f>ROUND(E220*U220,2)</f>
        <v>7.82</v>
      </c>
      <c r="W220" s="216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180</v>
      </c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5">
      <c r="A221" s="214"/>
      <c r="B221" s="215"/>
      <c r="C221" s="256" t="s">
        <v>353</v>
      </c>
      <c r="D221" s="249"/>
      <c r="E221" s="250">
        <v>52.15</v>
      </c>
      <c r="F221" s="216"/>
      <c r="G221" s="216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184</v>
      </c>
      <c r="AH221" s="207">
        <v>0</v>
      </c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 x14ac:dyDescent="0.25">
      <c r="A222" s="224">
        <v>75</v>
      </c>
      <c r="B222" s="225" t="s">
        <v>435</v>
      </c>
      <c r="C222" s="242" t="s">
        <v>436</v>
      </c>
      <c r="D222" s="226" t="s">
        <v>193</v>
      </c>
      <c r="E222" s="227">
        <v>20.975000000000001</v>
      </c>
      <c r="F222" s="228"/>
      <c r="G222" s="229">
        <f>ROUND(E222*F222,2)</f>
        <v>0</v>
      </c>
      <c r="H222" s="228"/>
      <c r="I222" s="229">
        <f>ROUND(E222*H222,2)</f>
        <v>0</v>
      </c>
      <c r="J222" s="228"/>
      <c r="K222" s="229">
        <f>ROUND(E222*J222,2)</f>
        <v>0</v>
      </c>
      <c r="L222" s="229">
        <v>21</v>
      </c>
      <c r="M222" s="229">
        <f>G222*(1+L222/100)</f>
        <v>0</v>
      </c>
      <c r="N222" s="229">
        <v>4.0000000000000003E-5</v>
      </c>
      <c r="O222" s="229">
        <f>ROUND(E222*N222,2)</f>
        <v>0</v>
      </c>
      <c r="P222" s="229">
        <v>0</v>
      </c>
      <c r="Q222" s="229">
        <f>ROUND(E222*P222,2)</f>
        <v>0</v>
      </c>
      <c r="R222" s="229"/>
      <c r="S222" s="229" t="s">
        <v>166</v>
      </c>
      <c r="T222" s="230" t="s">
        <v>437</v>
      </c>
      <c r="U222" s="216">
        <v>7.0000000000000007E-2</v>
      </c>
      <c r="V222" s="216">
        <f>ROUND(E222*U222,2)</f>
        <v>1.47</v>
      </c>
      <c r="W222" s="216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299</v>
      </c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 x14ac:dyDescent="0.25">
      <c r="A223" s="214"/>
      <c r="B223" s="215"/>
      <c r="C223" s="243" t="s">
        <v>300</v>
      </c>
      <c r="D223" s="231"/>
      <c r="E223" s="231"/>
      <c r="F223" s="231"/>
      <c r="G223" s="231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156</v>
      </c>
      <c r="AH223" s="207"/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ht="20.399999999999999" outlineLevel="1" x14ac:dyDescent="0.25">
      <c r="A224" s="224">
        <v>76</v>
      </c>
      <c r="B224" s="225" t="s">
        <v>438</v>
      </c>
      <c r="C224" s="242" t="s">
        <v>439</v>
      </c>
      <c r="D224" s="226" t="s">
        <v>187</v>
      </c>
      <c r="E224" s="227">
        <v>28.620380000000001</v>
      </c>
      <c r="F224" s="228"/>
      <c r="G224" s="229">
        <f>ROUND(E224*F224,2)</f>
        <v>0</v>
      </c>
      <c r="H224" s="228"/>
      <c r="I224" s="229">
        <f>ROUND(E224*H224,2)</f>
        <v>0</v>
      </c>
      <c r="J224" s="228"/>
      <c r="K224" s="229">
        <f>ROUND(E224*J224,2)</f>
        <v>0</v>
      </c>
      <c r="L224" s="229">
        <v>21</v>
      </c>
      <c r="M224" s="229">
        <f>G224*(1+L224/100)</f>
        <v>0</v>
      </c>
      <c r="N224" s="229">
        <v>3.15E-3</v>
      </c>
      <c r="O224" s="229">
        <f>ROUND(E224*N224,2)</f>
        <v>0.09</v>
      </c>
      <c r="P224" s="229">
        <v>0</v>
      </c>
      <c r="Q224" s="229">
        <f>ROUND(E224*P224,2)</f>
        <v>0</v>
      </c>
      <c r="R224" s="229" t="s">
        <v>285</v>
      </c>
      <c r="S224" s="229" t="s">
        <v>440</v>
      </c>
      <c r="T224" s="230" t="s">
        <v>440</v>
      </c>
      <c r="U224" s="216">
        <v>0</v>
      </c>
      <c r="V224" s="216">
        <f>ROUND(E224*U224,2)</f>
        <v>0</v>
      </c>
      <c r="W224" s="216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 t="s">
        <v>286</v>
      </c>
      <c r="AH224" s="207"/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outlineLevel="1" x14ac:dyDescent="0.25">
      <c r="A225" s="214"/>
      <c r="B225" s="215"/>
      <c r="C225" s="256" t="s">
        <v>441</v>
      </c>
      <c r="D225" s="249"/>
      <c r="E225" s="250">
        <v>26.417999999999999</v>
      </c>
      <c r="F225" s="216"/>
      <c r="G225" s="216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 t="s">
        <v>184</v>
      </c>
      <c r="AH225" s="207">
        <v>0</v>
      </c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outlineLevel="1" x14ac:dyDescent="0.25">
      <c r="A226" s="214"/>
      <c r="B226" s="215"/>
      <c r="C226" s="256" t="s">
        <v>442</v>
      </c>
      <c r="D226" s="249"/>
      <c r="E226" s="250">
        <v>2.2023799999999998</v>
      </c>
      <c r="F226" s="216"/>
      <c r="G226" s="216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 t="s">
        <v>184</v>
      </c>
      <c r="AH226" s="207">
        <v>0</v>
      </c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outlineLevel="1" x14ac:dyDescent="0.25">
      <c r="A227" s="224">
        <v>77</v>
      </c>
      <c r="B227" s="225" t="s">
        <v>443</v>
      </c>
      <c r="C227" s="242" t="s">
        <v>444</v>
      </c>
      <c r="D227" s="226" t="s">
        <v>193</v>
      </c>
      <c r="E227" s="227">
        <v>1.76</v>
      </c>
      <c r="F227" s="228"/>
      <c r="G227" s="229">
        <f>ROUND(E227*F227,2)</f>
        <v>0</v>
      </c>
      <c r="H227" s="228"/>
      <c r="I227" s="229">
        <f>ROUND(E227*H227,2)</f>
        <v>0</v>
      </c>
      <c r="J227" s="228"/>
      <c r="K227" s="229">
        <f>ROUND(E227*J227,2)</f>
        <v>0</v>
      </c>
      <c r="L227" s="229">
        <v>21</v>
      </c>
      <c r="M227" s="229">
        <f>G227*(1+L227/100)</f>
        <v>0</v>
      </c>
      <c r="N227" s="229">
        <v>8.3000000000000001E-4</v>
      </c>
      <c r="O227" s="229">
        <f>ROUND(E227*N227,2)</f>
        <v>0</v>
      </c>
      <c r="P227" s="229">
        <v>0</v>
      </c>
      <c r="Q227" s="229">
        <f>ROUND(E227*P227,2)</f>
        <v>0</v>
      </c>
      <c r="R227" s="229"/>
      <c r="S227" s="229" t="s">
        <v>166</v>
      </c>
      <c r="T227" s="230" t="s">
        <v>153</v>
      </c>
      <c r="U227" s="216">
        <v>0</v>
      </c>
      <c r="V227" s="216">
        <f>ROUND(E227*U227,2)</f>
        <v>0</v>
      </c>
      <c r="W227" s="216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 t="s">
        <v>286</v>
      </c>
      <c r="AH227" s="207"/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 x14ac:dyDescent="0.25">
      <c r="A228" s="214"/>
      <c r="B228" s="215"/>
      <c r="C228" s="256" t="s">
        <v>445</v>
      </c>
      <c r="D228" s="249"/>
      <c r="E228" s="250">
        <v>1.76</v>
      </c>
      <c r="F228" s="216"/>
      <c r="G228" s="216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 t="s">
        <v>184</v>
      </c>
      <c r="AH228" s="207">
        <v>0</v>
      </c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 x14ac:dyDescent="0.25">
      <c r="A229" s="224">
        <v>78</v>
      </c>
      <c r="B229" s="225" t="s">
        <v>446</v>
      </c>
      <c r="C229" s="242" t="s">
        <v>447</v>
      </c>
      <c r="D229" s="226" t="s">
        <v>187</v>
      </c>
      <c r="E229" s="227">
        <v>95.905100000000004</v>
      </c>
      <c r="F229" s="228"/>
      <c r="G229" s="229">
        <f>ROUND(E229*F229,2)</f>
        <v>0</v>
      </c>
      <c r="H229" s="228"/>
      <c r="I229" s="229">
        <f>ROUND(E229*H229,2)</f>
        <v>0</v>
      </c>
      <c r="J229" s="228"/>
      <c r="K229" s="229">
        <f>ROUND(E229*J229,2)</f>
        <v>0</v>
      </c>
      <c r="L229" s="229">
        <v>21</v>
      </c>
      <c r="M229" s="229">
        <f>G229*(1+L229/100)</f>
        <v>0</v>
      </c>
      <c r="N229" s="229">
        <v>4.5999999999999999E-3</v>
      </c>
      <c r="O229" s="229">
        <f>ROUND(E229*N229,2)</f>
        <v>0.44</v>
      </c>
      <c r="P229" s="229">
        <v>0</v>
      </c>
      <c r="Q229" s="229">
        <f>ROUND(E229*P229,2)</f>
        <v>0</v>
      </c>
      <c r="R229" s="229"/>
      <c r="S229" s="229" t="s">
        <v>166</v>
      </c>
      <c r="T229" s="230" t="s">
        <v>153</v>
      </c>
      <c r="U229" s="216">
        <v>0</v>
      </c>
      <c r="V229" s="216">
        <f>ROUND(E229*U229,2)</f>
        <v>0</v>
      </c>
      <c r="W229" s="216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286</v>
      </c>
      <c r="AH229" s="207"/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5">
      <c r="A230" s="214"/>
      <c r="B230" s="215"/>
      <c r="C230" s="256" t="s">
        <v>448</v>
      </c>
      <c r="D230" s="249"/>
      <c r="E230" s="250">
        <v>84.650999999999996</v>
      </c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 t="s">
        <v>184</v>
      </c>
      <c r="AH230" s="207">
        <v>0</v>
      </c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outlineLevel="1" x14ac:dyDescent="0.25">
      <c r="A231" s="214"/>
      <c r="B231" s="215"/>
      <c r="C231" s="256" t="s">
        <v>449</v>
      </c>
      <c r="D231" s="249"/>
      <c r="E231" s="250">
        <v>6.9762000000000004</v>
      </c>
      <c r="F231" s="216"/>
      <c r="G231" s="216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184</v>
      </c>
      <c r="AH231" s="207">
        <v>0</v>
      </c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 x14ac:dyDescent="0.25">
      <c r="A232" s="214"/>
      <c r="B232" s="215"/>
      <c r="C232" s="256" t="s">
        <v>450</v>
      </c>
      <c r="D232" s="249"/>
      <c r="E232" s="250">
        <v>4.2778999999999998</v>
      </c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 t="s">
        <v>184</v>
      </c>
      <c r="AH232" s="207">
        <v>0</v>
      </c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outlineLevel="1" x14ac:dyDescent="0.25">
      <c r="A233" s="224">
        <v>79</v>
      </c>
      <c r="B233" s="225" t="s">
        <v>451</v>
      </c>
      <c r="C233" s="242" t="s">
        <v>452</v>
      </c>
      <c r="D233" s="226" t="s">
        <v>178</v>
      </c>
      <c r="E233" s="227">
        <v>0.58389999999999997</v>
      </c>
      <c r="F233" s="228"/>
      <c r="G233" s="229">
        <f>ROUND(E233*F233,2)</f>
        <v>0</v>
      </c>
      <c r="H233" s="228"/>
      <c r="I233" s="229">
        <f>ROUND(E233*H233,2)</f>
        <v>0</v>
      </c>
      <c r="J233" s="228"/>
      <c r="K233" s="229">
        <f>ROUND(E233*J233,2)</f>
        <v>0</v>
      </c>
      <c r="L233" s="229">
        <v>21</v>
      </c>
      <c r="M233" s="229">
        <f>G233*(1+L233/100)</f>
        <v>0</v>
      </c>
      <c r="N233" s="229">
        <v>0</v>
      </c>
      <c r="O233" s="229">
        <f>ROUND(E233*N233,2)</f>
        <v>0</v>
      </c>
      <c r="P233" s="229">
        <v>0</v>
      </c>
      <c r="Q233" s="229">
        <f>ROUND(E233*P233,2)</f>
        <v>0</v>
      </c>
      <c r="R233" s="229" t="s">
        <v>344</v>
      </c>
      <c r="S233" s="229" t="s">
        <v>152</v>
      </c>
      <c r="T233" s="230" t="s">
        <v>152</v>
      </c>
      <c r="U233" s="216">
        <v>1.1140000000000001</v>
      </c>
      <c r="V233" s="216">
        <f>ROUND(E233*U233,2)</f>
        <v>0.65</v>
      </c>
      <c r="W233" s="216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 t="s">
        <v>372</v>
      </c>
      <c r="AH233" s="207"/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 outlineLevel="1" x14ac:dyDescent="0.25">
      <c r="A234" s="214"/>
      <c r="B234" s="215"/>
      <c r="C234" s="255" t="s">
        <v>453</v>
      </c>
      <c r="D234" s="253"/>
      <c r="E234" s="253"/>
      <c r="F234" s="253"/>
      <c r="G234" s="253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07"/>
      <c r="Y234" s="207"/>
      <c r="Z234" s="207"/>
      <c r="AA234" s="207"/>
      <c r="AB234" s="207"/>
      <c r="AC234" s="207"/>
      <c r="AD234" s="207"/>
      <c r="AE234" s="207"/>
      <c r="AF234" s="207"/>
      <c r="AG234" s="207" t="s">
        <v>182</v>
      </c>
      <c r="AH234" s="207"/>
      <c r="AI234" s="207"/>
      <c r="AJ234" s="207"/>
      <c r="AK234" s="207"/>
      <c r="AL234" s="207"/>
      <c r="AM234" s="207"/>
      <c r="AN234" s="207"/>
      <c r="AO234" s="207"/>
      <c r="AP234" s="207"/>
      <c r="AQ234" s="207"/>
      <c r="AR234" s="207"/>
      <c r="AS234" s="207"/>
      <c r="AT234" s="207"/>
      <c r="AU234" s="207"/>
      <c r="AV234" s="207"/>
      <c r="AW234" s="207"/>
      <c r="AX234" s="207"/>
      <c r="AY234" s="207"/>
      <c r="AZ234" s="207"/>
      <c r="BA234" s="207"/>
      <c r="BB234" s="207"/>
      <c r="BC234" s="207"/>
      <c r="BD234" s="207"/>
      <c r="BE234" s="207"/>
      <c r="BF234" s="207"/>
      <c r="BG234" s="207"/>
      <c r="BH234" s="207"/>
    </row>
    <row r="235" spans="1:60" outlineLevel="1" x14ac:dyDescent="0.25">
      <c r="A235" s="214"/>
      <c r="B235" s="215"/>
      <c r="C235" s="256" t="s">
        <v>374</v>
      </c>
      <c r="D235" s="249"/>
      <c r="E235" s="250"/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 t="s">
        <v>184</v>
      </c>
      <c r="AH235" s="207">
        <v>0</v>
      </c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outlineLevel="1" x14ac:dyDescent="0.25">
      <c r="A236" s="214"/>
      <c r="B236" s="215"/>
      <c r="C236" s="256" t="s">
        <v>454</v>
      </c>
      <c r="D236" s="249"/>
      <c r="E236" s="250"/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 t="s">
        <v>184</v>
      </c>
      <c r="AH236" s="207">
        <v>0</v>
      </c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 x14ac:dyDescent="0.25">
      <c r="A237" s="214"/>
      <c r="B237" s="215"/>
      <c r="C237" s="256" t="s">
        <v>455</v>
      </c>
      <c r="D237" s="249"/>
      <c r="E237" s="250">
        <v>0.58389999999999997</v>
      </c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 t="s">
        <v>184</v>
      </c>
      <c r="AH237" s="207">
        <v>0</v>
      </c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x14ac:dyDescent="0.25">
      <c r="A238" s="218" t="s">
        <v>147</v>
      </c>
      <c r="B238" s="219" t="s">
        <v>98</v>
      </c>
      <c r="C238" s="241" t="s">
        <v>99</v>
      </c>
      <c r="D238" s="220"/>
      <c r="E238" s="221"/>
      <c r="F238" s="222"/>
      <c r="G238" s="222">
        <f>SUMIF(AG239:AG252,"&lt;&gt;NOR",G239:G252)</f>
        <v>0</v>
      </c>
      <c r="H238" s="222"/>
      <c r="I238" s="222">
        <f>SUM(I239:I252)</f>
        <v>0</v>
      </c>
      <c r="J238" s="222"/>
      <c r="K238" s="222">
        <f>SUM(K239:K252)</f>
        <v>0</v>
      </c>
      <c r="L238" s="222"/>
      <c r="M238" s="222">
        <f>SUM(M239:M252)</f>
        <v>0</v>
      </c>
      <c r="N238" s="222"/>
      <c r="O238" s="222">
        <f>SUM(O239:O252)</f>
        <v>0.82000000000000006</v>
      </c>
      <c r="P238" s="222"/>
      <c r="Q238" s="222">
        <f>SUM(Q239:Q252)</f>
        <v>0</v>
      </c>
      <c r="R238" s="222"/>
      <c r="S238" s="222"/>
      <c r="T238" s="223"/>
      <c r="U238" s="217"/>
      <c r="V238" s="217">
        <f>SUM(V239:V252)</f>
        <v>25.049999999999997</v>
      </c>
      <c r="W238" s="217"/>
      <c r="AG238" t="s">
        <v>148</v>
      </c>
    </row>
    <row r="239" spans="1:60" ht="20.399999999999999" outlineLevel="1" x14ac:dyDescent="0.25">
      <c r="A239" s="224">
        <v>80</v>
      </c>
      <c r="B239" s="225" t="s">
        <v>456</v>
      </c>
      <c r="C239" s="242" t="s">
        <v>457</v>
      </c>
      <c r="D239" s="226" t="s">
        <v>187</v>
      </c>
      <c r="E239" s="227">
        <v>59.063749999999999</v>
      </c>
      <c r="F239" s="228"/>
      <c r="G239" s="229">
        <f>ROUND(E239*F239,2)</f>
        <v>0</v>
      </c>
      <c r="H239" s="228"/>
      <c r="I239" s="229">
        <f>ROUND(E239*H239,2)</f>
        <v>0</v>
      </c>
      <c r="J239" s="228"/>
      <c r="K239" s="229">
        <f>ROUND(E239*J239,2)</f>
        <v>0</v>
      </c>
      <c r="L239" s="229">
        <v>21</v>
      </c>
      <c r="M239" s="229">
        <f>G239*(1+L239/100)</f>
        <v>0</v>
      </c>
      <c r="N239" s="229">
        <v>5.0000000000000002E-5</v>
      </c>
      <c r="O239" s="229">
        <f>ROUND(E239*N239,2)</f>
        <v>0</v>
      </c>
      <c r="P239" s="229">
        <v>0</v>
      </c>
      <c r="Q239" s="229">
        <f>ROUND(E239*P239,2)</f>
        <v>0</v>
      </c>
      <c r="R239" s="229" t="s">
        <v>458</v>
      </c>
      <c r="S239" s="229" t="s">
        <v>152</v>
      </c>
      <c r="T239" s="230" t="s">
        <v>152</v>
      </c>
      <c r="U239" s="216">
        <v>6.5000000000000002E-2</v>
      </c>
      <c r="V239" s="216">
        <f>ROUND(E239*U239,2)</f>
        <v>3.84</v>
      </c>
      <c r="W239" s="216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 t="s">
        <v>299</v>
      </c>
      <c r="AH239" s="207"/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outlineLevel="1" x14ac:dyDescent="0.25">
      <c r="A240" s="214"/>
      <c r="B240" s="215"/>
      <c r="C240" s="256" t="s">
        <v>278</v>
      </c>
      <c r="D240" s="249"/>
      <c r="E240" s="250">
        <v>105.78</v>
      </c>
      <c r="F240" s="216"/>
      <c r="G240" s="216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 t="s">
        <v>184</v>
      </c>
      <c r="AH240" s="207">
        <v>0</v>
      </c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outlineLevel="1" x14ac:dyDescent="0.25">
      <c r="A241" s="214"/>
      <c r="B241" s="215"/>
      <c r="C241" s="256" t="s">
        <v>279</v>
      </c>
      <c r="D241" s="249"/>
      <c r="E241" s="250">
        <v>-46.716250000000002</v>
      </c>
      <c r="F241" s="216"/>
      <c r="G241" s="216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 t="s">
        <v>184</v>
      </c>
      <c r="AH241" s="207">
        <v>0</v>
      </c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ht="20.399999999999999" outlineLevel="1" x14ac:dyDescent="0.25">
      <c r="A242" s="233">
        <v>81</v>
      </c>
      <c r="B242" s="234" t="s">
        <v>459</v>
      </c>
      <c r="C242" s="244" t="s">
        <v>460</v>
      </c>
      <c r="D242" s="235" t="s">
        <v>187</v>
      </c>
      <c r="E242" s="236">
        <v>59.063749999999999</v>
      </c>
      <c r="F242" s="237"/>
      <c r="G242" s="238">
        <f>ROUND(E242*F242,2)</f>
        <v>0</v>
      </c>
      <c r="H242" s="237"/>
      <c r="I242" s="238">
        <f>ROUND(E242*H242,2)</f>
        <v>0</v>
      </c>
      <c r="J242" s="237"/>
      <c r="K242" s="238">
        <f>ROUND(E242*J242,2)</f>
        <v>0</v>
      </c>
      <c r="L242" s="238">
        <v>21</v>
      </c>
      <c r="M242" s="238">
        <f>G242*(1+L242/100)</f>
        <v>0</v>
      </c>
      <c r="N242" s="238">
        <v>3.0000000000000001E-3</v>
      </c>
      <c r="O242" s="238">
        <f>ROUND(E242*N242,2)</f>
        <v>0.18</v>
      </c>
      <c r="P242" s="238">
        <v>0</v>
      </c>
      <c r="Q242" s="238">
        <f>ROUND(E242*P242,2)</f>
        <v>0</v>
      </c>
      <c r="R242" s="238" t="s">
        <v>458</v>
      </c>
      <c r="S242" s="238" t="s">
        <v>152</v>
      </c>
      <c r="T242" s="239" t="s">
        <v>152</v>
      </c>
      <c r="U242" s="216">
        <v>0.32200000000000001</v>
      </c>
      <c r="V242" s="216">
        <f>ROUND(E242*U242,2)</f>
        <v>19.02</v>
      </c>
      <c r="W242" s="216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 t="s">
        <v>299</v>
      </c>
      <c r="AH242" s="207"/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ht="20.399999999999999" outlineLevel="1" x14ac:dyDescent="0.25">
      <c r="A243" s="233">
        <v>82</v>
      </c>
      <c r="B243" s="234" t="s">
        <v>461</v>
      </c>
      <c r="C243" s="244" t="s">
        <v>462</v>
      </c>
      <c r="D243" s="235" t="s">
        <v>187</v>
      </c>
      <c r="E243" s="236">
        <v>59.063749999999999</v>
      </c>
      <c r="F243" s="237"/>
      <c r="G243" s="238">
        <f>ROUND(E243*F243,2)</f>
        <v>0</v>
      </c>
      <c r="H243" s="237"/>
      <c r="I243" s="238">
        <f>ROUND(E243*H243,2)</f>
        <v>0</v>
      </c>
      <c r="J243" s="237"/>
      <c r="K243" s="238">
        <f>ROUND(E243*J243,2)</f>
        <v>0</v>
      </c>
      <c r="L243" s="238">
        <v>21</v>
      </c>
      <c r="M243" s="238">
        <f>G243*(1+L243/100)</f>
        <v>0</v>
      </c>
      <c r="N243" s="238">
        <v>3.0000000000000001E-3</v>
      </c>
      <c r="O243" s="238">
        <f>ROUND(E243*N243,2)</f>
        <v>0.18</v>
      </c>
      <c r="P243" s="238">
        <v>0</v>
      </c>
      <c r="Q243" s="238">
        <f>ROUND(E243*P243,2)</f>
        <v>0</v>
      </c>
      <c r="R243" s="238" t="s">
        <v>458</v>
      </c>
      <c r="S243" s="238" t="s">
        <v>152</v>
      </c>
      <c r="T243" s="239" t="s">
        <v>152</v>
      </c>
      <c r="U243" s="216">
        <v>1.7999999999999999E-2</v>
      </c>
      <c r="V243" s="216">
        <f>ROUND(E243*U243,2)</f>
        <v>1.06</v>
      </c>
      <c r="W243" s="216"/>
      <c r="X243" s="207"/>
      <c r="Y243" s="207"/>
      <c r="Z243" s="207"/>
      <c r="AA243" s="207"/>
      <c r="AB243" s="207"/>
      <c r="AC243" s="207"/>
      <c r="AD243" s="207"/>
      <c r="AE243" s="207"/>
      <c r="AF243" s="207"/>
      <c r="AG243" s="207" t="s">
        <v>299</v>
      </c>
      <c r="AH243" s="207"/>
      <c r="AI243" s="207"/>
      <c r="AJ243" s="207"/>
      <c r="AK243" s="207"/>
      <c r="AL243" s="207"/>
      <c r="AM243" s="207"/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</row>
    <row r="244" spans="1:60" outlineLevel="1" x14ac:dyDescent="0.25">
      <c r="A244" s="224">
        <v>83</v>
      </c>
      <c r="B244" s="225" t="s">
        <v>98</v>
      </c>
      <c r="C244" s="242" t="s">
        <v>463</v>
      </c>
      <c r="D244" s="226" t="s">
        <v>316</v>
      </c>
      <c r="E244" s="227">
        <v>0.22305</v>
      </c>
      <c r="F244" s="228"/>
      <c r="G244" s="229">
        <f>ROUND(E244*F244,2)</f>
        <v>0</v>
      </c>
      <c r="H244" s="228"/>
      <c r="I244" s="229">
        <f>ROUND(E244*H244,2)</f>
        <v>0</v>
      </c>
      <c r="J244" s="228"/>
      <c r="K244" s="229">
        <f>ROUND(E244*J244,2)</f>
        <v>0</v>
      </c>
      <c r="L244" s="229">
        <v>21</v>
      </c>
      <c r="M244" s="229">
        <f>G244*(1+L244/100)</f>
        <v>0</v>
      </c>
      <c r="N244" s="229">
        <v>2.0779999999999998</v>
      </c>
      <c r="O244" s="229">
        <f>ROUND(E244*N244,2)</f>
        <v>0.46</v>
      </c>
      <c r="P244" s="229">
        <v>0</v>
      </c>
      <c r="Q244" s="229">
        <f>ROUND(E244*P244,2)</f>
        <v>0</v>
      </c>
      <c r="R244" s="229"/>
      <c r="S244" s="229" t="s">
        <v>166</v>
      </c>
      <c r="T244" s="230" t="s">
        <v>153</v>
      </c>
      <c r="U244" s="216">
        <v>0</v>
      </c>
      <c r="V244" s="216">
        <f>ROUND(E244*U244,2)</f>
        <v>0</v>
      </c>
      <c r="W244" s="216"/>
      <c r="X244" s="207"/>
      <c r="Y244" s="207"/>
      <c r="Z244" s="207"/>
      <c r="AA244" s="207"/>
      <c r="AB244" s="207"/>
      <c r="AC244" s="207"/>
      <c r="AD244" s="207"/>
      <c r="AE244" s="207"/>
      <c r="AF244" s="207"/>
      <c r="AG244" s="207" t="s">
        <v>221</v>
      </c>
      <c r="AH244" s="207"/>
      <c r="AI244" s="207"/>
      <c r="AJ244" s="207"/>
      <c r="AK244" s="207"/>
      <c r="AL244" s="207"/>
      <c r="AM244" s="207"/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</row>
    <row r="245" spans="1:60" outlineLevel="1" x14ac:dyDescent="0.25">
      <c r="A245" s="214"/>
      <c r="B245" s="215"/>
      <c r="C245" s="243" t="s">
        <v>464</v>
      </c>
      <c r="D245" s="231"/>
      <c r="E245" s="231"/>
      <c r="F245" s="231"/>
      <c r="G245" s="231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07"/>
      <c r="Y245" s="207"/>
      <c r="Z245" s="207"/>
      <c r="AA245" s="207"/>
      <c r="AB245" s="207"/>
      <c r="AC245" s="207"/>
      <c r="AD245" s="207"/>
      <c r="AE245" s="207"/>
      <c r="AF245" s="207"/>
      <c r="AG245" s="207" t="s">
        <v>156</v>
      </c>
      <c r="AH245" s="207"/>
      <c r="AI245" s="207"/>
      <c r="AJ245" s="207"/>
      <c r="AK245" s="207"/>
      <c r="AL245" s="207"/>
      <c r="AM245" s="207"/>
      <c r="AN245" s="207"/>
      <c r="AO245" s="207"/>
      <c r="AP245" s="207"/>
      <c r="AQ245" s="207"/>
      <c r="AR245" s="207"/>
      <c r="AS245" s="207"/>
      <c r="AT245" s="207"/>
      <c r="AU245" s="207"/>
      <c r="AV245" s="207"/>
      <c r="AW245" s="207"/>
      <c r="AX245" s="207"/>
      <c r="AY245" s="207"/>
      <c r="AZ245" s="207"/>
      <c r="BA245" s="207"/>
      <c r="BB245" s="207"/>
      <c r="BC245" s="207"/>
      <c r="BD245" s="207"/>
      <c r="BE245" s="207"/>
      <c r="BF245" s="207"/>
      <c r="BG245" s="207"/>
      <c r="BH245" s="207"/>
    </row>
    <row r="246" spans="1:60" outlineLevel="1" x14ac:dyDescent="0.25">
      <c r="A246" s="214"/>
      <c r="B246" s="215"/>
      <c r="C246" s="256" t="s">
        <v>465</v>
      </c>
      <c r="D246" s="249"/>
      <c r="E246" s="250">
        <v>0.18629999999999999</v>
      </c>
      <c r="F246" s="216"/>
      <c r="G246" s="216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07"/>
      <c r="Y246" s="207"/>
      <c r="Z246" s="207"/>
      <c r="AA246" s="207"/>
      <c r="AB246" s="207"/>
      <c r="AC246" s="207"/>
      <c r="AD246" s="207"/>
      <c r="AE246" s="207"/>
      <c r="AF246" s="207"/>
      <c r="AG246" s="207" t="s">
        <v>184</v>
      </c>
      <c r="AH246" s="207">
        <v>0</v>
      </c>
      <c r="AI246" s="207"/>
      <c r="AJ246" s="207"/>
      <c r="AK246" s="207"/>
      <c r="AL246" s="207"/>
      <c r="AM246" s="207"/>
      <c r="AN246" s="207"/>
      <c r="AO246" s="207"/>
      <c r="AP246" s="207"/>
      <c r="AQ246" s="207"/>
      <c r="AR246" s="207"/>
      <c r="AS246" s="207"/>
      <c r="AT246" s="207"/>
      <c r="AU246" s="207"/>
      <c r="AV246" s="207"/>
      <c r="AW246" s="207"/>
      <c r="AX246" s="207"/>
      <c r="AY246" s="207"/>
      <c r="AZ246" s="207"/>
      <c r="BA246" s="207"/>
      <c r="BB246" s="207"/>
      <c r="BC246" s="207"/>
      <c r="BD246" s="207"/>
      <c r="BE246" s="207"/>
      <c r="BF246" s="207"/>
      <c r="BG246" s="207"/>
      <c r="BH246" s="207"/>
    </row>
    <row r="247" spans="1:60" outlineLevel="1" x14ac:dyDescent="0.25">
      <c r="A247" s="214"/>
      <c r="B247" s="215"/>
      <c r="C247" s="256" t="s">
        <v>466</v>
      </c>
      <c r="D247" s="249"/>
      <c r="E247" s="250">
        <v>3.6749999999999998E-2</v>
      </c>
      <c r="F247" s="216"/>
      <c r="G247" s="216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07"/>
      <c r="Y247" s="207"/>
      <c r="Z247" s="207"/>
      <c r="AA247" s="207"/>
      <c r="AB247" s="207"/>
      <c r="AC247" s="207"/>
      <c r="AD247" s="207"/>
      <c r="AE247" s="207"/>
      <c r="AF247" s="207"/>
      <c r="AG247" s="207" t="s">
        <v>184</v>
      </c>
      <c r="AH247" s="207">
        <v>0</v>
      </c>
      <c r="AI247" s="207"/>
      <c r="AJ247" s="207"/>
      <c r="AK247" s="207"/>
      <c r="AL247" s="207"/>
      <c r="AM247" s="207"/>
      <c r="AN247" s="207"/>
      <c r="AO247" s="207"/>
      <c r="AP247" s="207"/>
      <c r="AQ247" s="207"/>
      <c r="AR247" s="207"/>
      <c r="AS247" s="207"/>
      <c r="AT247" s="207"/>
      <c r="AU247" s="207"/>
      <c r="AV247" s="207"/>
      <c r="AW247" s="207"/>
      <c r="AX247" s="207"/>
      <c r="AY247" s="207"/>
      <c r="AZ247" s="207"/>
      <c r="BA247" s="207"/>
      <c r="BB247" s="207"/>
      <c r="BC247" s="207"/>
      <c r="BD247" s="207"/>
      <c r="BE247" s="207"/>
      <c r="BF247" s="207"/>
      <c r="BG247" s="207"/>
      <c r="BH247" s="207"/>
    </row>
    <row r="248" spans="1:60" outlineLevel="1" x14ac:dyDescent="0.25">
      <c r="A248" s="224">
        <v>84</v>
      </c>
      <c r="B248" s="225" t="s">
        <v>467</v>
      </c>
      <c r="C248" s="242" t="s">
        <v>468</v>
      </c>
      <c r="D248" s="226" t="s">
        <v>178</v>
      </c>
      <c r="E248" s="227">
        <v>0.82082999999999995</v>
      </c>
      <c r="F248" s="228"/>
      <c r="G248" s="229">
        <f>ROUND(E248*F248,2)</f>
        <v>0</v>
      </c>
      <c r="H248" s="228"/>
      <c r="I248" s="229">
        <f>ROUND(E248*H248,2)</f>
        <v>0</v>
      </c>
      <c r="J248" s="228"/>
      <c r="K248" s="229">
        <f>ROUND(E248*J248,2)</f>
        <v>0</v>
      </c>
      <c r="L248" s="229">
        <v>21</v>
      </c>
      <c r="M248" s="229">
        <f>G248*(1+L248/100)</f>
        <v>0</v>
      </c>
      <c r="N248" s="229">
        <v>0</v>
      </c>
      <c r="O248" s="229">
        <f>ROUND(E248*N248,2)</f>
        <v>0</v>
      </c>
      <c r="P248" s="229">
        <v>0</v>
      </c>
      <c r="Q248" s="229">
        <f>ROUND(E248*P248,2)</f>
        <v>0</v>
      </c>
      <c r="R248" s="229" t="s">
        <v>458</v>
      </c>
      <c r="S248" s="229" t="s">
        <v>152</v>
      </c>
      <c r="T248" s="230" t="s">
        <v>152</v>
      </c>
      <c r="U248" s="216">
        <v>1.375</v>
      </c>
      <c r="V248" s="216">
        <f>ROUND(E248*U248,2)</f>
        <v>1.1299999999999999</v>
      </c>
      <c r="W248" s="216"/>
      <c r="X248" s="207"/>
      <c r="Y248" s="207"/>
      <c r="Z248" s="207"/>
      <c r="AA248" s="207"/>
      <c r="AB248" s="207"/>
      <c r="AC248" s="207"/>
      <c r="AD248" s="207"/>
      <c r="AE248" s="207"/>
      <c r="AF248" s="207"/>
      <c r="AG248" s="207" t="s">
        <v>372</v>
      </c>
      <c r="AH248" s="207"/>
      <c r="AI248" s="207"/>
      <c r="AJ248" s="207"/>
      <c r="AK248" s="207"/>
      <c r="AL248" s="207"/>
      <c r="AM248" s="207"/>
      <c r="AN248" s="207"/>
      <c r="AO248" s="207"/>
      <c r="AP248" s="207"/>
      <c r="AQ248" s="207"/>
      <c r="AR248" s="207"/>
      <c r="AS248" s="207"/>
      <c r="AT248" s="207"/>
      <c r="AU248" s="207"/>
      <c r="AV248" s="207"/>
      <c r="AW248" s="207"/>
      <c r="AX248" s="207"/>
      <c r="AY248" s="207"/>
      <c r="AZ248" s="207"/>
      <c r="BA248" s="207"/>
      <c r="BB248" s="207"/>
      <c r="BC248" s="207"/>
      <c r="BD248" s="207"/>
      <c r="BE248" s="207"/>
      <c r="BF248" s="207"/>
      <c r="BG248" s="207"/>
      <c r="BH248" s="207"/>
    </row>
    <row r="249" spans="1:60" outlineLevel="1" x14ac:dyDescent="0.25">
      <c r="A249" s="214"/>
      <c r="B249" s="215"/>
      <c r="C249" s="255" t="s">
        <v>394</v>
      </c>
      <c r="D249" s="253"/>
      <c r="E249" s="253"/>
      <c r="F249" s="253"/>
      <c r="G249" s="253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07"/>
      <c r="Y249" s="207"/>
      <c r="Z249" s="207"/>
      <c r="AA249" s="207"/>
      <c r="AB249" s="207"/>
      <c r="AC249" s="207"/>
      <c r="AD249" s="207"/>
      <c r="AE249" s="207"/>
      <c r="AF249" s="207"/>
      <c r="AG249" s="207" t="s">
        <v>182</v>
      </c>
      <c r="AH249" s="207"/>
      <c r="AI249" s="207"/>
      <c r="AJ249" s="207"/>
      <c r="AK249" s="207"/>
      <c r="AL249" s="207"/>
      <c r="AM249" s="207"/>
      <c r="AN249" s="207"/>
      <c r="AO249" s="207"/>
      <c r="AP249" s="207"/>
      <c r="AQ249" s="207"/>
      <c r="AR249" s="207"/>
      <c r="AS249" s="207"/>
      <c r="AT249" s="207"/>
      <c r="AU249" s="207"/>
      <c r="AV249" s="207"/>
      <c r="AW249" s="207"/>
      <c r="AX249" s="207"/>
      <c r="AY249" s="207"/>
      <c r="AZ249" s="207"/>
      <c r="BA249" s="207"/>
      <c r="BB249" s="207"/>
      <c r="BC249" s="207"/>
      <c r="BD249" s="207"/>
      <c r="BE249" s="207"/>
      <c r="BF249" s="207"/>
      <c r="BG249" s="207"/>
      <c r="BH249" s="207"/>
    </row>
    <row r="250" spans="1:60" outlineLevel="1" x14ac:dyDescent="0.25">
      <c r="A250" s="214"/>
      <c r="B250" s="215"/>
      <c r="C250" s="256" t="s">
        <v>374</v>
      </c>
      <c r="D250" s="249"/>
      <c r="E250" s="250"/>
      <c r="F250" s="216"/>
      <c r="G250" s="216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07"/>
      <c r="Y250" s="207"/>
      <c r="Z250" s="207"/>
      <c r="AA250" s="207"/>
      <c r="AB250" s="207"/>
      <c r="AC250" s="207"/>
      <c r="AD250" s="207"/>
      <c r="AE250" s="207"/>
      <c r="AF250" s="207"/>
      <c r="AG250" s="207" t="s">
        <v>184</v>
      </c>
      <c r="AH250" s="207">
        <v>0</v>
      </c>
      <c r="AI250" s="207"/>
      <c r="AJ250" s="207"/>
      <c r="AK250" s="207"/>
      <c r="AL250" s="207"/>
      <c r="AM250" s="207"/>
      <c r="AN250" s="207"/>
      <c r="AO250" s="207"/>
      <c r="AP250" s="207"/>
      <c r="AQ250" s="207"/>
      <c r="AR250" s="207"/>
      <c r="AS250" s="207"/>
      <c r="AT250" s="207"/>
      <c r="AU250" s="207"/>
      <c r="AV250" s="207"/>
      <c r="AW250" s="207"/>
      <c r="AX250" s="207"/>
      <c r="AY250" s="207"/>
      <c r="AZ250" s="207"/>
      <c r="BA250" s="207"/>
      <c r="BB250" s="207"/>
      <c r="BC250" s="207"/>
      <c r="BD250" s="207"/>
      <c r="BE250" s="207"/>
      <c r="BF250" s="207"/>
      <c r="BG250" s="207"/>
      <c r="BH250" s="207"/>
    </row>
    <row r="251" spans="1:60" outlineLevel="1" x14ac:dyDescent="0.25">
      <c r="A251" s="214"/>
      <c r="B251" s="215"/>
      <c r="C251" s="256" t="s">
        <v>469</v>
      </c>
      <c r="D251" s="249"/>
      <c r="E251" s="250"/>
      <c r="F251" s="216"/>
      <c r="G251" s="216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07"/>
      <c r="Y251" s="207"/>
      <c r="Z251" s="207"/>
      <c r="AA251" s="207"/>
      <c r="AB251" s="207"/>
      <c r="AC251" s="207"/>
      <c r="AD251" s="207"/>
      <c r="AE251" s="207"/>
      <c r="AF251" s="207"/>
      <c r="AG251" s="207" t="s">
        <v>184</v>
      </c>
      <c r="AH251" s="207">
        <v>0</v>
      </c>
      <c r="AI251" s="207"/>
      <c r="AJ251" s="207"/>
      <c r="AK251" s="207"/>
      <c r="AL251" s="207"/>
      <c r="AM251" s="207"/>
      <c r="AN251" s="207"/>
      <c r="AO251" s="207"/>
      <c r="AP251" s="207"/>
      <c r="AQ251" s="207"/>
      <c r="AR251" s="207"/>
      <c r="AS251" s="207"/>
      <c r="AT251" s="207"/>
      <c r="AU251" s="207"/>
      <c r="AV251" s="207"/>
      <c r="AW251" s="207"/>
      <c r="AX251" s="207"/>
      <c r="AY251" s="207"/>
      <c r="AZ251" s="207"/>
      <c r="BA251" s="207"/>
      <c r="BB251" s="207"/>
      <c r="BC251" s="207"/>
      <c r="BD251" s="207"/>
      <c r="BE251" s="207"/>
      <c r="BF251" s="207"/>
      <c r="BG251" s="207"/>
      <c r="BH251" s="207"/>
    </row>
    <row r="252" spans="1:60" outlineLevel="1" x14ac:dyDescent="0.25">
      <c r="A252" s="214"/>
      <c r="B252" s="215"/>
      <c r="C252" s="256" t="s">
        <v>470</v>
      </c>
      <c r="D252" s="249"/>
      <c r="E252" s="250">
        <v>0.82082999999999995</v>
      </c>
      <c r="F252" s="216"/>
      <c r="G252" s="216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07"/>
      <c r="Y252" s="207"/>
      <c r="Z252" s="207"/>
      <c r="AA252" s="207"/>
      <c r="AB252" s="207"/>
      <c r="AC252" s="207"/>
      <c r="AD252" s="207"/>
      <c r="AE252" s="207"/>
      <c r="AF252" s="207"/>
      <c r="AG252" s="207" t="s">
        <v>184</v>
      </c>
      <c r="AH252" s="207">
        <v>0</v>
      </c>
      <c r="AI252" s="207"/>
      <c r="AJ252" s="207"/>
      <c r="AK252" s="207"/>
      <c r="AL252" s="207"/>
      <c r="AM252" s="207"/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</row>
    <row r="253" spans="1:60" x14ac:dyDescent="0.25">
      <c r="A253" s="218" t="s">
        <v>147</v>
      </c>
      <c r="B253" s="219" t="s">
        <v>100</v>
      </c>
      <c r="C253" s="241" t="s">
        <v>101</v>
      </c>
      <c r="D253" s="220"/>
      <c r="E253" s="221"/>
      <c r="F253" s="222"/>
      <c r="G253" s="222">
        <f>SUMIF(AG254:AG264,"&lt;&gt;NOR",G254:G264)</f>
        <v>0</v>
      </c>
      <c r="H253" s="222"/>
      <c r="I253" s="222">
        <f>SUM(I254:I264)</f>
        <v>0</v>
      </c>
      <c r="J253" s="222"/>
      <c r="K253" s="222">
        <f>SUM(K254:K264)</f>
        <v>0</v>
      </c>
      <c r="L253" s="222"/>
      <c r="M253" s="222">
        <f>SUM(M254:M264)</f>
        <v>0</v>
      </c>
      <c r="N253" s="222"/>
      <c r="O253" s="222">
        <f>SUM(O254:O264)</f>
        <v>0.03</v>
      </c>
      <c r="P253" s="222"/>
      <c r="Q253" s="222">
        <f>SUM(Q254:Q264)</f>
        <v>0</v>
      </c>
      <c r="R253" s="222"/>
      <c r="S253" s="222"/>
      <c r="T253" s="223"/>
      <c r="U253" s="217"/>
      <c r="V253" s="217">
        <f>SUM(V254:V264)</f>
        <v>2.5099999999999998</v>
      </c>
      <c r="W253" s="217"/>
      <c r="AG253" t="s">
        <v>148</v>
      </c>
    </row>
    <row r="254" spans="1:60" outlineLevel="1" x14ac:dyDescent="0.25">
      <c r="A254" s="224">
        <v>85</v>
      </c>
      <c r="B254" s="225" t="s">
        <v>471</v>
      </c>
      <c r="C254" s="242" t="s">
        <v>472</v>
      </c>
      <c r="D254" s="226" t="s">
        <v>187</v>
      </c>
      <c r="E254" s="227">
        <v>1.875</v>
      </c>
      <c r="F254" s="228"/>
      <c r="G254" s="229">
        <f>ROUND(E254*F254,2)</f>
        <v>0</v>
      </c>
      <c r="H254" s="228"/>
      <c r="I254" s="229">
        <f>ROUND(E254*H254,2)</f>
        <v>0</v>
      </c>
      <c r="J254" s="228"/>
      <c r="K254" s="229">
        <f>ROUND(E254*J254,2)</f>
        <v>0</v>
      </c>
      <c r="L254" s="229">
        <v>21</v>
      </c>
      <c r="M254" s="229">
        <f>G254*(1+L254/100)</f>
        <v>0</v>
      </c>
      <c r="N254" s="229">
        <v>1.1E-4</v>
      </c>
      <c r="O254" s="229">
        <f>ROUND(E254*N254,2)</f>
        <v>0</v>
      </c>
      <c r="P254" s="229">
        <v>0</v>
      </c>
      <c r="Q254" s="229">
        <f>ROUND(E254*P254,2)</f>
        <v>0</v>
      </c>
      <c r="R254" s="229" t="s">
        <v>298</v>
      </c>
      <c r="S254" s="229" t="s">
        <v>152</v>
      </c>
      <c r="T254" s="230" t="s">
        <v>152</v>
      </c>
      <c r="U254" s="216">
        <v>0.05</v>
      </c>
      <c r="V254" s="216">
        <f>ROUND(E254*U254,2)</f>
        <v>0.09</v>
      </c>
      <c r="W254" s="216"/>
      <c r="X254" s="207"/>
      <c r="Y254" s="207"/>
      <c r="Z254" s="207"/>
      <c r="AA254" s="207"/>
      <c r="AB254" s="207"/>
      <c r="AC254" s="207"/>
      <c r="AD254" s="207"/>
      <c r="AE254" s="207"/>
      <c r="AF254" s="207"/>
      <c r="AG254" s="207" t="s">
        <v>180</v>
      </c>
      <c r="AH254" s="207"/>
      <c r="AI254" s="207"/>
      <c r="AJ254" s="207"/>
      <c r="AK254" s="207"/>
      <c r="AL254" s="207"/>
      <c r="AM254" s="207"/>
      <c r="AN254" s="207"/>
      <c r="AO254" s="207"/>
      <c r="AP254" s="207"/>
      <c r="AQ254" s="207"/>
      <c r="AR254" s="207"/>
      <c r="AS254" s="207"/>
      <c r="AT254" s="207"/>
      <c r="AU254" s="207"/>
      <c r="AV254" s="207"/>
      <c r="AW254" s="207"/>
      <c r="AX254" s="207"/>
      <c r="AY254" s="207"/>
      <c r="AZ254" s="207"/>
      <c r="BA254" s="207"/>
      <c r="BB254" s="207"/>
      <c r="BC254" s="207"/>
      <c r="BD254" s="207"/>
      <c r="BE254" s="207"/>
      <c r="BF254" s="207"/>
      <c r="BG254" s="207"/>
      <c r="BH254" s="207"/>
    </row>
    <row r="255" spans="1:60" outlineLevel="1" x14ac:dyDescent="0.25">
      <c r="A255" s="214"/>
      <c r="B255" s="215"/>
      <c r="C255" s="243" t="s">
        <v>473</v>
      </c>
      <c r="D255" s="231"/>
      <c r="E255" s="231"/>
      <c r="F255" s="231"/>
      <c r="G255" s="231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07"/>
      <c r="Y255" s="207"/>
      <c r="Z255" s="207"/>
      <c r="AA255" s="207"/>
      <c r="AB255" s="207"/>
      <c r="AC255" s="207"/>
      <c r="AD255" s="207"/>
      <c r="AE255" s="207"/>
      <c r="AF255" s="207"/>
      <c r="AG255" s="207" t="s">
        <v>156</v>
      </c>
      <c r="AH255" s="207"/>
      <c r="AI255" s="207"/>
      <c r="AJ255" s="207"/>
      <c r="AK255" s="207"/>
      <c r="AL255" s="207"/>
      <c r="AM255" s="207"/>
      <c r="AN255" s="207"/>
      <c r="AO255" s="207"/>
      <c r="AP255" s="207"/>
      <c r="AQ255" s="207"/>
      <c r="AR255" s="207"/>
      <c r="AS255" s="207"/>
      <c r="AT255" s="207"/>
      <c r="AU255" s="207"/>
      <c r="AV255" s="207"/>
      <c r="AW255" s="207"/>
      <c r="AX255" s="207"/>
      <c r="AY255" s="207"/>
      <c r="AZ255" s="207"/>
      <c r="BA255" s="207"/>
      <c r="BB255" s="207"/>
      <c r="BC255" s="207"/>
      <c r="BD255" s="207"/>
      <c r="BE255" s="207"/>
      <c r="BF255" s="207"/>
      <c r="BG255" s="207"/>
      <c r="BH255" s="207"/>
    </row>
    <row r="256" spans="1:60" ht="20.399999999999999" outlineLevel="1" x14ac:dyDescent="0.25">
      <c r="A256" s="224">
        <v>86</v>
      </c>
      <c r="B256" s="225" t="s">
        <v>474</v>
      </c>
      <c r="C256" s="242" t="s">
        <v>475</v>
      </c>
      <c r="D256" s="226" t="s">
        <v>187</v>
      </c>
      <c r="E256" s="227">
        <v>1.875</v>
      </c>
      <c r="F256" s="228"/>
      <c r="G256" s="229">
        <f>ROUND(E256*F256,2)</f>
        <v>0</v>
      </c>
      <c r="H256" s="228"/>
      <c r="I256" s="229">
        <f>ROUND(E256*H256,2)</f>
        <v>0</v>
      </c>
      <c r="J256" s="228"/>
      <c r="K256" s="229">
        <f>ROUND(E256*J256,2)</f>
        <v>0</v>
      </c>
      <c r="L256" s="229">
        <v>21</v>
      </c>
      <c r="M256" s="229">
        <f>G256*(1+L256/100)</f>
        <v>0</v>
      </c>
      <c r="N256" s="229">
        <v>2.2599999999999999E-3</v>
      </c>
      <c r="O256" s="229">
        <f>ROUND(E256*N256,2)</f>
        <v>0</v>
      </c>
      <c r="P256" s="229">
        <v>0</v>
      </c>
      <c r="Q256" s="229">
        <f>ROUND(E256*P256,2)</f>
        <v>0</v>
      </c>
      <c r="R256" s="229" t="s">
        <v>298</v>
      </c>
      <c r="S256" s="229" t="s">
        <v>152</v>
      </c>
      <c r="T256" s="230" t="s">
        <v>152</v>
      </c>
      <c r="U256" s="216">
        <v>1.1679999999999999</v>
      </c>
      <c r="V256" s="216">
        <f>ROUND(E256*U256,2)</f>
        <v>2.19</v>
      </c>
      <c r="W256" s="216"/>
      <c r="X256" s="207"/>
      <c r="Y256" s="207"/>
      <c r="Z256" s="207"/>
      <c r="AA256" s="207"/>
      <c r="AB256" s="207"/>
      <c r="AC256" s="207"/>
      <c r="AD256" s="207"/>
      <c r="AE256" s="207"/>
      <c r="AF256" s="207"/>
      <c r="AG256" s="207" t="s">
        <v>180</v>
      </c>
      <c r="AH256" s="207"/>
      <c r="AI256" s="207"/>
      <c r="AJ256" s="207"/>
      <c r="AK256" s="207"/>
      <c r="AL256" s="207"/>
      <c r="AM256" s="207"/>
      <c r="AN256" s="207"/>
      <c r="AO256" s="207"/>
      <c r="AP256" s="207"/>
      <c r="AQ256" s="207"/>
      <c r="AR256" s="207"/>
      <c r="AS256" s="207"/>
      <c r="AT256" s="207"/>
      <c r="AU256" s="207"/>
      <c r="AV256" s="207"/>
      <c r="AW256" s="207"/>
      <c r="AX256" s="207"/>
      <c r="AY256" s="207"/>
      <c r="AZ256" s="207"/>
      <c r="BA256" s="207"/>
      <c r="BB256" s="207"/>
      <c r="BC256" s="207"/>
      <c r="BD256" s="207"/>
      <c r="BE256" s="207"/>
      <c r="BF256" s="207"/>
      <c r="BG256" s="207"/>
      <c r="BH256" s="207"/>
    </row>
    <row r="257" spans="1:60" outlineLevel="1" x14ac:dyDescent="0.25">
      <c r="A257" s="214"/>
      <c r="B257" s="215"/>
      <c r="C257" s="256" t="s">
        <v>263</v>
      </c>
      <c r="D257" s="249"/>
      <c r="E257" s="250">
        <v>1.875</v>
      </c>
      <c r="F257" s="216"/>
      <c r="G257" s="216"/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07"/>
      <c r="Y257" s="207"/>
      <c r="Z257" s="207"/>
      <c r="AA257" s="207"/>
      <c r="AB257" s="207"/>
      <c r="AC257" s="207"/>
      <c r="AD257" s="207"/>
      <c r="AE257" s="207"/>
      <c r="AF257" s="207"/>
      <c r="AG257" s="207" t="s">
        <v>184</v>
      </c>
      <c r="AH257" s="207">
        <v>0</v>
      </c>
      <c r="AI257" s="207"/>
      <c r="AJ257" s="207"/>
      <c r="AK257" s="207"/>
      <c r="AL257" s="207"/>
      <c r="AM257" s="207"/>
      <c r="AN257" s="207"/>
      <c r="AO257" s="207"/>
      <c r="AP257" s="207"/>
      <c r="AQ257" s="207"/>
      <c r="AR257" s="207"/>
      <c r="AS257" s="207"/>
      <c r="AT257" s="207"/>
      <c r="AU257" s="207"/>
      <c r="AV257" s="207"/>
      <c r="AW257" s="207"/>
      <c r="AX257" s="207"/>
      <c r="AY257" s="207"/>
      <c r="AZ257" s="207"/>
      <c r="BA257" s="207"/>
      <c r="BB257" s="207"/>
      <c r="BC257" s="207"/>
      <c r="BD257" s="207"/>
      <c r="BE257" s="207"/>
      <c r="BF257" s="207"/>
      <c r="BG257" s="207"/>
      <c r="BH257" s="207"/>
    </row>
    <row r="258" spans="1:60" ht="20.399999999999999" outlineLevel="1" x14ac:dyDescent="0.25">
      <c r="A258" s="233">
        <v>87</v>
      </c>
      <c r="B258" s="234" t="s">
        <v>476</v>
      </c>
      <c r="C258" s="244" t="s">
        <v>477</v>
      </c>
      <c r="D258" s="235" t="s">
        <v>187</v>
      </c>
      <c r="E258" s="236">
        <v>1.875</v>
      </c>
      <c r="F258" s="237"/>
      <c r="G258" s="238">
        <f>ROUND(E258*F258,2)</f>
        <v>0</v>
      </c>
      <c r="H258" s="237"/>
      <c r="I258" s="238">
        <f>ROUND(E258*H258,2)</f>
        <v>0</v>
      </c>
      <c r="J258" s="237"/>
      <c r="K258" s="238">
        <f>ROUND(E258*J258,2)</f>
        <v>0</v>
      </c>
      <c r="L258" s="238">
        <v>21</v>
      </c>
      <c r="M258" s="238">
        <f>G258*(1+L258/100)</f>
        <v>0</v>
      </c>
      <c r="N258" s="238">
        <v>0</v>
      </c>
      <c r="O258" s="238">
        <f>ROUND(E258*N258,2)</f>
        <v>0</v>
      </c>
      <c r="P258" s="238">
        <v>0</v>
      </c>
      <c r="Q258" s="238">
        <f>ROUND(E258*P258,2)</f>
        <v>0</v>
      </c>
      <c r="R258" s="238" t="s">
        <v>298</v>
      </c>
      <c r="S258" s="238" t="s">
        <v>152</v>
      </c>
      <c r="T258" s="239" t="s">
        <v>152</v>
      </c>
      <c r="U258" s="216">
        <v>0.1</v>
      </c>
      <c r="V258" s="216">
        <f>ROUND(E258*U258,2)</f>
        <v>0.19</v>
      </c>
      <c r="W258" s="216"/>
      <c r="X258" s="207"/>
      <c r="Y258" s="207"/>
      <c r="Z258" s="207"/>
      <c r="AA258" s="207"/>
      <c r="AB258" s="207"/>
      <c r="AC258" s="207"/>
      <c r="AD258" s="207"/>
      <c r="AE258" s="207"/>
      <c r="AF258" s="207"/>
      <c r="AG258" s="207" t="s">
        <v>180</v>
      </c>
      <c r="AH258" s="207"/>
      <c r="AI258" s="207"/>
      <c r="AJ258" s="207"/>
      <c r="AK258" s="207"/>
      <c r="AL258" s="207"/>
      <c r="AM258" s="207"/>
      <c r="AN258" s="207"/>
      <c r="AO258" s="207"/>
      <c r="AP258" s="207"/>
      <c r="AQ258" s="207"/>
      <c r="AR258" s="207"/>
      <c r="AS258" s="207"/>
      <c r="AT258" s="207"/>
      <c r="AU258" s="207"/>
      <c r="AV258" s="207"/>
      <c r="AW258" s="207"/>
      <c r="AX258" s="207"/>
      <c r="AY258" s="207"/>
      <c r="AZ258" s="207"/>
      <c r="BA258" s="207"/>
      <c r="BB258" s="207"/>
      <c r="BC258" s="207"/>
      <c r="BD258" s="207"/>
      <c r="BE258" s="207"/>
      <c r="BF258" s="207"/>
      <c r="BG258" s="207"/>
      <c r="BH258" s="207"/>
    </row>
    <row r="259" spans="1:60" outlineLevel="1" x14ac:dyDescent="0.25">
      <c r="A259" s="224">
        <v>88</v>
      </c>
      <c r="B259" s="225" t="s">
        <v>478</v>
      </c>
      <c r="C259" s="242" t="s">
        <v>479</v>
      </c>
      <c r="D259" s="226" t="s">
        <v>187</v>
      </c>
      <c r="E259" s="227">
        <v>2.1656300000000002</v>
      </c>
      <c r="F259" s="228"/>
      <c r="G259" s="229">
        <f>ROUND(E259*F259,2)</f>
        <v>0</v>
      </c>
      <c r="H259" s="228"/>
      <c r="I259" s="229">
        <f>ROUND(E259*H259,2)</f>
        <v>0</v>
      </c>
      <c r="J259" s="228"/>
      <c r="K259" s="229">
        <f>ROUND(E259*J259,2)</f>
        <v>0</v>
      </c>
      <c r="L259" s="229">
        <v>21</v>
      </c>
      <c r="M259" s="229">
        <f>G259*(1+L259/100)</f>
        <v>0</v>
      </c>
      <c r="N259" s="229">
        <v>1.2200000000000001E-2</v>
      </c>
      <c r="O259" s="229">
        <f>ROUND(E259*N259,2)</f>
        <v>0.03</v>
      </c>
      <c r="P259" s="229">
        <v>0</v>
      </c>
      <c r="Q259" s="229">
        <f>ROUND(E259*P259,2)</f>
        <v>0</v>
      </c>
      <c r="R259" s="229" t="s">
        <v>285</v>
      </c>
      <c r="S259" s="229" t="s">
        <v>152</v>
      </c>
      <c r="T259" s="230" t="s">
        <v>152</v>
      </c>
      <c r="U259" s="216">
        <v>0</v>
      </c>
      <c r="V259" s="216">
        <f>ROUND(E259*U259,2)</f>
        <v>0</v>
      </c>
      <c r="W259" s="216"/>
      <c r="X259" s="207"/>
      <c r="Y259" s="207"/>
      <c r="Z259" s="207"/>
      <c r="AA259" s="207"/>
      <c r="AB259" s="207"/>
      <c r="AC259" s="207"/>
      <c r="AD259" s="207"/>
      <c r="AE259" s="207"/>
      <c r="AF259" s="207"/>
      <c r="AG259" s="207" t="s">
        <v>286</v>
      </c>
      <c r="AH259" s="207"/>
      <c r="AI259" s="207"/>
      <c r="AJ259" s="207"/>
      <c r="AK259" s="207"/>
      <c r="AL259" s="207"/>
      <c r="AM259" s="207"/>
      <c r="AN259" s="207"/>
      <c r="AO259" s="207"/>
      <c r="AP259" s="207"/>
      <c r="AQ259" s="207"/>
      <c r="AR259" s="207"/>
      <c r="AS259" s="207"/>
      <c r="AT259" s="207"/>
      <c r="AU259" s="207"/>
      <c r="AV259" s="207"/>
      <c r="AW259" s="207"/>
      <c r="AX259" s="207"/>
      <c r="AY259" s="207"/>
      <c r="AZ259" s="207"/>
      <c r="BA259" s="207"/>
      <c r="BB259" s="207"/>
      <c r="BC259" s="207"/>
      <c r="BD259" s="207"/>
      <c r="BE259" s="207"/>
      <c r="BF259" s="207"/>
      <c r="BG259" s="207"/>
      <c r="BH259" s="207"/>
    </row>
    <row r="260" spans="1:60" outlineLevel="1" x14ac:dyDescent="0.25">
      <c r="A260" s="214"/>
      <c r="B260" s="215"/>
      <c r="C260" s="256" t="s">
        <v>480</v>
      </c>
      <c r="D260" s="249"/>
      <c r="E260" s="250">
        <v>2.1656300000000002</v>
      </c>
      <c r="F260" s="216"/>
      <c r="G260" s="216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07"/>
      <c r="Y260" s="207"/>
      <c r="Z260" s="207"/>
      <c r="AA260" s="207"/>
      <c r="AB260" s="207"/>
      <c r="AC260" s="207"/>
      <c r="AD260" s="207"/>
      <c r="AE260" s="207"/>
      <c r="AF260" s="207"/>
      <c r="AG260" s="207" t="s">
        <v>184</v>
      </c>
      <c r="AH260" s="207">
        <v>0</v>
      </c>
      <c r="AI260" s="207"/>
      <c r="AJ260" s="207"/>
      <c r="AK260" s="207"/>
      <c r="AL260" s="207"/>
      <c r="AM260" s="207"/>
      <c r="AN260" s="207"/>
      <c r="AO260" s="207"/>
      <c r="AP260" s="207"/>
      <c r="AQ260" s="207"/>
      <c r="AR260" s="207"/>
      <c r="AS260" s="207"/>
      <c r="AT260" s="207"/>
      <c r="AU260" s="207"/>
      <c r="AV260" s="207"/>
      <c r="AW260" s="207"/>
      <c r="AX260" s="207"/>
      <c r="AY260" s="207"/>
      <c r="AZ260" s="207"/>
      <c r="BA260" s="207"/>
      <c r="BB260" s="207"/>
      <c r="BC260" s="207"/>
      <c r="BD260" s="207"/>
      <c r="BE260" s="207"/>
      <c r="BF260" s="207"/>
      <c r="BG260" s="207"/>
      <c r="BH260" s="207"/>
    </row>
    <row r="261" spans="1:60" outlineLevel="1" x14ac:dyDescent="0.25">
      <c r="A261" s="224">
        <v>89</v>
      </c>
      <c r="B261" s="225" t="s">
        <v>481</v>
      </c>
      <c r="C261" s="242" t="s">
        <v>482</v>
      </c>
      <c r="D261" s="226" t="s">
        <v>178</v>
      </c>
      <c r="E261" s="227">
        <v>3.0859999999999999E-2</v>
      </c>
      <c r="F261" s="228"/>
      <c r="G261" s="229">
        <f>ROUND(E261*F261,2)</f>
        <v>0</v>
      </c>
      <c r="H261" s="228"/>
      <c r="I261" s="229">
        <f>ROUND(E261*H261,2)</f>
        <v>0</v>
      </c>
      <c r="J261" s="228"/>
      <c r="K261" s="229">
        <f>ROUND(E261*J261,2)</f>
        <v>0</v>
      </c>
      <c r="L261" s="229">
        <v>21</v>
      </c>
      <c r="M261" s="229">
        <f>G261*(1+L261/100)</f>
        <v>0</v>
      </c>
      <c r="N261" s="229">
        <v>0</v>
      </c>
      <c r="O261" s="229">
        <f>ROUND(E261*N261,2)</f>
        <v>0</v>
      </c>
      <c r="P261" s="229">
        <v>0</v>
      </c>
      <c r="Q261" s="229">
        <f>ROUND(E261*P261,2)</f>
        <v>0</v>
      </c>
      <c r="R261" s="229" t="s">
        <v>298</v>
      </c>
      <c r="S261" s="229" t="s">
        <v>152</v>
      </c>
      <c r="T261" s="230" t="s">
        <v>152</v>
      </c>
      <c r="U261" s="216">
        <v>1.3049999999999999</v>
      </c>
      <c r="V261" s="216">
        <f>ROUND(E261*U261,2)</f>
        <v>0.04</v>
      </c>
      <c r="W261" s="216"/>
      <c r="X261" s="207"/>
      <c r="Y261" s="207"/>
      <c r="Z261" s="207"/>
      <c r="AA261" s="207"/>
      <c r="AB261" s="207"/>
      <c r="AC261" s="207"/>
      <c r="AD261" s="207"/>
      <c r="AE261" s="207"/>
      <c r="AF261" s="207"/>
      <c r="AG261" s="207" t="s">
        <v>372</v>
      </c>
      <c r="AH261" s="207"/>
      <c r="AI261" s="207"/>
      <c r="AJ261" s="207"/>
      <c r="AK261" s="207"/>
      <c r="AL261" s="207"/>
      <c r="AM261" s="207"/>
      <c r="AN261" s="207"/>
      <c r="AO261" s="207"/>
      <c r="AP261" s="207"/>
      <c r="AQ261" s="207"/>
      <c r="AR261" s="207"/>
      <c r="AS261" s="207"/>
      <c r="AT261" s="207"/>
      <c r="AU261" s="207"/>
      <c r="AV261" s="207"/>
      <c r="AW261" s="207"/>
      <c r="AX261" s="207"/>
      <c r="AY261" s="207"/>
      <c r="AZ261" s="207"/>
      <c r="BA261" s="207"/>
      <c r="BB261" s="207"/>
      <c r="BC261" s="207"/>
      <c r="BD261" s="207"/>
      <c r="BE261" s="207"/>
      <c r="BF261" s="207"/>
      <c r="BG261" s="207"/>
      <c r="BH261" s="207"/>
    </row>
    <row r="262" spans="1:60" outlineLevel="1" x14ac:dyDescent="0.25">
      <c r="A262" s="214"/>
      <c r="B262" s="215"/>
      <c r="C262" s="256" t="s">
        <v>374</v>
      </c>
      <c r="D262" s="249"/>
      <c r="E262" s="250"/>
      <c r="F262" s="216"/>
      <c r="G262" s="216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07"/>
      <c r="Y262" s="207"/>
      <c r="Z262" s="207"/>
      <c r="AA262" s="207"/>
      <c r="AB262" s="207"/>
      <c r="AC262" s="207"/>
      <c r="AD262" s="207"/>
      <c r="AE262" s="207"/>
      <c r="AF262" s="207"/>
      <c r="AG262" s="207" t="s">
        <v>184</v>
      </c>
      <c r="AH262" s="207">
        <v>0</v>
      </c>
      <c r="AI262" s="207"/>
      <c r="AJ262" s="207"/>
      <c r="AK262" s="207"/>
      <c r="AL262" s="207"/>
      <c r="AM262" s="207"/>
      <c r="AN262" s="207"/>
      <c r="AO262" s="207"/>
      <c r="AP262" s="207"/>
      <c r="AQ262" s="207"/>
      <c r="AR262" s="207"/>
      <c r="AS262" s="207"/>
      <c r="AT262" s="207"/>
      <c r="AU262" s="207"/>
      <c r="AV262" s="207"/>
      <c r="AW262" s="207"/>
      <c r="AX262" s="207"/>
      <c r="AY262" s="207"/>
      <c r="AZ262" s="207"/>
      <c r="BA262" s="207"/>
      <c r="BB262" s="207"/>
      <c r="BC262" s="207"/>
      <c r="BD262" s="207"/>
      <c r="BE262" s="207"/>
      <c r="BF262" s="207"/>
      <c r="BG262" s="207"/>
      <c r="BH262" s="207"/>
    </row>
    <row r="263" spans="1:60" outlineLevel="1" x14ac:dyDescent="0.25">
      <c r="A263" s="214"/>
      <c r="B263" s="215"/>
      <c r="C263" s="256" t="s">
        <v>483</v>
      </c>
      <c r="D263" s="249"/>
      <c r="E263" s="250"/>
      <c r="F263" s="216"/>
      <c r="G263" s="216"/>
      <c r="H263" s="216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  <c r="T263" s="216"/>
      <c r="U263" s="216"/>
      <c r="V263" s="216"/>
      <c r="W263" s="216"/>
      <c r="X263" s="207"/>
      <c r="Y263" s="207"/>
      <c r="Z263" s="207"/>
      <c r="AA263" s="207"/>
      <c r="AB263" s="207"/>
      <c r="AC263" s="207"/>
      <c r="AD263" s="207"/>
      <c r="AE263" s="207"/>
      <c r="AF263" s="207"/>
      <c r="AG263" s="207" t="s">
        <v>184</v>
      </c>
      <c r="AH263" s="207">
        <v>0</v>
      </c>
      <c r="AI263" s="207"/>
      <c r="AJ263" s="207"/>
      <c r="AK263" s="207"/>
      <c r="AL263" s="207"/>
      <c r="AM263" s="207"/>
      <c r="AN263" s="207"/>
      <c r="AO263" s="207"/>
      <c r="AP263" s="207"/>
      <c r="AQ263" s="207"/>
      <c r="AR263" s="207"/>
      <c r="AS263" s="207"/>
      <c r="AT263" s="207"/>
      <c r="AU263" s="207"/>
      <c r="AV263" s="207"/>
      <c r="AW263" s="207"/>
      <c r="AX263" s="207"/>
      <c r="AY263" s="207"/>
      <c r="AZ263" s="207"/>
      <c r="BA263" s="207"/>
      <c r="BB263" s="207"/>
      <c r="BC263" s="207"/>
      <c r="BD263" s="207"/>
      <c r="BE263" s="207"/>
      <c r="BF263" s="207"/>
      <c r="BG263" s="207"/>
      <c r="BH263" s="207"/>
    </row>
    <row r="264" spans="1:60" outlineLevel="1" x14ac:dyDescent="0.25">
      <c r="A264" s="214"/>
      <c r="B264" s="215"/>
      <c r="C264" s="256" t="s">
        <v>484</v>
      </c>
      <c r="D264" s="249"/>
      <c r="E264" s="250">
        <v>3.0859999999999999E-2</v>
      </c>
      <c r="F264" s="216"/>
      <c r="G264" s="216"/>
      <c r="H264" s="216"/>
      <c r="I264" s="216"/>
      <c r="J264" s="216"/>
      <c r="K264" s="216"/>
      <c r="L264" s="216"/>
      <c r="M264" s="216"/>
      <c r="N264" s="216"/>
      <c r="O264" s="216"/>
      <c r="P264" s="216"/>
      <c r="Q264" s="216"/>
      <c r="R264" s="216"/>
      <c r="S264" s="216"/>
      <c r="T264" s="216"/>
      <c r="U264" s="216"/>
      <c r="V264" s="216"/>
      <c r="W264" s="216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 t="s">
        <v>184</v>
      </c>
      <c r="AH264" s="207">
        <v>0</v>
      </c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</row>
    <row r="265" spans="1:60" x14ac:dyDescent="0.25">
      <c r="A265" s="218" t="s">
        <v>147</v>
      </c>
      <c r="B265" s="219" t="s">
        <v>102</v>
      </c>
      <c r="C265" s="241" t="s">
        <v>103</v>
      </c>
      <c r="D265" s="220"/>
      <c r="E265" s="221"/>
      <c r="F265" s="222"/>
      <c r="G265" s="222">
        <f>SUMIF(AG266:AG281,"&lt;&gt;NOR",G266:G281)</f>
        <v>0</v>
      </c>
      <c r="H265" s="222"/>
      <c r="I265" s="222">
        <f>SUM(I266:I281)</f>
        <v>0</v>
      </c>
      <c r="J265" s="222"/>
      <c r="K265" s="222">
        <f>SUM(K266:K281)</f>
        <v>0</v>
      </c>
      <c r="L265" s="222"/>
      <c r="M265" s="222">
        <f>SUM(M266:M281)</f>
        <v>0</v>
      </c>
      <c r="N265" s="222"/>
      <c r="O265" s="222">
        <f>SUM(O266:O281)</f>
        <v>0.18000000000000002</v>
      </c>
      <c r="P265" s="222"/>
      <c r="Q265" s="222">
        <f>SUM(Q266:Q281)</f>
        <v>0</v>
      </c>
      <c r="R265" s="222"/>
      <c r="S265" s="222"/>
      <c r="T265" s="223"/>
      <c r="U265" s="217"/>
      <c r="V265" s="217">
        <f>SUM(V266:V281)</f>
        <v>57.730000000000004</v>
      </c>
      <c r="W265" s="217"/>
      <c r="AG265" t="s">
        <v>148</v>
      </c>
    </row>
    <row r="266" spans="1:60" outlineLevel="1" x14ac:dyDescent="0.25">
      <c r="A266" s="224">
        <v>90</v>
      </c>
      <c r="B266" s="225" t="s">
        <v>485</v>
      </c>
      <c r="C266" s="242" t="s">
        <v>486</v>
      </c>
      <c r="D266" s="226" t="s">
        <v>187</v>
      </c>
      <c r="E266" s="227">
        <v>173.55279999999999</v>
      </c>
      <c r="F266" s="228"/>
      <c r="G266" s="229">
        <f>ROUND(E266*F266,2)</f>
        <v>0</v>
      </c>
      <c r="H266" s="228"/>
      <c r="I266" s="229">
        <f>ROUND(E266*H266,2)</f>
        <v>0</v>
      </c>
      <c r="J266" s="228"/>
      <c r="K266" s="229">
        <f>ROUND(E266*J266,2)</f>
        <v>0</v>
      </c>
      <c r="L266" s="229">
        <v>21</v>
      </c>
      <c r="M266" s="229">
        <f>G266*(1+L266/100)</f>
        <v>0</v>
      </c>
      <c r="N266" s="229">
        <v>0</v>
      </c>
      <c r="O266" s="229">
        <f>ROUND(E266*N266,2)</f>
        <v>0</v>
      </c>
      <c r="P266" s="229">
        <v>0</v>
      </c>
      <c r="Q266" s="229">
        <f>ROUND(E266*P266,2)</f>
        <v>0</v>
      </c>
      <c r="R266" s="229" t="s">
        <v>487</v>
      </c>
      <c r="S266" s="229" t="s">
        <v>152</v>
      </c>
      <c r="T266" s="230" t="s">
        <v>152</v>
      </c>
      <c r="U266" s="216">
        <v>6.9709999999999994E-2</v>
      </c>
      <c r="V266" s="216">
        <f>ROUND(E266*U266,2)</f>
        <v>12.1</v>
      </c>
      <c r="W266" s="216"/>
      <c r="X266" s="207"/>
      <c r="Y266" s="207"/>
      <c r="Z266" s="207"/>
      <c r="AA266" s="207"/>
      <c r="AB266" s="207"/>
      <c r="AC266" s="207"/>
      <c r="AD266" s="207"/>
      <c r="AE266" s="207"/>
      <c r="AF266" s="207"/>
      <c r="AG266" s="207" t="s">
        <v>180</v>
      </c>
      <c r="AH266" s="207"/>
      <c r="AI266" s="207"/>
      <c r="AJ266" s="207"/>
      <c r="AK266" s="207"/>
      <c r="AL266" s="207"/>
      <c r="AM266" s="207"/>
      <c r="AN266" s="207"/>
      <c r="AO266" s="207"/>
      <c r="AP266" s="207"/>
      <c r="AQ266" s="207"/>
      <c r="AR266" s="207"/>
      <c r="AS266" s="207"/>
      <c r="AT266" s="207"/>
      <c r="AU266" s="207"/>
      <c r="AV266" s="207"/>
      <c r="AW266" s="207"/>
      <c r="AX266" s="207"/>
      <c r="AY266" s="207"/>
      <c r="AZ266" s="207"/>
      <c r="BA266" s="207"/>
      <c r="BB266" s="207"/>
      <c r="BC266" s="207"/>
      <c r="BD266" s="207"/>
      <c r="BE266" s="207"/>
      <c r="BF266" s="207"/>
      <c r="BG266" s="207"/>
      <c r="BH266" s="207"/>
    </row>
    <row r="267" spans="1:60" outlineLevel="1" x14ac:dyDescent="0.25">
      <c r="A267" s="214"/>
      <c r="B267" s="215"/>
      <c r="C267" s="256" t="s">
        <v>239</v>
      </c>
      <c r="D267" s="249"/>
      <c r="E267" s="250">
        <v>118.7783</v>
      </c>
      <c r="F267" s="216"/>
      <c r="G267" s="216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07"/>
      <c r="Y267" s="207"/>
      <c r="Z267" s="207"/>
      <c r="AA267" s="207"/>
      <c r="AB267" s="207"/>
      <c r="AC267" s="207"/>
      <c r="AD267" s="207"/>
      <c r="AE267" s="207"/>
      <c r="AF267" s="207"/>
      <c r="AG267" s="207" t="s">
        <v>184</v>
      </c>
      <c r="AH267" s="207">
        <v>0</v>
      </c>
      <c r="AI267" s="207"/>
      <c r="AJ267" s="207"/>
      <c r="AK267" s="207"/>
      <c r="AL267" s="207"/>
      <c r="AM267" s="207"/>
      <c r="AN267" s="207"/>
      <c r="AO267" s="207"/>
      <c r="AP267" s="207"/>
      <c r="AQ267" s="207"/>
      <c r="AR267" s="207"/>
      <c r="AS267" s="207"/>
      <c r="AT267" s="207"/>
      <c r="AU267" s="207"/>
      <c r="AV267" s="207"/>
      <c r="AW267" s="207"/>
      <c r="AX267" s="207"/>
      <c r="AY267" s="207"/>
      <c r="AZ267" s="207"/>
      <c r="BA267" s="207"/>
      <c r="BB267" s="207"/>
      <c r="BC267" s="207"/>
      <c r="BD267" s="207"/>
      <c r="BE267" s="207"/>
      <c r="BF267" s="207"/>
      <c r="BG267" s="207"/>
      <c r="BH267" s="207"/>
    </row>
    <row r="268" spans="1:60" outlineLevel="1" x14ac:dyDescent="0.25">
      <c r="A268" s="214"/>
      <c r="B268" s="215"/>
      <c r="C268" s="256" t="s">
        <v>240</v>
      </c>
      <c r="D268" s="249"/>
      <c r="E268" s="250">
        <v>-11.164999999999999</v>
      </c>
      <c r="F268" s="216"/>
      <c r="G268" s="216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07"/>
      <c r="Y268" s="207"/>
      <c r="Z268" s="207"/>
      <c r="AA268" s="207"/>
      <c r="AB268" s="207"/>
      <c r="AC268" s="207"/>
      <c r="AD268" s="207"/>
      <c r="AE268" s="207"/>
      <c r="AF268" s="207"/>
      <c r="AG268" s="207" t="s">
        <v>184</v>
      </c>
      <c r="AH268" s="207">
        <v>0</v>
      </c>
      <c r="AI268" s="207"/>
      <c r="AJ268" s="207"/>
      <c r="AK268" s="207"/>
      <c r="AL268" s="207"/>
      <c r="AM268" s="207"/>
      <c r="AN268" s="207"/>
      <c r="AO268" s="207"/>
      <c r="AP268" s="207"/>
      <c r="AQ268" s="207"/>
      <c r="AR268" s="207"/>
      <c r="AS268" s="207"/>
      <c r="AT268" s="207"/>
      <c r="AU268" s="207"/>
      <c r="AV268" s="207"/>
      <c r="AW268" s="207"/>
      <c r="AX268" s="207"/>
      <c r="AY268" s="207"/>
      <c r="AZ268" s="207"/>
      <c r="BA268" s="207"/>
      <c r="BB268" s="207"/>
      <c r="BC268" s="207"/>
      <c r="BD268" s="207"/>
      <c r="BE268" s="207"/>
      <c r="BF268" s="207"/>
      <c r="BG268" s="207"/>
      <c r="BH268" s="207"/>
    </row>
    <row r="269" spans="1:60" outlineLevel="1" x14ac:dyDescent="0.25">
      <c r="A269" s="214"/>
      <c r="B269" s="215"/>
      <c r="C269" s="256" t="s">
        <v>488</v>
      </c>
      <c r="D269" s="249"/>
      <c r="E269" s="250">
        <v>-7.19</v>
      </c>
      <c r="F269" s="216"/>
      <c r="G269" s="216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07"/>
      <c r="Y269" s="207"/>
      <c r="Z269" s="207"/>
      <c r="AA269" s="207"/>
      <c r="AB269" s="207"/>
      <c r="AC269" s="207"/>
      <c r="AD269" s="207"/>
      <c r="AE269" s="207"/>
      <c r="AF269" s="207"/>
      <c r="AG269" s="207" t="s">
        <v>184</v>
      </c>
      <c r="AH269" s="207">
        <v>0</v>
      </c>
      <c r="AI269" s="207"/>
      <c r="AJ269" s="207"/>
      <c r="AK269" s="207"/>
      <c r="AL269" s="207"/>
      <c r="AM269" s="207"/>
      <c r="AN269" s="207"/>
      <c r="AO269" s="207"/>
      <c r="AP269" s="207"/>
      <c r="AQ269" s="207"/>
      <c r="AR269" s="207"/>
      <c r="AS269" s="207"/>
      <c r="AT269" s="207"/>
      <c r="AU269" s="207"/>
      <c r="AV269" s="207"/>
      <c r="AW269" s="207"/>
      <c r="AX269" s="207"/>
      <c r="AY269" s="207"/>
      <c r="AZ269" s="207"/>
      <c r="BA269" s="207"/>
      <c r="BB269" s="207"/>
      <c r="BC269" s="207"/>
      <c r="BD269" s="207"/>
      <c r="BE269" s="207"/>
      <c r="BF269" s="207"/>
      <c r="BG269" s="207"/>
      <c r="BH269" s="207"/>
    </row>
    <row r="270" spans="1:60" outlineLevel="1" x14ac:dyDescent="0.25">
      <c r="A270" s="214"/>
      <c r="B270" s="215"/>
      <c r="C270" s="256" t="s">
        <v>243</v>
      </c>
      <c r="D270" s="249"/>
      <c r="E270" s="250">
        <v>-23.452500000000001</v>
      </c>
      <c r="F270" s="216"/>
      <c r="G270" s="216"/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  <c r="T270" s="216"/>
      <c r="U270" s="216"/>
      <c r="V270" s="216"/>
      <c r="W270" s="216"/>
      <c r="X270" s="207"/>
      <c r="Y270" s="207"/>
      <c r="Z270" s="207"/>
      <c r="AA270" s="207"/>
      <c r="AB270" s="207"/>
      <c r="AC270" s="207"/>
      <c r="AD270" s="207"/>
      <c r="AE270" s="207"/>
      <c r="AF270" s="207"/>
      <c r="AG270" s="207" t="s">
        <v>184</v>
      </c>
      <c r="AH270" s="207">
        <v>0</v>
      </c>
      <c r="AI270" s="207"/>
      <c r="AJ270" s="207"/>
      <c r="AK270" s="207"/>
      <c r="AL270" s="207"/>
      <c r="AM270" s="207"/>
      <c r="AN270" s="207"/>
      <c r="AO270" s="207"/>
      <c r="AP270" s="207"/>
      <c r="AQ270" s="207"/>
      <c r="AR270" s="207"/>
      <c r="AS270" s="207"/>
      <c r="AT270" s="207"/>
      <c r="AU270" s="207"/>
      <c r="AV270" s="207"/>
      <c r="AW270" s="207"/>
      <c r="AX270" s="207"/>
      <c r="AY270" s="207"/>
      <c r="AZ270" s="207"/>
      <c r="BA270" s="207"/>
      <c r="BB270" s="207"/>
      <c r="BC270" s="207"/>
      <c r="BD270" s="207"/>
      <c r="BE270" s="207"/>
      <c r="BF270" s="207"/>
      <c r="BG270" s="207"/>
      <c r="BH270" s="207"/>
    </row>
    <row r="271" spans="1:60" outlineLevel="1" x14ac:dyDescent="0.25">
      <c r="A271" s="214"/>
      <c r="B271" s="215"/>
      <c r="C271" s="258" t="s">
        <v>247</v>
      </c>
      <c r="D271" s="251"/>
      <c r="E271" s="252">
        <v>76.970799999999997</v>
      </c>
      <c r="F271" s="216"/>
      <c r="G271" s="216"/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07"/>
      <c r="Y271" s="207"/>
      <c r="Z271" s="207"/>
      <c r="AA271" s="207"/>
      <c r="AB271" s="207"/>
      <c r="AC271" s="207"/>
      <c r="AD271" s="207"/>
      <c r="AE271" s="207"/>
      <c r="AF271" s="207"/>
      <c r="AG271" s="207" t="s">
        <v>184</v>
      </c>
      <c r="AH271" s="207">
        <v>1</v>
      </c>
      <c r="AI271" s="207"/>
      <c r="AJ271" s="207"/>
      <c r="AK271" s="207"/>
      <c r="AL271" s="207"/>
      <c r="AM271" s="207"/>
      <c r="AN271" s="207"/>
      <c r="AO271" s="207"/>
      <c r="AP271" s="207"/>
      <c r="AQ271" s="207"/>
      <c r="AR271" s="207"/>
      <c r="AS271" s="207"/>
      <c r="AT271" s="207"/>
      <c r="AU271" s="207"/>
      <c r="AV271" s="207"/>
      <c r="AW271" s="207"/>
      <c r="AX271" s="207"/>
      <c r="AY271" s="207"/>
      <c r="AZ271" s="207"/>
      <c r="BA271" s="207"/>
      <c r="BB271" s="207"/>
      <c r="BC271" s="207"/>
      <c r="BD271" s="207"/>
      <c r="BE271" s="207"/>
      <c r="BF271" s="207"/>
      <c r="BG271" s="207"/>
      <c r="BH271" s="207"/>
    </row>
    <row r="272" spans="1:60" outlineLevel="1" x14ac:dyDescent="0.25">
      <c r="A272" s="214"/>
      <c r="B272" s="215"/>
      <c r="C272" s="256" t="s">
        <v>489</v>
      </c>
      <c r="D272" s="249"/>
      <c r="E272" s="250">
        <v>96.581999999999994</v>
      </c>
      <c r="F272" s="216"/>
      <c r="G272" s="216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07"/>
      <c r="Y272" s="207"/>
      <c r="Z272" s="207"/>
      <c r="AA272" s="207"/>
      <c r="AB272" s="207"/>
      <c r="AC272" s="207"/>
      <c r="AD272" s="207"/>
      <c r="AE272" s="207"/>
      <c r="AF272" s="207"/>
      <c r="AG272" s="207" t="s">
        <v>184</v>
      </c>
      <c r="AH272" s="207">
        <v>0</v>
      </c>
      <c r="AI272" s="207"/>
      <c r="AJ272" s="207"/>
      <c r="AK272" s="207"/>
      <c r="AL272" s="207"/>
      <c r="AM272" s="207"/>
      <c r="AN272" s="207"/>
      <c r="AO272" s="207"/>
      <c r="AP272" s="207"/>
      <c r="AQ272" s="207"/>
      <c r="AR272" s="207"/>
      <c r="AS272" s="207"/>
      <c r="AT272" s="207"/>
      <c r="AU272" s="207"/>
      <c r="AV272" s="207"/>
      <c r="AW272" s="207"/>
      <c r="AX272" s="207"/>
      <c r="AY272" s="207"/>
      <c r="AZ272" s="207"/>
      <c r="BA272" s="207"/>
      <c r="BB272" s="207"/>
      <c r="BC272" s="207"/>
      <c r="BD272" s="207"/>
      <c r="BE272" s="207"/>
      <c r="BF272" s="207"/>
      <c r="BG272" s="207"/>
      <c r="BH272" s="207"/>
    </row>
    <row r="273" spans="1:60" ht="20.399999999999999" outlineLevel="1" x14ac:dyDescent="0.25">
      <c r="A273" s="224">
        <v>91</v>
      </c>
      <c r="B273" s="225" t="s">
        <v>490</v>
      </c>
      <c r="C273" s="242" t="s">
        <v>491</v>
      </c>
      <c r="D273" s="226" t="s">
        <v>187</v>
      </c>
      <c r="E273" s="227">
        <v>268.08100000000002</v>
      </c>
      <c r="F273" s="228"/>
      <c r="G273" s="229">
        <f>ROUND(E273*F273,2)</f>
        <v>0</v>
      </c>
      <c r="H273" s="228"/>
      <c r="I273" s="229">
        <f>ROUND(E273*H273,2)</f>
        <v>0</v>
      </c>
      <c r="J273" s="228"/>
      <c r="K273" s="229">
        <f>ROUND(E273*J273,2)</f>
        <v>0</v>
      </c>
      <c r="L273" s="229">
        <v>21</v>
      </c>
      <c r="M273" s="229">
        <f>G273*(1+L273/100)</f>
        <v>0</v>
      </c>
      <c r="N273" s="229">
        <v>6.4000000000000005E-4</v>
      </c>
      <c r="O273" s="229">
        <f>ROUND(E273*N273,2)</f>
        <v>0.17</v>
      </c>
      <c r="P273" s="229">
        <v>0</v>
      </c>
      <c r="Q273" s="229">
        <f>ROUND(E273*P273,2)</f>
        <v>0</v>
      </c>
      <c r="R273" s="229" t="s">
        <v>487</v>
      </c>
      <c r="S273" s="229" t="s">
        <v>152</v>
      </c>
      <c r="T273" s="230" t="s">
        <v>152</v>
      </c>
      <c r="U273" s="216">
        <v>0.13439999999999999</v>
      </c>
      <c r="V273" s="216">
        <f>ROUND(E273*U273,2)</f>
        <v>36.03</v>
      </c>
      <c r="W273" s="216"/>
      <c r="X273" s="207"/>
      <c r="Y273" s="207"/>
      <c r="Z273" s="207"/>
      <c r="AA273" s="207"/>
      <c r="AB273" s="207"/>
      <c r="AC273" s="207"/>
      <c r="AD273" s="207"/>
      <c r="AE273" s="207"/>
      <c r="AF273" s="207"/>
      <c r="AG273" s="207" t="s">
        <v>299</v>
      </c>
      <c r="AH273" s="207"/>
      <c r="AI273" s="207"/>
      <c r="AJ273" s="207"/>
      <c r="AK273" s="207"/>
      <c r="AL273" s="207"/>
      <c r="AM273" s="207"/>
      <c r="AN273" s="207"/>
      <c r="AO273" s="207"/>
      <c r="AP273" s="207"/>
      <c r="AQ273" s="207"/>
      <c r="AR273" s="207"/>
      <c r="AS273" s="207"/>
      <c r="AT273" s="207"/>
      <c r="AU273" s="207"/>
      <c r="AV273" s="207"/>
      <c r="AW273" s="207"/>
      <c r="AX273" s="207"/>
      <c r="AY273" s="207"/>
      <c r="AZ273" s="207"/>
      <c r="BA273" s="207"/>
      <c r="BB273" s="207"/>
      <c r="BC273" s="207"/>
      <c r="BD273" s="207"/>
      <c r="BE273" s="207"/>
      <c r="BF273" s="207"/>
      <c r="BG273" s="207"/>
      <c r="BH273" s="207"/>
    </row>
    <row r="274" spans="1:60" outlineLevel="1" x14ac:dyDescent="0.25">
      <c r="A274" s="214"/>
      <c r="B274" s="215"/>
      <c r="C274" s="256" t="s">
        <v>492</v>
      </c>
      <c r="D274" s="249"/>
      <c r="E274" s="250">
        <v>116.85</v>
      </c>
      <c r="F274" s="216"/>
      <c r="G274" s="216"/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07"/>
      <c r="Y274" s="207"/>
      <c r="Z274" s="207"/>
      <c r="AA274" s="207"/>
      <c r="AB274" s="207"/>
      <c r="AC274" s="207"/>
      <c r="AD274" s="207"/>
      <c r="AE274" s="207"/>
      <c r="AF274" s="207"/>
      <c r="AG274" s="207" t="s">
        <v>184</v>
      </c>
      <c r="AH274" s="207">
        <v>0</v>
      </c>
      <c r="AI274" s="207"/>
      <c r="AJ274" s="207"/>
      <c r="AK274" s="207"/>
      <c r="AL274" s="207"/>
      <c r="AM274" s="207"/>
      <c r="AN274" s="207"/>
      <c r="AO274" s="207"/>
      <c r="AP274" s="207"/>
      <c r="AQ274" s="207"/>
      <c r="AR274" s="207"/>
      <c r="AS274" s="207"/>
      <c r="AT274" s="207"/>
      <c r="AU274" s="207"/>
      <c r="AV274" s="207"/>
      <c r="AW274" s="207"/>
      <c r="AX274" s="207"/>
      <c r="AY274" s="207"/>
      <c r="AZ274" s="207"/>
      <c r="BA274" s="207"/>
      <c r="BB274" s="207"/>
      <c r="BC274" s="207"/>
      <c r="BD274" s="207"/>
      <c r="BE274" s="207"/>
      <c r="BF274" s="207"/>
      <c r="BG274" s="207"/>
      <c r="BH274" s="207"/>
    </row>
    <row r="275" spans="1:60" outlineLevel="1" x14ac:dyDescent="0.25">
      <c r="A275" s="214"/>
      <c r="B275" s="215"/>
      <c r="C275" s="256" t="s">
        <v>240</v>
      </c>
      <c r="D275" s="249"/>
      <c r="E275" s="250">
        <v>-11.164999999999999</v>
      </c>
      <c r="F275" s="216"/>
      <c r="G275" s="216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07"/>
      <c r="Y275" s="207"/>
      <c r="Z275" s="207"/>
      <c r="AA275" s="207"/>
      <c r="AB275" s="207"/>
      <c r="AC275" s="207"/>
      <c r="AD275" s="207"/>
      <c r="AE275" s="207"/>
      <c r="AF275" s="207"/>
      <c r="AG275" s="207" t="s">
        <v>184</v>
      </c>
      <c r="AH275" s="207">
        <v>0</v>
      </c>
      <c r="AI275" s="207"/>
      <c r="AJ275" s="207"/>
      <c r="AK275" s="207"/>
      <c r="AL275" s="207"/>
      <c r="AM275" s="207"/>
      <c r="AN275" s="207"/>
      <c r="AO275" s="207"/>
      <c r="AP275" s="207"/>
      <c r="AQ275" s="207"/>
      <c r="AR275" s="207"/>
      <c r="AS275" s="207"/>
      <c r="AT275" s="207"/>
      <c r="AU275" s="207"/>
      <c r="AV275" s="207"/>
      <c r="AW275" s="207"/>
      <c r="AX275" s="207"/>
      <c r="AY275" s="207"/>
      <c r="AZ275" s="207"/>
      <c r="BA275" s="207"/>
      <c r="BB275" s="207"/>
      <c r="BC275" s="207"/>
      <c r="BD275" s="207"/>
      <c r="BE275" s="207"/>
      <c r="BF275" s="207"/>
      <c r="BG275" s="207"/>
      <c r="BH275" s="207"/>
    </row>
    <row r="276" spans="1:60" outlineLevel="1" x14ac:dyDescent="0.25">
      <c r="A276" s="214"/>
      <c r="B276" s="215"/>
      <c r="C276" s="256" t="s">
        <v>493</v>
      </c>
      <c r="D276" s="249"/>
      <c r="E276" s="250">
        <v>-14.805999999999999</v>
      </c>
      <c r="F276" s="216"/>
      <c r="G276" s="216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07"/>
      <c r="Y276" s="207"/>
      <c r="Z276" s="207"/>
      <c r="AA276" s="207"/>
      <c r="AB276" s="207"/>
      <c r="AC276" s="207"/>
      <c r="AD276" s="207"/>
      <c r="AE276" s="207"/>
      <c r="AF276" s="207"/>
      <c r="AG276" s="207" t="s">
        <v>184</v>
      </c>
      <c r="AH276" s="207">
        <v>0</v>
      </c>
      <c r="AI276" s="207"/>
      <c r="AJ276" s="207"/>
      <c r="AK276" s="207"/>
      <c r="AL276" s="207"/>
      <c r="AM276" s="207"/>
      <c r="AN276" s="207"/>
      <c r="AO276" s="207"/>
      <c r="AP276" s="207"/>
      <c r="AQ276" s="207"/>
      <c r="AR276" s="207"/>
      <c r="AS276" s="207"/>
      <c r="AT276" s="207"/>
      <c r="AU276" s="207"/>
      <c r="AV276" s="207"/>
      <c r="AW276" s="207"/>
      <c r="AX276" s="207"/>
      <c r="AY276" s="207"/>
      <c r="AZ276" s="207"/>
      <c r="BA276" s="207"/>
      <c r="BB276" s="207"/>
      <c r="BC276" s="207"/>
      <c r="BD276" s="207"/>
      <c r="BE276" s="207"/>
      <c r="BF276" s="207"/>
      <c r="BG276" s="207"/>
      <c r="BH276" s="207"/>
    </row>
    <row r="277" spans="1:60" outlineLevel="1" x14ac:dyDescent="0.25">
      <c r="A277" s="214"/>
      <c r="B277" s="215"/>
      <c r="C277" s="256" t="s">
        <v>429</v>
      </c>
      <c r="D277" s="249"/>
      <c r="E277" s="250">
        <v>80.62</v>
      </c>
      <c r="F277" s="216"/>
      <c r="G277" s="216"/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07"/>
      <c r="Y277" s="207"/>
      <c r="Z277" s="207"/>
      <c r="AA277" s="207"/>
      <c r="AB277" s="207"/>
      <c r="AC277" s="207"/>
      <c r="AD277" s="207"/>
      <c r="AE277" s="207"/>
      <c r="AF277" s="207"/>
      <c r="AG277" s="207" t="s">
        <v>184</v>
      </c>
      <c r="AH277" s="207">
        <v>0</v>
      </c>
      <c r="AI277" s="207"/>
      <c r="AJ277" s="207"/>
      <c r="AK277" s="207"/>
      <c r="AL277" s="207"/>
      <c r="AM277" s="207"/>
      <c r="AN277" s="207"/>
      <c r="AO277" s="207"/>
      <c r="AP277" s="207"/>
      <c r="AQ277" s="207"/>
      <c r="AR277" s="207"/>
      <c r="AS277" s="207"/>
      <c r="AT277" s="207"/>
      <c r="AU277" s="207"/>
      <c r="AV277" s="207"/>
      <c r="AW277" s="207"/>
      <c r="AX277" s="207"/>
      <c r="AY277" s="207"/>
      <c r="AZ277" s="207"/>
      <c r="BA277" s="207"/>
      <c r="BB277" s="207"/>
      <c r="BC277" s="207"/>
      <c r="BD277" s="207"/>
      <c r="BE277" s="207"/>
      <c r="BF277" s="207"/>
      <c r="BG277" s="207"/>
      <c r="BH277" s="207"/>
    </row>
    <row r="278" spans="1:60" outlineLevel="1" x14ac:dyDescent="0.25">
      <c r="A278" s="214"/>
      <c r="B278" s="215"/>
      <c r="C278" s="258" t="s">
        <v>247</v>
      </c>
      <c r="D278" s="251"/>
      <c r="E278" s="252">
        <v>171.499</v>
      </c>
      <c r="F278" s="216"/>
      <c r="G278" s="216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07"/>
      <c r="Y278" s="207"/>
      <c r="Z278" s="207"/>
      <c r="AA278" s="207"/>
      <c r="AB278" s="207"/>
      <c r="AC278" s="207"/>
      <c r="AD278" s="207"/>
      <c r="AE278" s="207"/>
      <c r="AF278" s="207"/>
      <c r="AG278" s="207" t="s">
        <v>184</v>
      </c>
      <c r="AH278" s="207">
        <v>1</v>
      </c>
      <c r="AI278" s="207"/>
      <c r="AJ278" s="207"/>
      <c r="AK278" s="207"/>
      <c r="AL278" s="207"/>
      <c r="AM278" s="207"/>
      <c r="AN278" s="207"/>
      <c r="AO278" s="207"/>
      <c r="AP278" s="207"/>
      <c r="AQ278" s="207"/>
      <c r="AR278" s="207"/>
      <c r="AS278" s="207"/>
      <c r="AT278" s="207"/>
      <c r="AU278" s="207"/>
      <c r="AV278" s="207"/>
      <c r="AW278" s="207"/>
      <c r="AX278" s="207"/>
      <c r="AY278" s="207"/>
      <c r="AZ278" s="207"/>
      <c r="BA278" s="207"/>
      <c r="BB278" s="207"/>
      <c r="BC278" s="207"/>
      <c r="BD278" s="207"/>
      <c r="BE278" s="207"/>
      <c r="BF278" s="207"/>
      <c r="BG278" s="207"/>
      <c r="BH278" s="207"/>
    </row>
    <row r="279" spans="1:60" outlineLevel="1" x14ac:dyDescent="0.25">
      <c r="A279" s="214"/>
      <c r="B279" s="215"/>
      <c r="C279" s="256" t="s">
        <v>489</v>
      </c>
      <c r="D279" s="249"/>
      <c r="E279" s="250">
        <v>96.581999999999994</v>
      </c>
      <c r="F279" s="216"/>
      <c r="G279" s="216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07"/>
      <c r="Y279" s="207"/>
      <c r="Z279" s="207"/>
      <c r="AA279" s="207"/>
      <c r="AB279" s="207"/>
      <c r="AC279" s="207"/>
      <c r="AD279" s="207"/>
      <c r="AE279" s="207"/>
      <c r="AF279" s="207"/>
      <c r="AG279" s="207" t="s">
        <v>184</v>
      </c>
      <c r="AH279" s="207">
        <v>0</v>
      </c>
      <c r="AI279" s="207"/>
      <c r="AJ279" s="207"/>
      <c r="AK279" s="207"/>
      <c r="AL279" s="207"/>
      <c r="AM279" s="207"/>
      <c r="AN279" s="207"/>
      <c r="AO279" s="207"/>
      <c r="AP279" s="207"/>
      <c r="AQ279" s="207"/>
      <c r="AR279" s="207"/>
      <c r="AS279" s="207"/>
      <c r="AT279" s="207"/>
      <c r="AU279" s="207"/>
      <c r="AV279" s="207"/>
      <c r="AW279" s="207"/>
      <c r="AX279" s="207"/>
      <c r="AY279" s="207"/>
      <c r="AZ279" s="207"/>
      <c r="BA279" s="207"/>
      <c r="BB279" s="207"/>
      <c r="BC279" s="207"/>
      <c r="BD279" s="207"/>
      <c r="BE279" s="207"/>
      <c r="BF279" s="207"/>
      <c r="BG279" s="207"/>
      <c r="BH279" s="207"/>
    </row>
    <row r="280" spans="1:60" ht="20.399999999999999" outlineLevel="1" x14ac:dyDescent="0.25">
      <c r="A280" s="224">
        <v>92</v>
      </c>
      <c r="B280" s="225" t="s">
        <v>494</v>
      </c>
      <c r="C280" s="242" t="s">
        <v>495</v>
      </c>
      <c r="D280" s="226" t="s">
        <v>187</v>
      </c>
      <c r="E280" s="227">
        <v>16</v>
      </c>
      <c r="F280" s="228"/>
      <c r="G280" s="229">
        <f>ROUND(E280*F280,2)</f>
        <v>0</v>
      </c>
      <c r="H280" s="228"/>
      <c r="I280" s="229">
        <f>ROUND(E280*H280,2)</f>
        <v>0</v>
      </c>
      <c r="J280" s="228"/>
      <c r="K280" s="229">
        <f>ROUND(E280*J280,2)</f>
        <v>0</v>
      </c>
      <c r="L280" s="229">
        <v>21</v>
      </c>
      <c r="M280" s="229">
        <f>G280*(1+L280/100)</f>
        <v>0</v>
      </c>
      <c r="N280" s="229">
        <v>5.5999999999999995E-4</v>
      </c>
      <c r="O280" s="229">
        <f>ROUND(E280*N280,2)</f>
        <v>0.01</v>
      </c>
      <c r="P280" s="229">
        <v>0</v>
      </c>
      <c r="Q280" s="229">
        <f>ROUND(E280*P280,2)</f>
        <v>0</v>
      </c>
      <c r="R280" s="229"/>
      <c r="S280" s="229" t="s">
        <v>166</v>
      </c>
      <c r="T280" s="230" t="s">
        <v>153</v>
      </c>
      <c r="U280" s="216">
        <v>0.6</v>
      </c>
      <c r="V280" s="216">
        <f>ROUND(E280*U280,2)</f>
        <v>9.6</v>
      </c>
      <c r="W280" s="216"/>
      <c r="X280" s="207"/>
      <c r="Y280" s="207"/>
      <c r="Z280" s="207"/>
      <c r="AA280" s="207"/>
      <c r="AB280" s="207"/>
      <c r="AC280" s="207"/>
      <c r="AD280" s="207"/>
      <c r="AE280" s="207"/>
      <c r="AF280" s="207"/>
      <c r="AG280" s="207" t="s">
        <v>180</v>
      </c>
      <c r="AH280" s="207"/>
      <c r="AI280" s="207"/>
      <c r="AJ280" s="207"/>
      <c r="AK280" s="207"/>
      <c r="AL280" s="207"/>
      <c r="AM280" s="207"/>
      <c r="AN280" s="207"/>
      <c r="AO280" s="207"/>
      <c r="AP280" s="207"/>
      <c r="AQ280" s="207"/>
      <c r="AR280" s="207"/>
      <c r="AS280" s="207"/>
      <c r="AT280" s="207"/>
      <c r="AU280" s="207"/>
      <c r="AV280" s="207"/>
      <c r="AW280" s="207"/>
      <c r="AX280" s="207"/>
      <c r="AY280" s="207"/>
      <c r="AZ280" s="207"/>
      <c r="BA280" s="207"/>
      <c r="BB280" s="207"/>
      <c r="BC280" s="207"/>
      <c r="BD280" s="207"/>
      <c r="BE280" s="207"/>
      <c r="BF280" s="207"/>
      <c r="BG280" s="207"/>
      <c r="BH280" s="207"/>
    </row>
    <row r="281" spans="1:60" outlineLevel="1" x14ac:dyDescent="0.25">
      <c r="A281" s="214"/>
      <c r="B281" s="215"/>
      <c r="C281" s="256" t="s">
        <v>496</v>
      </c>
      <c r="D281" s="249"/>
      <c r="E281" s="250">
        <v>16</v>
      </c>
      <c r="F281" s="216"/>
      <c r="G281" s="216"/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07"/>
      <c r="Y281" s="207"/>
      <c r="Z281" s="207"/>
      <c r="AA281" s="207"/>
      <c r="AB281" s="207"/>
      <c r="AC281" s="207"/>
      <c r="AD281" s="207"/>
      <c r="AE281" s="207"/>
      <c r="AF281" s="207"/>
      <c r="AG281" s="207" t="s">
        <v>184</v>
      </c>
      <c r="AH281" s="207">
        <v>0</v>
      </c>
      <c r="AI281" s="207"/>
      <c r="AJ281" s="207"/>
      <c r="AK281" s="207"/>
      <c r="AL281" s="207"/>
      <c r="AM281" s="207"/>
      <c r="AN281" s="207"/>
      <c r="AO281" s="207"/>
      <c r="AP281" s="207"/>
      <c r="AQ281" s="207"/>
      <c r="AR281" s="207"/>
      <c r="AS281" s="207"/>
      <c r="AT281" s="207"/>
      <c r="AU281" s="207"/>
      <c r="AV281" s="207"/>
      <c r="AW281" s="207"/>
      <c r="AX281" s="207"/>
      <c r="AY281" s="207"/>
      <c r="AZ281" s="207"/>
      <c r="BA281" s="207"/>
      <c r="BB281" s="207"/>
      <c r="BC281" s="207"/>
      <c r="BD281" s="207"/>
      <c r="BE281" s="207"/>
      <c r="BF281" s="207"/>
      <c r="BG281" s="207"/>
      <c r="BH281" s="207"/>
    </row>
    <row r="282" spans="1:60" x14ac:dyDescent="0.25">
      <c r="A282" s="218" t="s">
        <v>147</v>
      </c>
      <c r="B282" s="219" t="s">
        <v>104</v>
      </c>
      <c r="C282" s="241" t="s">
        <v>105</v>
      </c>
      <c r="D282" s="220"/>
      <c r="E282" s="221"/>
      <c r="F282" s="222"/>
      <c r="G282" s="222">
        <f>SUMIF(AG283:AG283,"&lt;&gt;NOR",G283:G283)</f>
        <v>0</v>
      </c>
      <c r="H282" s="222"/>
      <c r="I282" s="222">
        <f>SUM(I283:I283)</f>
        <v>0</v>
      </c>
      <c r="J282" s="222"/>
      <c r="K282" s="222">
        <f>SUM(K283:K283)</f>
        <v>0</v>
      </c>
      <c r="L282" s="222"/>
      <c r="M282" s="222">
        <f>SUM(M283:M283)</f>
        <v>0</v>
      </c>
      <c r="N282" s="222"/>
      <c r="O282" s="222">
        <f>SUM(O283:O283)</f>
        <v>0</v>
      </c>
      <c r="P282" s="222"/>
      <c r="Q282" s="222">
        <f>SUM(Q283:Q283)</f>
        <v>0</v>
      </c>
      <c r="R282" s="222"/>
      <c r="S282" s="222"/>
      <c r="T282" s="223"/>
      <c r="U282" s="217"/>
      <c r="V282" s="217">
        <f>SUM(V283:V283)</f>
        <v>0</v>
      </c>
      <c r="W282" s="217"/>
      <c r="AG282" t="s">
        <v>148</v>
      </c>
    </row>
    <row r="283" spans="1:60" outlineLevel="1" x14ac:dyDescent="0.25">
      <c r="A283" s="233">
        <v>93</v>
      </c>
      <c r="B283" s="234" t="s">
        <v>497</v>
      </c>
      <c r="C283" s="244" t="s">
        <v>498</v>
      </c>
      <c r="D283" s="235" t="s">
        <v>282</v>
      </c>
      <c r="E283" s="236">
        <v>1</v>
      </c>
      <c r="F283" s="237"/>
      <c r="G283" s="238">
        <f>ROUND(E283*F283,2)</f>
        <v>0</v>
      </c>
      <c r="H283" s="237"/>
      <c r="I283" s="238">
        <f>ROUND(E283*H283,2)</f>
        <v>0</v>
      </c>
      <c r="J283" s="237"/>
      <c r="K283" s="238">
        <f>ROUND(E283*J283,2)</f>
        <v>0</v>
      </c>
      <c r="L283" s="238">
        <v>21</v>
      </c>
      <c r="M283" s="238">
        <f>G283*(1+L283/100)</f>
        <v>0</v>
      </c>
      <c r="N283" s="238">
        <v>0</v>
      </c>
      <c r="O283" s="238">
        <f>ROUND(E283*N283,2)</f>
        <v>0</v>
      </c>
      <c r="P283" s="238">
        <v>0</v>
      </c>
      <c r="Q283" s="238">
        <f>ROUND(E283*P283,2)</f>
        <v>0</v>
      </c>
      <c r="R283" s="238"/>
      <c r="S283" s="238" t="s">
        <v>166</v>
      </c>
      <c r="T283" s="239" t="s">
        <v>153</v>
      </c>
      <c r="U283" s="216">
        <v>0</v>
      </c>
      <c r="V283" s="216">
        <f>ROUND(E283*U283,2)</f>
        <v>0</v>
      </c>
      <c r="W283" s="216"/>
      <c r="X283" s="207"/>
      <c r="Y283" s="207"/>
      <c r="Z283" s="207"/>
      <c r="AA283" s="207"/>
      <c r="AB283" s="207"/>
      <c r="AC283" s="207"/>
      <c r="AD283" s="207"/>
      <c r="AE283" s="207"/>
      <c r="AF283" s="207"/>
      <c r="AG283" s="207" t="s">
        <v>499</v>
      </c>
      <c r="AH283" s="207"/>
      <c r="AI283" s="207"/>
      <c r="AJ283" s="207"/>
      <c r="AK283" s="207"/>
      <c r="AL283" s="207"/>
      <c r="AM283" s="207"/>
      <c r="AN283" s="207"/>
      <c r="AO283" s="207"/>
      <c r="AP283" s="207"/>
      <c r="AQ283" s="207"/>
      <c r="AR283" s="207"/>
      <c r="AS283" s="207"/>
      <c r="AT283" s="207"/>
      <c r="AU283" s="207"/>
      <c r="AV283" s="207"/>
      <c r="AW283" s="207"/>
      <c r="AX283" s="207"/>
      <c r="AY283" s="207"/>
      <c r="AZ283" s="207"/>
      <c r="BA283" s="207"/>
      <c r="BB283" s="207"/>
      <c r="BC283" s="207"/>
      <c r="BD283" s="207"/>
      <c r="BE283" s="207"/>
      <c r="BF283" s="207"/>
      <c r="BG283" s="207"/>
      <c r="BH283" s="207"/>
    </row>
    <row r="284" spans="1:60" x14ac:dyDescent="0.25">
      <c r="A284" s="218" t="s">
        <v>147</v>
      </c>
      <c r="B284" s="219" t="s">
        <v>106</v>
      </c>
      <c r="C284" s="241" t="s">
        <v>107</v>
      </c>
      <c r="D284" s="220"/>
      <c r="E284" s="221"/>
      <c r="F284" s="222"/>
      <c r="G284" s="222">
        <f>SUMIF(AG285:AG294,"&lt;&gt;NOR",G285:G294)</f>
        <v>0</v>
      </c>
      <c r="H284" s="222"/>
      <c r="I284" s="222">
        <f>SUM(I285:I294)</f>
        <v>0</v>
      </c>
      <c r="J284" s="222"/>
      <c r="K284" s="222">
        <f>SUM(K285:K294)</f>
        <v>0</v>
      </c>
      <c r="L284" s="222"/>
      <c r="M284" s="222">
        <f>SUM(M285:M294)</f>
        <v>0</v>
      </c>
      <c r="N284" s="222"/>
      <c r="O284" s="222">
        <f>SUM(O285:O294)</f>
        <v>0.03</v>
      </c>
      <c r="P284" s="222"/>
      <c r="Q284" s="222">
        <f>SUM(Q285:Q294)</f>
        <v>0</v>
      </c>
      <c r="R284" s="222"/>
      <c r="S284" s="222"/>
      <c r="T284" s="223"/>
      <c r="U284" s="217"/>
      <c r="V284" s="217">
        <f>SUM(V285:V294)</f>
        <v>8.26</v>
      </c>
      <c r="W284" s="217"/>
      <c r="AG284" t="s">
        <v>148</v>
      </c>
    </row>
    <row r="285" spans="1:60" outlineLevel="1" x14ac:dyDescent="0.25">
      <c r="A285" s="233">
        <v>94</v>
      </c>
      <c r="B285" s="234" t="s">
        <v>500</v>
      </c>
      <c r="C285" s="244" t="s">
        <v>501</v>
      </c>
      <c r="D285" s="235"/>
      <c r="E285" s="236">
        <v>1</v>
      </c>
      <c r="F285" s="237"/>
      <c r="G285" s="238">
        <f>ROUND(E285*F285,2)</f>
        <v>0</v>
      </c>
      <c r="H285" s="237"/>
      <c r="I285" s="238">
        <f>ROUND(E285*H285,2)</f>
        <v>0</v>
      </c>
      <c r="J285" s="237"/>
      <c r="K285" s="238">
        <f>ROUND(E285*J285,2)</f>
        <v>0</v>
      </c>
      <c r="L285" s="238">
        <v>21</v>
      </c>
      <c r="M285" s="238">
        <f>G285*(1+L285/100)</f>
        <v>0</v>
      </c>
      <c r="N285" s="238">
        <v>0</v>
      </c>
      <c r="O285" s="238">
        <f>ROUND(E285*N285,2)</f>
        <v>0</v>
      </c>
      <c r="P285" s="238">
        <v>0</v>
      </c>
      <c r="Q285" s="238">
        <f>ROUND(E285*P285,2)</f>
        <v>0</v>
      </c>
      <c r="R285" s="238"/>
      <c r="S285" s="238" t="s">
        <v>166</v>
      </c>
      <c r="T285" s="239" t="s">
        <v>153</v>
      </c>
      <c r="U285" s="216">
        <v>0</v>
      </c>
      <c r="V285" s="216">
        <f>ROUND(E285*U285,2)</f>
        <v>0</v>
      </c>
      <c r="W285" s="216"/>
      <c r="X285" s="207"/>
      <c r="Y285" s="207"/>
      <c r="Z285" s="207"/>
      <c r="AA285" s="207"/>
      <c r="AB285" s="207"/>
      <c r="AC285" s="207"/>
      <c r="AD285" s="207"/>
      <c r="AE285" s="207"/>
      <c r="AF285" s="207"/>
      <c r="AG285" s="207" t="s">
        <v>180</v>
      </c>
      <c r="AH285" s="207"/>
      <c r="AI285" s="207"/>
      <c r="AJ285" s="207"/>
      <c r="AK285" s="207"/>
      <c r="AL285" s="207"/>
      <c r="AM285" s="207"/>
      <c r="AN285" s="207"/>
      <c r="AO285" s="207"/>
      <c r="AP285" s="207"/>
      <c r="AQ285" s="207"/>
      <c r="AR285" s="207"/>
      <c r="AS285" s="207"/>
      <c r="AT285" s="207"/>
      <c r="AU285" s="207"/>
      <c r="AV285" s="207"/>
      <c r="AW285" s="207"/>
      <c r="AX285" s="207"/>
      <c r="AY285" s="207"/>
      <c r="AZ285" s="207"/>
      <c r="BA285" s="207"/>
      <c r="BB285" s="207"/>
      <c r="BC285" s="207"/>
      <c r="BD285" s="207"/>
      <c r="BE285" s="207"/>
      <c r="BF285" s="207"/>
      <c r="BG285" s="207"/>
      <c r="BH285" s="207"/>
    </row>
    <row r="286" spans="1:60" ht="20.399999999999999" outlineLevel="1" x14ac:dyDescent="0.25">
      <c r="A286" s="224">
        <v>95</v>
      </c>
      <c r="B286" s="225" t="s">
        <v>397</v>
      </c>
      <c r="C286" s="242" t="s">
        <v>398</v>
      </c>
      <c r="D286" s="226"/>
      <c r="E286" s="227">
        <v>0</v>
      </c>
      <c r="F286" s="228"/>
      <c r="G286" s="229">
        <f>ROUND(E286*F286,2)</f>
        <v>0</v>
      </c>
      <c r="H286" s="228"/>
      <c r="I286" s="229">
        <f>ROUND(E286*H286,2)</f>
        <v>0</v>
      </c>
      <c r="J286" s="228"/>
      <c r="K286" s="229">
        <f>ROUND(E286*J286,2)</f>
        <v>0</v>
      </c>
      <c r="L286" s="229">
        <v>21</v>
      </c>
      <c r="M286" s="229">
        <f>G286*(1+L286/100)</f>
        <v>0</v>
      </c>
      <c r="N286" s="229">
        <v>0</v>
      </c>
      <c r="O286" s="229">
        <f>ROUND(E286*N286,2)</f>
        <v>0</v>
      </c>
      <c r="P286" s="229">
        <v>0</v>
      </c>
      <c r="Q286" s="229">
        <f>ROUND(E286*P286,2)</f>
        <v>0</v>
      </c>
      <c r="R286" s="229"/>
      <c r="S286" s="229" t="s">
        <v>166</v>
      </c>
      <c r="T286" s="230" t="s">
        <v>153</v>
      </c>
      <c r="U286" s="216">
        <v>0</v>
      </c>
      <c r="V286" s="216">
        <f>ROUND(E286*U286,2)</f>
        <v>0</v>
      </c>
      <c r="W286" s="216"/>
      <c r="X286" s="207"/>
      <c r="Y286" s="207"/>
      <c r="Z286" s="207"/>
      <c r="AA286" s="207"/>
      <c r="AB286" s="207"/>
      <c r="AC286" s="207"/>
      <c r="AD286" s="207"/>
      <c r="AE286" s="207"/>
      <c r="AF286" s="207"/>
      <c r="AG286" s="207" t="s">
        <v>399</v>
      </c>
      <c r="AH286" s="207"/>
      <c r="AI286" s="207"/>
      <c r="AJ286" s="207"/>
      <c r="AK286" s="207"/>
      <c r="AL286" s="207"/>
      <c r="AM286" s="207"/>
      <c r="AN286" s="207"/>
      <c r="AO286" s="207"/>
      <c r="AP286" s="207"/>
      <c r="AQ286" s="207"/>
      <c r="AR286" s="207"/>
      <c r="AS286" s="207"/>
      <c r="AT286" s="207"/>
      <c r="AU286" s="207"/>
      <c r="AV286" s="207"/>
      <c r="AW286" s="207"/>
      <c r="AX286" s="207"/>
      <c r="AY286" s="207"/>
      <c r="AZ286" s="207"/>
      <c r="BA286" s="207"/>
      <c r="BB286" s="207"/>
      <c r="BC286" s="207"/>
      <c r="BD286" s="207"/>
      <c r="BE286" s="207"/>
      <c r="BF286" s="207"/>
      <c r="BG286" s="207"/>
      <c r="BH286" s="207"/>
    </row>
    <row r="287" spans="1:60" outlineLevel="1" x14ac:dyDescent="0.25">
      <c r="A287" s="214"/>
      <c r="B287" s="215"/>
      <c r="C287" s="243" t="s">
        <v>400</v>
      </c>
      <c r="D287" s="231"/>
      <c r="E287" s="231"/>
      <c r="F287" s="231"/>
      <c r="G287" s="231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07"/>
      <c r="Y287" s="207"/>
      <c r="Z287" s="207"/>
      <c r="AA287" s="207"/>
      <c r="AB287" s="207"/>
      <c r="AC287" s="207"/>
      <c r="AD287" s="207"/>
      <c r="AE287" s="207"/>
      <c r="AF287" s="207"/>
      <c r="AG287" s="207" t="s">
        <v>156</v>
      </c>
      <c r="AH287" s="207"/>
      <c r="AI287" s="207"/>
      <c r="AJ287" s="207"/>
      <c r="AK287" s="207"/>
      <c r="AL287" s="207"/>
      <c r="AM287" s="207"/>
      <c r="AN287" s="207"/>
      <c r="AO287" s="207"/>
      <c r="AP287" s="207"/>
      <c r="AQ287" s="207"/>
      <c r="AR287" s="207"/>
      <c r="AS287" s="207"/>
      <c r="AT287" s="207"/>
      <c r="AU287" s="207"/>
      <c r="AV287" s="207"/>
      <c r="AW287" s="207"/>
      <c r="AX287" s="207"/>
      <c r="AY287" s="207"/>
      <c r="AZ287" s="207"/>
      <c r="BA287" s="207"/>
      <c r="BB287" s="207"/>
      <c r="BC287" s="207"/>
      <c r="BD287" s="207"/>
      <c r="BE287" s="207"/>
      <c r="BF287" s="207"/>
      <c r="BG287" s="207"/>
      <c r="BH287" s="207"/>
    </row>
    <row r="288" spans="1:60" outlineLevel="1" x14ac:dyDescent="0.25">
      <c r="A288" s="233">
        <v>96</v>
      </c>
      <c r="B288" s="234" t="s">
        <v>502</v>
      </c>
      <c r="C288" s="244" t="s">
        <v>503</v>
      </c>
      <c r="D288" s="235" t="s">
        <v>282</v>
      </c>
      <c r="E288" s="236">
        <v>3</v>
      </c>
      <c r="F288" s="237"/>
      <c r="G288" s="238">
        <f>ROUND(E288*F288,2)</f>
        <v>0</v>
      </c>
      <c r="H288" s="237"/>
      <c r="I288" s="238">
        <f>ROUND(E288*H288,2)</f>
        <v>0</v>
      </c>
      <c r="J288" s="237"/>
      <c r="K288" s="238">
        <f>ROUND(E288*J288,2)</f>
        <v>0</v>
      </c>
      <c r="L288" s="238">
        <v>21</v>
      </c>
      <c r="M288" s="238">
        <f>G288*(1+L288/100)</f>
        <v>0</v>
      </c>
      <c r="N288" s="238">
        <v>0</v>
      </c>
      <c r="O288" s="238">
        <f>ROUND(E288*N288,2)</f>
        <v>0</v>
      </c>
      <c r="P288" s="238">
        <v>0</v>
      </c>
      <c r="Q288" s="238">
        <f>ROUND(E288*P288,2)</f>
        <v>0</v>
      </c>
      <c r="R288" s="238"/>
      <c r="S288" s="238" t="s">
        <v>166</v>
      </c>
      <c r="T288" s="239" t="s">
        <v>153</v>
      </c>
      <c r="U288" s="216">
        <v>0</v>
      </c>
      <c r="V288" s="216">
        <f>ROUND(E288*U288,2)</f>
        <v>0</v>
      </c>
      <c r="W288" s="216"/>
      <c r="X288" s="207"/>
      <c r="Y288" s="207"/>
      <c r="Z288" s="207"/>
      <c r="AA288" s="207"/>
      <c r="AB288" s="207"/>
      <c r="AC288" s="207"/>
      <c r="AD288" s="207"/>
      <c r="AE288" s="207"/>
      <c r="AF288" s="207"/>
      <c r="AG288" s="207" t="s">
        <v>399</v>
      </c>
      <c r="AH288" s="207"/>
      <c r="AI288" s="207"/>
      <c r="AJ288" s="207"/>
      <c r="AK288" s="207"/>
      <c r="AL288" s="207"/>
      <c r="AM288" s="207"/>
      <c r="AN288" s="207"/>
      <c r="AO288" s="207"/>
      <c r="AP288" s="207"/>
      <c r="AQ288" s="207"/>
      <c r="AR288" s="207"/>
      <c r="AS288" s="207"/>
      <c r="AT288" s="207"/>
      <c r="AU288" s="207"/>
      <c r="AV288" s="207"/>
      <c r="AW288" s="207"/>
      <c r="AX288" s="207"/>
      <c r="AY288" s="207"/>
      <c r="AZ288" s="207"/>
      <c r="BA288" s="207"/>
      <c r="BB288" s="207"/>
      <c r="BC288" s="207"/>
      <c r="BD288" s="207"/>
      <c r="BE288" s="207"/>
      <c r="BF288" s="207"/>
      <c r="BG288" s="207"/>
      <c r="BH288" s="207"/>
    </row>
    <row r="289" spans="1:60" outlineLevel="1" x14ac:dyDescent="0.25">
      <c r="A289" s="233">
        <v>97</v>
      </c>
      <c r="B289" s="234" t="s">
        <v>504</v>
      </c>
      <c r="C289" s="244" t="s">
        <v>505</v>
      </c>
      <c r="D289" s="235" t="s">
        <v>282</v>
      </c>
      <c r="E289" s="236">
        <v>3</v>
      </c>
      <c r="F289" s="237"/>
      <c r="G289" s="238">
        <f>ROUND(E289*F289,2)</f>
        <v>0</v>
      </c>
      <c r="H289" s="237"/>
      <c r="I289" s="238">
        <f>ROUND(E289*H289,2)</f>
        <v>0</v>
      </c>
      <c r="J289" s="237"/>
      <c r="K289" s="238">
        <f>ROUND(E289*J289,2)</f>
        <v>0</v>
      </c>
      <c r="L289" s="238">
        <v>21</v>
      </c>
      <c r="M289" s="238">
        <f>G289*(1+L289/100)</f>
        <v>0</v>
      </c>
      <c r="N289" s="238">
        <v>0</v>
      </c>
      <c r="O289" s="238">
        <f>ROUND(E289*N289,2)</f>
        <v>0</v>
      </c>
      <c r="P289" s="238">
        <v>0</v>
      </c>
      <c r="Q289" s="238">
        <f>ROUND(E289*P289,2)</f>
        <v>0</v>
      </c>
      <c r="R289" s="238"/>
      <c r="S289" s="238" t="s">
        <v>166</v>
      </c>
      <c r="T289" s="239" t="s">
        <v>153</v>
      </c>
      <c r="U289" s="216">
        <v>0</v>
      </c>
      <c r="V289" s="216">
        <f>ROUND(E289*U289,2)</f>
        <v>0</v>
      </c>
      <c r="W289" s="216"/>
      <c r="X289" s="207"/>
      <c r="Y289" s="207"/>
      <c r="Z289" s="207"/>
      <c r="AA289" s="207"/>
      <c r="AB289" s="207"/>
      <c r="AC289" s="207"/>
      <c r="AD289" s="207"/>
      <c r="AE289" s="207"/>
      <c r="AF289" s="207"/>
      <c r="AG289" s="207" t="s">
        <v>399</v>
      </c>
      <c r="AH289" s="207"/>
      <c r="AI289" s="207"/>
      <c r="AJ289" s="207"/>
      <c r="AK289" s="207"/>
      <c r="AL289" s="207"/>
      <c r="AM289" s="207"/>
      <c r="AN289" s="207"/>
      <c r="AO289" s="207"/>
      <c r="AP289" s="207"/>
      <c r="AQ289" s="207"/>
      <c r="AR289" s="207"/>
      <c r="AS289" s="207"/>
      <c r="AT289" s="207"/>
      <c r="AU289" s="207"/>
      <c r="AV289" s="207"/>
      <c r="AW289" s="207"/>
      <c r="AX289" s="207"/>
      <c r="AY289" s="207"/>
      <c r="AZ289" s="207"/>
      <c r="BA289" s="207"/>
      <c r="BB289" s="207"/>
      <c r="BC289" s="207"/>
      <c r="BD289" s="207"/>
      <c r="BE289" s="207"/>
      <c r="BF289" s="207"/>
      <c r="BG289" s="207"/>
      <c r="BH289" s="207"/>
    </row>
    <row r="290" spans="1:60" outlineLevel="1" x14ac:dyDescent="0.25">
      <c r="A290" s="233">
        <v>98</v>
      </c>
      <c r="B290" s="234" t="s">
        <v>506</v>
      </c>
      <c r="C290" s="244" t="s">
        <v>507</v>
      </c>
      <c r="D290" s="235" t="s">
        <v>282</v>
      </c>
      <c r="E290" s="236">
        <v>6</v>
      </c>
      <c r="F290" s="237"/>
      <c r="G290" s="238">
        <f>ROUND(E290*F290,2)</f>
        <v>0</v>
      </c>
      <c r="H290" s="237"/>
      <c r="I290" s="238">
        <f>ROUND(E290*H290,2)</f>
        <v>0</v>
      </c>
      <c r="J290" s="237"/>
      <c r="K290" s="238">
        <f>ROUND(E290*J290,2)</f>
        <v>0</v>
      </c>
      <c r="L290" s="238">
        <v>21</v>
      </c>
      <c r="M290" s="238">
        <f>G290*(1+L290/100)</f>
        <v>0</v>
      </c>
      <c r="N290" s="238">
        <v>0</v>
      </c>
      <c r="O290" s="238">
        <f>ROUND(E290*N290,2)</f>
        <v>0</v>
      </c>
      <c r="P290" s="238">
        <v>0</v>
      </c>
      <c r="Q290" s="238">
        <f>ROUND(E290*P290,2)</f>
        <v>0</v>
      </c>
      <c r="R290" s="238"/>
      <c r="S290" s="238" t="s">
        <v>166</v>
      </c>
      <c r="T290" s="239" t="s">
        <v>153</v>
      </c>
      <c r="U290" s="216">
        <v>0</v>
      </c>
      <c r="V290" s="216">
        <f>ROUND(E290*U290,2)</f>
        <v>0</v>
      </c>
      <c r="W290" s="216"/>
      <c r="X290" s="207"/>
      <c r="Y290" s="207"/>
      <c r="Z290" s="207"/>
      <c r="AA290" s="207"/>
      <c r="AB290" s="207"/>
      <c r="AC290" s="207"/>
      <c r="AD290" s="207"/>
      <c r="AE290" s="207"/>
      <c r="AF290" s="207"/>
      <c r="AG290" s="207" t="s">
        <v>399</v>
      </c>
      <c r="AH290" s="207"/>
      <c r="AI290" s="207"/>
      <c r="AJ290" s="207"/>
      <c r="AK290" s="207"/>
      <c r="AL290" s="207"/>
      <c r="AM290" s="207"/>
      <c r="AN290" s="207"/>
      <c r="AO290" s="207"/>
      <c r="AP290" s="207"/>
      <c r="AQ290" s="207"/>
      <c r="AR290" s="207"/>
      <c r="AS290" s="207"/>
      <c r="AT290" s="207"/>
      <c r="AU290" s="207"/>
      <c r="AV290" s="207"/>
      <c r="AW290" s="207"/>
      <c r="AX290" s="207"/>
      <c r="AY290" s="207"/>
      <c r="AZ290" s="207"/>
      <c r="BA290" s="207"/>
      <c r="BB290" s="207"/>
      <c r="BC290" s="207"/>
      <c r="BD290" s="207"/>
      <c r="BE290" s="207"/>
      <c r="BF290" s="207"/>
      <c r="BG290" s="207"/>
      <c r="BH290" s="207"/>
    </row>
    <row r="291" spans="1:60" outlineLevel="1" x14ac:dyDescent="0.25">
      <c r="A291" s="233">
        <v>99</v>
      </c>
      <c r="B291" s="234" t="s">
        <v>508</v>
      </c>
      <c r="C291" s="244" t="s">
        <v>509</v>
      </c>
      <c r="D291" s="235" t="s">
        <v>282</v>
      </c>
      <c r="E291" s="236">
        <v>6</v>
      </c>
      <c r="F291" s="237"/>
      <c r="G291" s="238">
        <f>ROUND(E291*F291,2)</f>
        <v>0</v>
      </c>
      <c r="H291" s="237"/>
      <c r="I291" s="238">
        <f>ROUND(E291*H291,2)</f>
        <v>0</v>
      </c>
      <c r="J291" s="237"/>
      <c r="K291" s="238">
        <f>ROUND(E291*J291,2)</f>
        <v>0</v>
      </c>
      <c r="L291" s="238">
        <v>21</v>
      </c>
      <c r="M291" s="238">
        <f>G291*(1+L291/100)</f>
        <v>0</v>
      </c>
      <c r="N291" s="238">
        <v>0</v>
      </c>
      <c r="O291" s="238">
        <f>ROUND(E291*N291,2)</f>
        <v>0</v>
      </c>
      <c r="P291" s="238">
        <v>0</v>
      </c>
      <c r="Q291" s="238">
        <f>ROUND(E291*P291,2)</f>
        <v>0</v>
      </c>
      <c r="R291" s="238"/>
      <c r="S291" s="238" t="s">
        <v>166</v>
      </c>
      <c r="T291" s="239" t="s">
        <v>153</v>
      </c>
      <c r="U291" s="216">
        <v>0</v>
      </c>
      <c r="V291" s="216">
        <f>ROUND(E291*U291,2)</f>
        <v>0</v>
      </c>
      <c r="W291" s="216"/>
      <c r="X291" s="207"/>
      <c r="Y291" s="207"/>
      <c r="Z291" s="207"/>
      <c r="AA291" s="207"/>
      <c r="AB291" s="207"/>
      <c r="AC291" s="207"/>
      <c r="AD291" s="207"/>
      <c r="AE291" s="207"/>
      <c r="AF291" s="207"/>
      <c r="AG291" s="207" t="s">
        <v>399</v>
      </c>
      <c r="AH291" s="207"/>
      <c r="AI291" s="207"/>
      <c r="AJ291" s="207"/>
      <c r="AK291" s="207"/>
      <c r="AL291" s="207"/>
      <c r="AM291" s="207"/>
      <c r="AN291" s="207"/>
      <c r="AO291" s="207"/>
      <c r="AP291" s="207"/>
      <c r="AQ291" s="207"/>
      <c r="AR291" s="207"/>
      <c r="AS291" s="207"/>
      <c r="AT291" s="207"/>
      <c r="AU291" s="207"/>
      <c r="AV291" s="207"/>
      <c r="AW291" s="207"/>
      <c r="AX291" s="207"/>
      <c r="AY291" s="207"/>
      <c r="AZ291" s="207"/>
      <c r="BA291" s="207"/>
      <c r="BB291" s="207"/>
      <c r="BC291" s="207"/>
      <c r="BD291" s="207"/>
      <c r="BE291" s="207"/>
      <c r="BF291" s="207"/>
      <c r="BG291" s="207"/>
      <c r="BH291" s="207"/>
    </row>
    <row r="292" spans="1:60" outlineLevel="1" x14ac:dyDescent="0.25">
      <c r="A292" s="233">
        <v>100</v>
      </c>
      <c r="B292" s="234" t="s">
        <v>510</v>
      </c>
      <c r="C292" s="244" t="s">
        <v>511</v>
      </c>
      <c r="D292" s="235" t="s">
        <v>187</v>
      </c>
      <c r="E292" s="236">
        <v>25</v>
      </c>
      <c r="F292" s="237"/>
      <c r="G292" s="238">
        <f>ROUND(E292*F292,2)</f>
        <v>0</v>
      </c>
      <c r="H292" s="237"/>
      <c r="I292" s="238">
        <f>ROUND(E292*H292,2)</f>
        <v>0</v>
      </c>
      <c r="J292" s="237"/>
      <c r="K292" s="238">
        <f>ROUND(E292*J292,2)</f>
        <v>0</v>
      </c>
      <c r="L292" s="238">
        <v>21</v>
      </c>
      <c r="M292" s="238">
        <f>G292*(1+L292/100)</f>
        <v>0</v>
      </c>
      <c r="N292" s="238">
        <v>0</v>
      </c>
      <c r="O292" s="238">
        <f>ROUND(E292*N292,2)</f>
        <v>0</v>
      </c>
      <c r="P292" s="238">
        <v>0</v>
      </c>
      <c r="Q292" s="238">
        <f>ROUND(E292*P292,2)</f>
        <v>0</v>
      </c>
      <c r="R292" s="238"/>
      <c r="S292" s="238" t="s">
        <v>166</v>
      </c>
      <c r="T292" s="239" t="s">
        <v>153</v>
      </c>
      <c r="U292" s="216">
        <v>0.3</v>
      </c>
      <c r="V292" s="216">
        <f>ROUND(E292*U292,2)</f>
        <v>7.5</v>
      </c>
      <c r="W292" s="216"/>
      <c r="X292" s="207"/>
      <c r="Y292" s="207"/>
      <c r="Z292" s="207"/>
      <c r="AA292" s="207"/>
      <c r="AB292" s="207"/>
      <c r="AC292" s="207"/>
      <c r="AD292" s="207"/>
      <c r="AE292" s="207"/>
      <c r="AF292" s="207"/>
      <c r="AG292" s="207" t="s">
        <v>399</v>
      </c>
      <c r="AH292" s="207"/>
      <c r="AI292" s="207"/>
      <c r="AJ292" s="207"/>
      <c r="AK292" s="207"/>
      <c r="AL292" s="207"/>
      <c r="AM292" s="207"/>
      <c r="AN292" s="207"/>
      <c r="AO292" s="207"/>
      <c r="AP292" s="207"/>
      <c r="AQ292" s="207"/>
      <c r="AR292" s="207"/>
      <c r="AS292" s="207"/>
      <c r="AT292" s="207"/>
      <c r="AU292" s="207"/>
      <c r="AV292" s="207"/>
      <c r="AW292" s="207"/>
      <c r="AX292" s="207"/>
      <c r="AY292" s="207"/>
      <c r="AZ292" s="207"/>
      <c r="BA292" s="207"/>
      <c r="BB292" s="207"/>
      <c r="BC292" s="207"/>
      <c r="BD292" s="207"/>
      <c r="BE292" s="207"/>
      <c r="BF292" s="207"/>
      <c r="BG292" s="207"/>
      <c r="BH292" s="207"/>
    </row>
    <row r="293" spans="1:60" ht="20.399999999999999" outlineLevel="1" x14ac:dyDescent="0.25">
      <c r="A293" s="224">
        <v>101</v>
      </c>
      <c r="B293" s="225" t="s">
        <v>512</v>
      </c>
      <c r="C293" s="242" t="s">
        <v>513</v>
      </c>
      <c r="D293" s="226" t="s">
        <v>282</v>
      </c>
      <c r="E293" s="227">
        <v>1</v>
      </c>
      <c r="F293" s="228"/>
      <c r="G293" s="229">
        <f>ROUND(E293*F293,2)</f>
        <v>0</v>
      </c>
      <c r="H293" s="228"/>
      <c r="I293" s="229">
        <f>ROUND(E293*H293,2)</f>
        <v>0</v>
      </c>
      <c r="J293" s="228"/>
      <c r="K293" s="229">
        <f>ROUND(E293*J293,2)</f>
        <v>0</v>
      </c>
      <c r="L293" s="229">
        <v>21</v>
      </c>
      <c r="M293" s="229">
        <f>G293*(1+L293/100)</f>
        <v>0</v>
      </c>
      <c r="N293" s="229">
        <v>3.09E-2</v>
      </c>
      <c r="O293" s="229">
        <f>ROUND(E293*N293,2)</f>
        <v>0.03</v>
      </c>
      <c r="P293" s="229">
        <v>0</v>
      </c>
      <c r="Q293" s="229">
        <f>ROUND(E293*P293,2)</f>
        <v>0</v>
      </c>
      <c r="R293" s="229"/>
      <c r="S293" s="229" t="s">
        <v>166</v>
      </c>
      <c r="T293" s="230" t="s">
        <v>153</v>
      </c>
      <c r="U293" s="216">
        <v>0.75800000000000001</v>
      </c>
      <c r="V293" s="216">
        <f>ROUND(E293*U293,2)</f>
        <v>0.76</v>
      </c>
      <c r="W293" s="216"/>
      <c r="X293" s="207"/>
      <c r="Y293" s="207"/>
      <c r="Z293" s="207"/>
      <c r="AA293" s="207"/>
      <c r="AB293" s="207"/>
      <c r="AC293" s="207"/>
      <c r="AD293" s="207"/>
      <c r="AE293" s="207"/>
      <c r="AF293" s="207"/>
      <c r="AG293" s="207" t="s">
        <v>399</v>
      </c>
      <c r="AH293" s="207"/>
      <c r="AI293" s="207"/>
      <c r="AJ293" s="207"/>
      <c r="AK293" s="207"/>
      <c r="AL293" s="207"/>
      <c r="AM293" s="207"/>
      <c r="AN293" s="207"/>
      <c r="AO293" s="207"/>
      <c r="AP293" s="207"/>
      <c r="AQ293" s="207"/>
      <c r="AR293" s="207"/>
      <c r="AS293" s="207"/>
      <c r="AT293" s="207"/>
      <c r="AU293" s="207"/>
      <c r="AV293" s="207"/>
      <c r="AW293" s="207"/>
      <c r="AX293" s="207"/>
      <c r="AY293" s="207"/>
      <c r="AZ293" s="207"/>
      <c r="BA293" s="207"/>
      <c r="BB293" s="207"/>
      <c r="BC293" s="207"/>
      <c r="BD293" s="207"/>
      <c r="BE293" s="207"/>
      <c r="BF293" s="207"/>
      <c r="BG293" s="207"/>
      <c r="BH293" s="207"/>
    </row>
    <row r="294" spans="1:60" outlineLevel="1" x14ac:dyDescent="0.25">
      <c r="A294" s="214"/>
      <c r="B294" s="215"/>
      <c r="C294" s="243" t="s">
        <v>514</v>
      </c>
      <c r="D294" s="231"/>
      <c r="E294" s="231"/>
      <c r="F294" s="231"/>
      <c r="G294" s="231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07"/>
      <c r="Y294" s="207"/>
      <c r="Z294" s="207"/>
      <c r="AA294" s="207"/>
      <c r="AB294" s="207"/>
      <c r="AC294" s="207"/>
      <c r="AD294" s="207"/>
      <c r="AE294" s="207"/>
      <c r="AF294" s="207"/>
      <c r="AG294" s="207" t="s">
        <v>156</v>
      </c>
      <c r="AH294" s="207"/>
      <c r="AI294" s="207"/>
      <c r="AJ294" s="207"/>
      <c r="AK294" s="207"/>
      <c r="AL294" s="207"/>
      <c r="AM294" s="207"/>
      <c r="AN294" s="207"/>
      <c r="AO294" s="207"/>
      <c r="AP294" s="207"/>
      <c r="AQ294" s="207"/>
      <c r="AR294" s="207"/>
      <c r="AS294" s="207"/>
      <c r="AT294" s="207"/>
      <c r="AU294" s="207"/>
      <c r="AV294" s="207"/>
      <c r="AW294" s="207"/>
      <c r="AX294" s="207"/>
      <c r="AY294" s="207"/>
      <c r="AZ294" s="207"/>
      <c r="BA294" s="207"/>
      <c r="BB294" s="207"/>
      <c r="BC294" s="207"/>
      <c r="BD294" s="207"/>
      <c r="BE294" s="207"/>
      <c r="BF294" s="207"/>
      <c r="BG294" s="207"/>
      <c r="BH294" s="207"/>
    </row>
    <row r="295" spans="1:60" x14ac:dyDescent="0.25">
      <c r="A295" s="218" t="s">
        <v>147</v>
      </c>
      <c r="B295" s="219" t="s">
        <v>108</v>
      </c>
      <c r="C295" s="241" t="s">
        <v>109</v>
      </c>
      <c r="D295" s="220"/>
      <c r="E295" s="221"/>
      <c r="F295" s="222"/>
      <c r="G295" s="222">
        <f>SUMIF(AG296:AG296,"&lt;&gt;NOR",G296:G296)</f>
        <v>0</v>
      </c>
      <c r="H295" s="222"/>
      <c r="I295" s="222">
        <f>SUM(I296:I296)</f>
        <v>0</v>
      </c>
      <c r="J295" s="222"/>
      <c r="K295" s="222">
        <f>SUM(K296:K296)</f>
        <v>0</v>
      </c>
      <c r="L295" s="222"/>
      <c r="M295" s="222">
        <f>SUM(M296:M296)</f>
        <v>0</v>
      </c>
      <c r="N295" s="222"/>
      <c r="O295" s="222">
        <f>SUM(O296:O296)</f>
        <v>0</v>
      </c>
      <c r="P295" s="222"/>
      <c r="Q295" s="222">
        <f>SUM(Q296:Q296)</f>
        <v>0</v>
      </c>
      <c r="R295" s="222"/>
      <c r="S295" s="222"/>
      <c r="T295" s="223"/>
      <c r="U295" s="217"/>
      <c r="V295" s="217">
        <f>SUM(V296:V296)</f>
        <v>0</v>
      </c>
      <c r="W295" s="217"/>
      <c r="AG295" t="s">
        <v>148</v>
      </c>
    </row>
    <row r="296" spans="1:60" outlineLevel="1" x14ac:dyDescent="0.25">
      <c r="A296" s="233">
        <v>102</v>
      </c>
      <c r="B296" s="234" t="s">
        <v>515</v>
      </c>
      <c r="C296" s="244" t="s">
        <v>516</v>
      </c>
      <c r="D296" s="235" t="s">
        <v>360</v>
      </c>
      <c r="E296" s="236">
        <v>1</v>
      </c>
      <c r="F296" s="237"/>
      <c r="G296" s="238">
        <f>ROUND(E296*F296,2)</f>
        <v>0</v>
      </c>
      <c r="H296" s="237"/>
      <c r="I296" s="238">
        <f>ROUND(E296*H296,2)</f>
        <v>0</v>
      </c>
      <c r="J296" s="237"/>
      <c r="K296" s="238">
        <f>ROUND(E296*J296,2)</f>
        <v>0</v>
      </c>
      <c r="L296" s="238">
        <v>21</v>
      </c>
      <c r="M296" s="238">
        <f>G296*(1+L296/100)</f>
        <v>0</v>
      </c>
      <c r="N296" s="238">
        <v>0</v>
      </c>
      <c r="O296" s="238">
        <f>ROUND(E296*N296,2)</f>
        <v>0</v>
      </c>
      <c r="P296" s="238">
        <v>0</v>
      </c>
      <c r="Q296" s="238">
        <f>ROUND(E296*P296,2)</f>
        <v>0</v>
      </c>
      <c r="R296" s="238"/>
      <c r="S296" s="238" t="s">
        <v>166</v>
      </c>
      <c r="T296" s="239" t="s">
        <v>153</v>
      </c>
      <c r="U296" s="216">
        <v>0</v>
      </c>
      <c r="V296" s="216">
        <f>ROUND(E296*U296,2)</f>
        <v>0</v>
      </c>
      <c r="W296" s="216"/>
      <c r="X296" s="207"/>
      <c r="Y296" s="207"/>
      <c r="Z296" s="207"/>
      <c r="AA296" s="207"/>
      <c r="AB296" s="207"/>
      <c r="AC296" s="207"/>
      <c r="AD296" s="207"/>
      <c r="AE296" s="207"/>
      <c r="AF296" s="207"/>
      <c r="AG296" s="207" t="s">
        <v>180</v>
      </c>
      <c r="AH296" s="207"/>
      <c r="AI296" s="207"/>
      <c r="AJ296" s="207"/>
      <c r="AK296" s="207"/>
      <c r="AL296" s="207"/>
      <c r="AM296" s="207"/>
      <c r="AN296" s="207"/>
      <c r="AO296" s="207"/>
      <c r="AP296" s="207"/>
      <c r="AQ296" s="207"/>
      <c r="AR296" s="207"/>
      <c r="AS296" s="207"/>
      <c r="AT296" s="207"/>
      <c r="AU296" s="207"/>
      <c r="AV296" s="207"/>
      <c r="AW296" s="207"/>
      <c r="AX296" s="207"/>
      <c r="AY296" s="207"/>
      <c r="AZ296" s="207"/>
      <c r="BA296" s="207"/>
      <c r="BB296" s="207"/>
      <c r="BC296" s="207"/>
      <c r="BD296" s="207"/>
      <c r="BE296" s="207"/>
      <c r="BF296" s="207"/>
      <c r="BG296" s="207"/>
      <c r="BH296" s="207"/>
    </row>
    <row r="297" spans="1:60" x14ac:dyDescent="0.25">
      <c r="A297" s="218" t="s">
        <v>147</v>
      </c>
      <c r="B297" s="219" t="s">
        <v>110</v>
      </c>
      <c r="C297" s="241" t="s">
        <v>111</v>
      </c>
      <c r="D297" s="220"/>
      <c r="E297" s="221"/>
      <c r="F297" s="222"/>
      <c r="G297" s="222">
        <f>SUMIF(AG298:AG298,"&lt;&gt;NOR",G298:G298)</f>
        <v>0</v>
      </c>
      <c r="H297" s="222"/>
      <c r="I297" s="222">
        <f>SUM(I298:I298)</f>
        <v>0</v>
      </c>
      <c r="J297" s="222"/>
      <c r="K297" s="222">
        <f>SUM(K298:K298)</f>
        <v>0</v>
      </c>
      <c r="L297" s="222"/>
      <c r="M297" s="222">
        <f>SUM(M298:M298)</f>
        <v>0</v>
      </c>
      <c r="N297" s="222"/>
      <c r="O297" s="222">
        <f>SUM(O298:O298)</f>
        <v>0</v>
      </c>
      <c r="P297" s="222"/>
      <c r="Q297" s="222">
        <f>SUM(Q298:Q298)</f>
        <v>0</v>
      </c>
      <c r="R297" s="222"/>
      <c r="S297" s="222"/>
      <c r="T297" s="223"/>
      <c r="U297" s="217"/>
      <c r="V297" s="217">
        <f>SUM(V298:V298)</f>
        <v>0</v>
      </c>
      <c r="W297" s="217"/>
      <c r="AG297" t="s">
        <v>148</v>
      </c>
    </row>
    <row r="298" spans="1:60" outlineLevel="1" x14ac:dyDescent="0.25">
      <c r="A298" s="233">
        <v>103</v>
      </c>
      <c r="B298" s="234" t="s">
        <v>517</v>
      </c>
      <c r="C298" s="244" t="s">
        <v>518</v>
      </c>
      <c r="D298" s="235" t="s">
        <v>360</v>
      </c>
      <c r="E298" s="236">
        <v>1</v>
      </c>
      <c r="F298" s="237"/>
      <c r="G298" s="238">
        <f>ROUND(E298*F298,2)</f>
        <v>0</v>
      </c>
      <c r="H298" s="237"/>
      <c r="I298" s="238">
        <f>ROUND(E298*H298,2)</f>
        <v>0</v>
      </c>
      <c r="J298" s="237"/>
      <c r="K298" s="238">
        <f>ROUND(E298*J298,2)</f>
        <v>0</v>
      </c>
      <c r="L298" s="238">
        <v>21</v>
      </c>
      <c r="M298" s="238">
        <f>G298*(1+L298/100)</f>
        <v>0</v>
      </c>
      <c r="N298" s="238">
        <v>0</v>
      </c>
      <c r="O298" s="238">
        <f>ROUND(E298*N298,2)</f>
        <v>0</v>
      </c>
      <c r="P298" s="238">
        <v>0</v>
      </c>
      <c r="Q298" s="238">
        <f>ROUND(E298*P298,2)</f>
        <v>0</v>
      </c>
      <c r="R298" s="238"/>
      <c r="S298" s="238" t="s">
        <v>166</v>
      </c>
      <c r="T298" s="239" t="s">
        <v>153</v>
      </c>
      <c r="U298" s="216">
        <v>0</v>
      </c>
      <c r="V298" s="216">
        <f>ROUND(E298*U298,2)</f>
        <v>0</v>
      </c>
      <c r="W298" s="216"/>
      <c r="X298" s="207"/>
      <c r="Y298" s="207"/>
      <c r="Z298" s="207"/>
      <c r="AA298" s="207"/>
      <c r="AB298" s="207"/>
      <c r="AC298" s="207"/>
      <c r="AD298" s="207"/>
      <c r="AE298" s="207"/>
      <c r="AF298" s="207"/>
      <c r="AG298" s="207" t="s">
        <v>180</v>
      </c>
      <c r="AH298" s="207"/>
      <c r="AI298" s="207"/>
      <c r="AJ298" s="207"/>
      <c r="AK298" s="207"/>
      <c r="AL298" s="207"/>
      <c r="AM298" s="207"/>
      <c r="AN298" s="207"/>
      <c r="AO298" s="207"/>
      <c r="AP298" s="207"/>
      <c r="AQ298" s="207"/>
      <c r="AR298" s="207"/>
      <c r="AS298" s="207"/>
      <c r="AT298" s="207"/>
      <c r="AU298" s="207"/>
      <c r="AV298" s="207"/>
      <c r="AW298" s="207"/>
      <c r="AX298" s="207"/>
      <c r="AY298" s="207"/>
      <c r="AZ298" s="207"/>
      <c r="BA298" s="207"/>
      <c r="BB298" s="207"/>
      <c r="BC298" s="207"/>
      <c r="BD298" s="207"/>
      <c r="BE298" s="207"/>
      <c r="BF298" s="207"/>
      <c r="BG298" s="207"/>
      <c r="BH298" s="207"/>
    </row>
    <row r="299" spans="1:60" x14ac:dyDescent="0.25">
      <c r="A299" s="218" t="s">
        <v>147</v>
      </c>
      <c r="B299" s="219" t="s">
        <v>112</v>
      </c>
      <c r="C299" s="241" t="s">
        <v>113</v>
      </c>
      <c r="D299" s="220"/>
      <c r="E299" s="221"/>
      <c r="F299" s="222"/>
      <c r="G299" s="222">
        <f>SUMIF(AG300:AG300,"&lt;&gt;NOR",G300:G300)</f>
        <v>0</v>
      </c>
      <c r="H299" s="222"/>
      <c r="I299" s="222">
        <f>SUM(I300:I300)</f>
        <v>0</v>
      </c>
      <c r="J299" s="222"/>
      <c r="K299" s="222">
        <f>SUM(K300:K300)</f>
        <v>0</v>
      </c>
      <c r="L299" s="222"/>
      <c r="M299" s="222">
        <f>SUM(M300:M300)</f>
        <v>0</v>
      </c>
      <c r="N299" s="222"/>
      <c r="O299" s="222">
        <f>SUM(O300:O300)</f>
        <v>0</v>
      </c>
      <c r="P299" s="222"/>
      <c r="Q299" s="222">
        <f>SUM(Q300:Q300)</f>
        <v>0</v>
      </c>
      <c r="R299" s="222"/>
      <c r="S299" s="222"/>
      <c r="T299" s="223"/>
      <c r="U299" s="217"/>
      <c r="V299" s="217">
        <f>SUM(V300:V300)</f>
        <v>0</v>
      </c>
      <c r="W299" s="217"/>
      <c r="AG299" t="s">
        <v>148</v>
      </c>
    </row>
    <row r="300" spans="1:60" outlineLevel="1" x14ac:dyDescent="0.25">
      <c r="A300" s="233">
        <v>104</v>
      </c>
      <c r="B300" s="234" t="s">
        <v>519</v>
      </c>
      <c r="C300" s="244" t="s">
        <v>520</v>
      </c>
      <c r="D300" s="235" t="s">
        <v>360</v>
      </c>
      <c r="E300" s="236">
        <v>1</v>
      </c>
      <c r="F300" s="237"/>
      <c r="G300" s="238">
        <f>ROUND(E300*F300,2)</f>
        <v>0</v>
      </c>
      <c r="H300" s="237"/>
      <c r="I300" s="238">
        <f>ROUND(E300*H300,2)</f>
        <v>0</v>
      </c>
      <c r="J300" s="237"/>
      <c r="K300" s="238">
        <f>ROUND(E300*J300,2)</f>
        <v>0</v>
      </c>
      <c r="L300" s="238">
        <v>21</v>
      </c>
      <c r="M300" s="238">
        <f>G300*(1+L300/100)</f>
        <v>0</v>
      </c>
      <c r="N300" s="238">
        <v>0</v>
      </c>
      <c r="O300" s="238">
        <f>ROUND(E300*N300,2)</f>
        <v>0</v>
      </c>
      <c r="P300" s="238">
        <v>0</v>
      </c>
      <c r="Q300" s="238">
        <f>ROUND(E300*P300,2)</f>
        <v>0</v>
      </c>
      <c r="R300" s="238"/>
      <c r="S300" s="238" t="s">
        <v>166</v>
      </c>
      <c r="T300" s="239" t="s">
        <v>153</v>
      </c>
      <c r="U300" s="216">
        <v>0</v>
      </c>
      <c r="V300" s="216">
        <f>ROUND(E300*U300,2)</f>
        <v>0</v>
      </c>
      <c r="W300" s="216"/>
      <c r="X300" s="207"/>
      <c r="Y300" s="207"/>
      <c r="Z300" s="207"/>
      <c r="AA300" s="207"/>
      <c r="AB300" s="207"/>
      <c r="AC300" s="207"/>
      <c r="AD300" s="207"/>
      <c r="AE300" s="207"/>
      <c r="AF300" s="207"/>
      <c r="AG300" s="207" t="s">
        <v>180</v>
      </c>
      <c r="AH300" s="207"/>
      <c r="AI300" s="207"/>
      <c r="AJ300" s="207"/>
      <c r="AK300" s="207"/>
      <c r="AL300" s="207"/>
      <c r="AM300" s="207"/>
      <c r="AN300" s="207"/>
      <c r="AO300" s="207"/>
      <c r="AP300" s="207"/>
      <c r="AQ300" s="207"/>
      <c r="AR300" s="207"/>
      <c r="AS300" s="207"/>
      <c r="AT300" s="207"/>
      <c r="AU300" s="207"/>
      <c r="AV300" s="207"/>
      <c r="AW300" s="207"/>
      <c r="AX300" s="207"/>
      <c r="AY300" s="207"/>
      <c r="AZ300" s="207"/>
      <c r="BA300" s="207"/>
      <c r="BB300" s="207"/>
      <c r="BC300" s="207"/>
      <c r="BD300" s="207"/>
      <c r="BE300" s="207"/>
      <c r="BF300" s="207"/>
      <c r="BG300" s="207"/>
      <c r="BH300" s="207"/>
    </row>
    <row r="301" spans="1:60" x14ac:dyDescent="0.25">
      <c r="A301" s="218" t="s">
        <v>147</v>
      </c>
      <c r="B301" s="219" t="s">
        <v>114</v>
      </c>
      <c r="C301" s="241" t="s">
        <v>115</v>
      </c>
      <c r="D301" s="220"/>
      <c r="E301" s="221"/>
      <c r="F301" s="222"/>
      <c r="G301" s="222">
        <f>SUMIF(AG302:AG302,"&lt;&gt;NOR",G302:G302)</f>
        <v>0</v>
      </c>
      <c r="H301" s="222"/>
      <c r="I301" s="222">
        <f>SUM(I302:I302)</f>
        <v>0</v>
      </c>
      <c r="J301" s="222"/>
      <c r="K301" s="222">
        <f>SUM(K302:K302)</f>
        <v>0</v>
      </c>
      <c r="L301" s="222"/>
      <c r="M301" s="222">
        <f>SUM(M302:M302)</f>
        <v>0</v>
      </c>
      <c r="N301" s="222"/>
      <c r="O301" s="222">
        <f>SUM(O302:O302)</f>
        <v>0</v>
      </c>
      <c r="P301" s="222"/>
      <c r="Q301" s="222">
        <f>SUM(Q302:Q302)</f>
        <v>0</v>
      </c>
      <c r="R301" s="222"/>
      <c r="S301" s="222"/>
      <c r="T301" s="223"/>
      <c r="U301" s="217"/>
      <c r="V301" s="217">
        <f>SUM(V302:V302)</f>
        <v>0</v>
      </c>
      <c r="W301" s="217"/>
      <c r="AG301" t="s">
        <v>148</v>
      </c>
    </row>
    <row r="302" spans="1:60" outlineLevel="1" x14ac:dyDescent="0.25">
      <c r="A302" s="233">
        <v>105</v>
      </c>
      <c r="B302" s="234" t="s">
        <v>521</v>
      </c>
      <c r="C302" s="244" t="s">
        <v>522</v>
      </c>
      <c r="D302" s="235" t="s">
        <v>360</v>
      </c>
      <c r="E302" s="236">
        <v>1</v>
      </c>
      <c r="F302" s="237"/>
      <c r="G302" s="238">
        <f>ROUND(E302*F302,2)</f>
        <v>0</v>
      </c>
      <c r="H302" s="237"/>
      <c r="I302" s="238">
        <f>ROUND(E302*H302,2)</f>
        <v>0</v>
      </c>
      <c r="J302" s="237"/>
      <c r="K302" s="238">
        <f>ROUND(E302*J302,2)</f>
        <v>0</v>
      </c>
      <c r="L302" s="238">
        <v>21</v>
      </c>
      <c r="M302" s="238">
        <f>G302*(1+L302/100)</f>
        <v>0</v>
      </c>
      <c r="N302" s="238">
        <v>0</v>
      </c>
      <c r="O302" s="238">
        <f>ROUND(E302*N302,2)</f>
        <v>0</v>
      </c>
      <c r="P302" s="238">
        <v>0</v>
      </c>
      <c r="Q302" s="238">
        <f>ROUND(E302*P302,2)</f>
        <v>0</v>
      </c>
      <c r="R302" s="238"/>
      <c r="S302" s="238" t="s">
        <v>166</v>
      </c>
      <c r="T302" s="239" t="s">
        <v>153</v>
      </c>
      <c r="U302" s="216">
        <v>0</v>
      </c>
      <c r="V302" s="216">
        <f>ROUND(E302*U302,2)</f>
        <v>0</v>
      </c>
      <c r="W302" s="216"/>
      <c r="X302" s="207"/>
      <c r="Y302" s="207"/>
      <c r="Z302" s="207"/>
      <c r="AA302" s="207"/>
      <c r="AB302" s="207"/>
      <c r="AC302" s="207"/>
      <c r="AD302" s="207"/>
      <c r="AE302" s="207"/>
      <c r="AF302" s="207"/>
      <c r="AG302" s="207" t="s">
        <v>399</v>
      </c>
      <c r="AH302" s="207"/>
      <c r="AI302" s="207"/>
      <c r="AJ302" s="207"/>
      <c r="AK302" s="207"/>
      <c r="AL302" s="207"/>
      <c r="AM302" s="207"/>
      <c r="AN302" s="207"/>
      <c r="AO302" s="207"/>
      <c r="AP302" s="207"/>
      <c r="AQ302" s="207"/>
      <c r="AR302" s="207"/>
      <c r="AS302" s="207"/>
      <c r="AT302" s="207"/>
      <c r="AU302" s="207"/>
      <c r="AV302" s="207"/>
      <c r="AW302" s="207"/>
      <c r="AX302" s="207"/>
      <c r="AY302" s="207"/>
      <c r="AZ302" s="207"/>
      <c r="BA302" s="207"/>
      <c r="BB302" s="207"/>
      <c r="BC302" s="207"/>
      <c r="BD302" s="207"/>
      <c r="BE302" s="207"/>
      <c r="BF302" s="207"/>
      <c r="BG302" s="207"/>
      <c r="BH302" s="207"/>
    </row>
    <row r="303" spans="1:60" x14ac:dyDescent="0.25">
      <c r="A303" s="218" t="s">
        <v>147</v>
      </c>
      <c r="B303" s="219" t="s">
        <v>116</v>
      </c>
      <c r="C303" s="241" t="s">
        <v>117</v>
      </c>
      <c r="D303" s="220"/>
      <c r="E303" s="221"/>
      <c r="F303" s="222"/>
      <c r="G303" s="222">
        <f>SUMIF(AG304:AG333,"&lt;&gt;NOR",G304:G333)</f>
        <v>0</v>
      </c>
      <c r="H303" s="222"/>
      <c r="I303" s="222">
        <f>SUM(I304:I333)</f>
        <v>0</v>
      </c>
      <c r="J303" s="222"/>
      <c r="K303" s="222">
        <f>SUM(K304:K333)</f>
        <v>0</v>
      </c>
      <c r="L303" s="222"/>
      <c r="M303" s="222">
        <f>SUM(M304:M333)</f>
        <v>0</v>
      </c>
      <c r="N303" s="222"/>
      <c r="O303" s="222">
        <f>SUM(O304:O333)</f>
        <v>0</v>
      </c>
      <c r="P303" s="222"/>
      <c r="Q303" s="222">
        <f>SUM(Q304:Q333)</f>
        <v>0</v>
      </c>
      <c r="R303" s="222"/>
      <c r="S303" s="222"/>
      <c r="T303" s="223"/>
      <c r="U303" s="217"/>
      <c r="V303" s="217">
        <f>SUM(V304:V333)</f>
        <v>22.15</v>
      </c>
      <c r="W303" s="217"/>
      <c r="AG303" t="s">
        <v>148</v>
      </c>
    </row>
    <row r="304" spans="1:60" outlineLevel="1" x14ac:dyDescent="0.25">
      <c r="A304" s="224">
        <v>106</v>
      </c>
      <c r="B304" s="225" t="s">
        <v>523</v>
      </c>
      <c r="C304" s="242" t="s">
        <v>524</v>
      </c>
      <c r="D304" s="226" t="s">
        <v>178</v>
      </c>
      <c r="E304" s="227">
        <v>5.7404700000000002</v>
      </c>
      <c r="F304" s="228"/>
      <c r="G304" s="229">
        <f>ROUND(E304*F304,2)</f>
        <v>0</v>
      </c>
      <c r="H304" s="228"/>
      <c r="I304" s="229">
        <f>ROUND(E304*H304,2)</f>
        <v>0</v>
      </c>
      <c r="J304" s="228"/>
      <c r="K304" s="229">
        <f>ROUND(E304*J304,2)</f>
        <v>0</v>
      </c>
      <c r="L304" s="229">
        <v>21</v>
      </c>
      <c r="M304" s="229">
        <f>G304*(1+L304/100)</f>
        <v>0</v>
      </c>
      <c r="N304" s="229">
        <v>0</v>
      </c>
      <c r="O304" s="229">
        <f>ROUND(E304*N304,2)</f>
        <v>0</v>
      </c>
      <c r="P304" s="229">
        <v>0</v>
      </c>
      <c r="Q304" s="229">
        <f>ROUND(E304*P304,2)</f>
        <v>0</v>
      </c>
      <c r="R304" s="229" t="s">
        <v>304</v>
      </c>
      <c r="S304" s="229" t="s">
        <v>152</v>
      </c>
      <c r="T304" s="230" t="s">
        <v>152</v>
      </c>
      <c r="U304" s="216">
        <v>0.93300000000000005</v>
      </c>
      <c r="V304" s="216">
        <f>ROUND(E304*U304,2)</f>
        <v>5.36</v>
      </c>
      <c r="W304" s="216"/>
      <c r="X304" s="207"/>
      <c r="Y304" s="207"/>
      <c r="Z304" s="207"/>
      <c r="AA304" s="207"/>
      <c r="AB304" s="207"/>
      <c r="AC304" s="207"/>
      <c r="AD304" s="207"/>
      <c r="AE304" s="207"/>
      <c r="AF304" s="207"/>
      <c r="AG304" s="207" t="s">
        <v>525</v>
      </c>
      <c r="AH304" s="207"/>
      <c r="AI304" s="207"/>
      <c r="AJ304" s="207"/>
      <c r="AK304" s="207"/>
      <c r="AL304" s="207"/>
      <c r="AM304" s="207"/>
      <c r="AN304" s="207"/>
      <c r="AO304" s="207"/>
      <c r="AP304" s="207"/>
      <c r="AQ304" s="207"/>
      <c r="AR304" s="207"/>
      <c r="AS304" s="207"/>
      <c r="AT304" s="207"/>
      <c r="AU304" s="207"/>
      <c r="AV304" s="207"/>
      <c r="AW304" s="207"/>
      <c r="AX304" s="207"/>
      <c r="AY304" s="207"/>
      <c r="AZ304" s="207"/>
      <c r="BA304" s="207"/>
      <c r="BB304" s="207"/>
      <c r="BC304" s="207"/>
      <c r="BD304" s="207"/>
      <c r="BE304" s="207"/>
      <c r="BF304" s="207"/>
      <c r="BG304" s="207"/>
      <c r="BH304" s="207"/>
    </row>
    <row r="305" spans="1:60" outlineLevel="1" x14ac:dyDescent="0.25">
      <c r="A305" s="214"/>
      <c r="B305" s="215"/>
      <c r="C305" s="256" t="s">
        <v>526</v>
      </c>
      <c r="D305" s="249"/>
      <c r="E305" s="250"/>
      <c r="F305" s="216"/>
      <c r="G305" s="216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  <c r="T305" s="216"/>
      <c r="U305" s="216"/>
      <c r="V305" s="216"/>
      <c r="W305" s="216"/>
      <c r="X305" s="207"/>
      <c r="Y305" s="207"/>
      <c r="Z305" s="207"/>
      <c r="AA305" s="207"/>
      <c r="AB305" s="207"/>
      <c r="AC305" s="207"/>
      <c r="AD305" s="207"/>
      <c r="AE305" s="207"/>
      <c r="AF305" s="207"/>
      <c r="AG305" s="207" t="s">
        <v>184</v>
      </c>
      <c r="AH305" s="207">
        <v>0</v>
      </c>
      <c r="AI305" s="207"/>
      <c r="AJ305" s="207"/>
      <c r="AK305" s="207"/>
      <c r="AL305" s="207"/>
      <c r="AM305" s="207"/>
      <c r="AN305" s="207"/>
      <c r="AO305" s="207"/>
      <c r="AP305" s="207"/>
      <c r="AQ305" s="207"/>
      <c r="AR305" s="207"/>
      <c r="AS305" s="207"/>
      <c r="AT305" s="207"/>
      <c r="AU305" s="207"/>
      <c r="AV305" s="207"/>
      <c r="AW305" s="207"/>
      <c r="AX305" s="207"/>
      <c r="AY305" s="207"/>
      <c r="AZ305" s="207"/>
      <c r="BA305" s="207"/>
      <c r="BB305" s="207"/>
      <c r="BC305" s="207"/>
      <c r="BD305" s="207"/>
      <c r="BE305" s="207"/>
      <c r="BF305" s="207"/>
      <c r="BG305" s="207"/>
      <c r="BH305" s="207"/>
    </row>
    <row r="306" spans="1:60" outlineLevel="1" x14ac:dyDescent="0.25">
      <c r="A306" s="214"/>
      <c r="B306" s="215"/>
      <c r="C306" s="256" t="s">
        <v>527</v>
      </c>
      <c r="D306" s="249"/>
      <c r="E306" s="250"/>
      <c r="F306" s="216"/>
      <c r="G306" s="216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  <c r="T306" s="216"/>
      <c r="U306" s="216"/>
      <c r="V306" s="216"/>
      <c r="W306" s="216"/>
      <c r="X306" s="207"/>
      <c r="Y306" s="207"/>
      <c r="Z306" s="207"/>
      <c r="AA306" s="207"/>
      <c r="AB306" s="207"/>
      <c r="AC306" s="207"/>
      <c r="AD306" s="207"/>
      <c r="AE306" s="207"/>
      <c r="AF306" s="207"/>
      <c r="AG306" s="207" t="s">
        <v>184</v>
      </c>
      <c r="AH306" s="207">
        <v>0</v>
      </c>
      <c r="AI306" s="207"/>
      <c r="AJ306" s="207"/>
      <c r="AK306" s="207"/>
      <c r="AL306" s="207"/>
      <c r="AM306" s="207"/>
      <c r="AN306" s="207"/>
      <c r="AO306" s="207"/>
      <c r="AP306" s="207"/>
      <c r="AQ306" s="207"/>
      <c r="AR306" s="207"/>
      <c r="AS306" s="207"/>
      <c r="AT306" s="207"/>
      <c r="AU306" s="207"/>
      <c r="AV306" s="207"/>
      <c r="AW306" s="207"/>
      <c r="AX306" s="207"/>
      <c r="AY306" s="207"/>
      <c r="AZ306" s="207"/>
      <c r="BA306" s="207"/>
      <c r="BB306" s="207"/>
      <c r="BC306" s="207"/>
      <c r="BD306" s="207"/>
      <c r="BE306" s="207"/>
      <c r="BF306" s="207"/>
      <c r="BG306" s="207"/>
      <c r="BH306" s="207"/>
    </row>
    <row r="307" spans="1:60" outlineLevel="1" x14ac:dyDescent="0.25">
      <c r="A307" s="214"/>
      <c r="B307" s="215"/>
      <c r="C307" s="256" t="s">
        <v>528</v>
      </c>
      <c r="D307" s="249"/>
      <c r="E307" s="250">
        <v>5.7404700000000002</v>
      </c>
      <c r="F307" s="216"/>
      <c r="G307" s="216"/>
      <c r="H307" s="216"/>
      <c r="I307" s="216"/>
      <c r="J307" s="216"/>
      <c r="K307" s="216"/>
      <c r="L307" s="216"/>
      <c r="M307" s="216"/>
      <c r="N307" s="216"/>
      <c r="O307" s="216"/>
      <c r="P307" s="216"/>
      <c r="Q307" s="216"/>
      <c r="R307" s="216"/>
      <c r="S307" s="216"/>
      <c r="T307" s="216"/>
      <c r="U307" s="216"/>
      <c r="V307" s="216"/>
      <c r="W307" s="216"/>
      <c r="X307" s="207"/>
      <c r="Y307" s="207"/>
      <c r="Z307" s="207"/>
      <c r="AA307" s="207"/>
      <c r="AB307" s="207"/>
      <c r="AC307" s="207"/>
      <c r="AD307" s="207"/>
      <c r="AE307" s="207"/>
      <c r="AF307" s="207"/>
      <c r="AG307" s="207" t="s">
        <v>184</v>
      </c>
      <c r="AH307" s="207">
        <v>0</v>
      </c>
      <c r="AI307" s="207"/>
      <c r="AJ307" s="207"/>
      <c r="AK307" s="207"/>
      <c r="AL307" s="207"/>
      <c r="AM307" s="207"/>
      <c r="AN307" s="207"/>
      <c r="AO307" s="207"/>
      <c r="AP307" s="207"/>
      <c r="AQ307" s="207"/>
      <c r="AR307" s="207"/>
      <c r="AS307" s="207"/>
      <c r="AT307" s="207"/>
      <c r="AU307" s="207"/>
      <c r="AV307" s="207"/>
      <c r="AW307" s="207"/>
      <c r="AX307" s="207"/>
      <c r="AY307" s="207"/>
      <c r="AZ307" s="207"/>
      <c r="BA307" s="207"/>
      <c r="BB307" s="207"/>
      <c r="BC307" s="207"/>
      <c r="BD307" s="207"/>
      <c r="BE307" s="207"/>
      <c r="BF307" s="207"/>
      <c r="BG307" s="207"/>
      <c r="BH307" s="207"/>
    </row>
    <row r="308" spans="1:60" outlineLevel="1" x14ac:dyDescent="0.25">
      <c r="A308" s="224">
        <v>107</v>
      </c>
      <c r="B308" s="225" t="s">
        <v>529</v>
      </c>
      <c r="C308" s="242" t="s">
        <v>530</v>
      </c>
      <c r="D308" s="226" t="s">
        <v>178</v>
      </c>
      <c r="E308" s="227">
        <v>5.7404700000000002</v>
      </c>
      <c r="F308" s="228"/>
      <c r="G308" s="229">
        <f>ROUND(E308*F308,2)</f>
        <v>0</v>
      </c>
      <c r="H308" s="228"/>
      <c r="I308" s="229">
        <f>ROUND(E308*H308,2)</f>
        <v>0</v>
      </c>
      <c r="J308" s="228"/>
      <c r="K308" s="229">
        <f>ROUND(E308*J308,2)</f>
        <v>0</v>
      </c>
      <c r="L308" s="229">
        <v>21</v>
      </c>
      <c r="M308" s="229">
        <f>G308*(1+L308/100)</f>
        <v>0</v>
      </c>
      <c r="N308" s="229">
        <v>0</v>
      </c>
      <c r="O308" s="229">
        <f>ROUND(E308*N308,2)</f>
        <v>0</v>
      </c>
      <c r="P308" s="229">
        <v>0</v>
      </c>
      <c r="Q308" s="229">
        <f>ROUND(E308*P308,2)</f>
        <v>0</v>
      </c>
      <c r="R308" s="229" t="s">
        <v>304</v>
      </c>
      <c r="S308" s="229" t="s">
        <v>152</v>
      </c>
      <c r="T308" s="230" t="s">
        <v>152</v>
      </c>
      <c r="U308" s="216">
        <v>0.65300000000000002</v>
      </c>
      <c r="V308" s="216">
        <f>ROUND(E308*U308,2)</f>
        <v>3.75</v>
      </c>
      <c r="W308" s="216"/>
      <c r="X308" s="207"/>
      <c r="Y308" s="207"/>
      <c r="Z308" s="207"/>
      <c r="AA308" s="207"/>
      <c r="AB308" s="207"/>
      <c r="AC308" s="207"/>
      <c r="AD308" s="207"/>
      <c r="AE308" s="207"/>
      <c r="AF308" s="207"/>
      <c r="AG308" s="207" t="s">
        <v>525</v>
      </c>
      <c r="AH308" s="207"/>
      <c r="AI308" s="207"/>
      <c r="AJ308" s="207"/>
      <c r="AK308" s="207"/>
      <c r="AL308" s="207"/>
      <c r="AM308" s="207"/>
      <c r="AN308" s="207"/>
      <c r="AO308" s="207"/>
      <c r="AP308" s="207"/>
      <c r="AQ308" s="207"/>
      <c r="AR308" s="207"/>
      <c r="AS308" s="207"/>
      <c r="AT308" s="207"/>
      <c r="AU308" s="207"/>
      <c r="AV308" s="207"/>
      <c r="AW308" s="207"/>
      <c r="AX308" s="207"/>
      <c r="AY308" s="207"/>
      <c r="AZ308" s="207"/>
      <c r="BA308" s="207"/>
      <c r="BB308" s="207"/>
      <c r="BC308" s="207"/>
      <c r="BD308" s="207"/>
      <c r="BE308" s="207"/>
      <c r="BF308" s="207"/>
      <c r="BG308" s="207"/>
      <c r="BH308" s="207"/>
    </row>
    <row r="309" spans="1:60" outlineLevel="1" x14ac:dyDescent="0.25">
      <c r="A309" s="214"/>
      <c r="B309" s="215"/>
      <c r="C309" s="256" t="s">
        <v>526</v>
      </c>
      <c r="D309" s="249"/>
      <c r="E309" s="250"/>
      <c r="F309" s="216"/>
      <c r="G309" s="216"/>
      <c r="H309" s="216"/>
      <c r="I309" s="216"/>
      <c r="J309" s="216"/>
      <c r="K309" s="216"/>
      <c r="L309" s="216"/>
      <c r="M309" s="216"/>
      <c r="N309" s="216"/>
      <c r="O309" s="216"/>
      <c r="P309" s="216"/>
      <c r="Q309" s="216"/>
      <c r="R309" s="216"/>
      <c r="S309" s="216"/>
      <c r="T309" s="216"/>
      <c r="U309" s="216"/>
      <c r="V309" s="216"/>
      <c r="W309" s="216"/>
      <c r="X309" s="207"/>
      <c r="Y309" s="207"/>
      <c r="Z309" s="207"/>
      <c r="AA309" s="207"/>
      <c r="AB309" s="207"/>
      <c r="AC309" s="207"/>
      <c r="AD309" s="207"/>
      <c r="AE309" s="207"/>
      <c r="AF309" s="207"/>
      <c r="AG309" s="207" t="s">
        <v>184</v>
      </c>
      <c r="AH309" s="207">
        <v>0</v>
      </c>
      <c r="AI309" s="207"/>
      <c r="AJ309" s="207"/>
      <c r="AK309" s="207"/>
      <c r="AL309" s="207"/>
      <c r="AM309" s="207"/>
      <c r="AN309" s="207"/>
      <c r="AO309" s="207"/>
      <c r="AP309" s="207"/>
      <c r="AQ309" s="207"/>
      <c r="AR309" s="207"/>
      <c r="AS309" s="207"/>
      <c r="AT309" s="207"/>
      <c r="AU309" s="207"/>
      <c r="AV309" s="207"/>
      <c r="AW309" s="207"/>
      <c r="AX309" s="207"/>
      <c r="AY309" s="207"/>
      <c r="AZ309" s="207"/>
      <c r="BA309" s="207"/>
      <c r="BB309" s="207"/>
      <c r="BC309" s="207"/>
      <c r="BD309" s="207"/>
      <c r="BE309" s="207"/>
      <c r="BF309" s="207"/>
      <c r="BG309" s="207"/>
      <c r="BH309" s="207"/>
    </row>
    <row r="310" spans="1:60" outlineLevel="1" x14ac:dyDescent="0.25">
      <c r="A310" s="214"/>
      <c r="B310" s="215"/>
      <c r="C310" s="256" t="s">
        <v>527</v>
      </c>
      <c r="D310" s="249"/>
      <c r="E310" s="250"/>
      <c r="F310" s="216"/>
      <c r="G310" s="216"/>
      <c r="H310" s="216"/>
      <c r="I310" s="216"/>
      <c r="J310" s="216"/>
      <c r="K310" s="216"/>
      <c r="L310" s="216"/>
      <c r="M310" s="216"/>
      <c r="N310" s="216"/>
      <c r="O310" s="216"/>
      <c r="P310" s="216"/>
      <c r="Q310" s="216"/>
      <c r="R310" s="216"/>
      <c r="S310" s="216"/>
      <c r="T310" s="216"/>
      <c r="U310" s="216"/>
      <c r="V310" s="216"/>
      <c r="W310" s="216"/>
      <c r="X310" s="207"/>
      <c r="Y310" s="207"/>
      <c r="Z310" s="207"/>
      <c r="AA310" s="207"/>
      <c r="AB310" s="207"/>
      <c r="AC310" s="207"/>
      <c r="AD310" s="207"/>
      <c r="AE310" s="207"/>
      <c r="AF310" s="207"/>
      <c r="AG310" s="207" t="s">
        <v>184</v>
      </c>
      <c r="AH310" s="207">
        <v>0</v>
      </c>
      <c r="AI310" s="207"/>
      <c r="AJ310" s="207"/>
      <c r="AK310" s="207"/>
      <c r="AL310" s="207"/>
      <c r="AM310" s="207"/>
      <c r="AN310" s="207"/>
      <c r="AO310" s="207"/>
      <c r="AP310" s="207"/>
      <c r="AQ310" s="207"/>
      <c r="AR310" s="207"/>
      <c r="AS310" s="207"/>
      <c r="AT310" s="207"/>
      <c r="AU310" s="207"/>
      <c r="AV310" s="207"/>
      <c r="AW310" s="207"/>
      <c r="AX310" s="207"/>
      <c r="AY310" s="207"/>
      <c r="AZ310" s="207"/>
      <c r="BA310" s="207"/>
      <c r="BB310" s="207"/>
      <c r="BC310" s="207"/>
      <c r="BD310" s="207"/>
      <c r="BE310" s="207"/>
      <c r="BF310" s="207"/>
      <c r="BG310" s="207"/>
      <c r="BH310" s="207"/>
    </row>
    <row r="311" spans="1:60" outlineLevel="1" x14ac:dyDescent="0.25">
      <c r="A311" s="214"/>
      <c r="B311" s="215"/>
      <c r="C311" s="256" t="s">
        <v>528</v>
      </c>
      <c r="D311" s="249"/>
      <c r="E311" s="250">
        <v>5.7404700000000002</v>
      </c>
      <c r="F311" s="216"/>
      <c r="G311" s="216"/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  <c r="R311" s="216"/>
      <c r="S311" s="216"/>
      <c r="T311" s="216"/>
      <c r="U311" s="216"/>
      <c r="V311" s="216"/>
      <c r="W311" s="216"/>
      <c r="X311" s="207"/>
      <c r="Y311" s="207"/>
      <c r="Z311" s="207"/>
      <c r="AA311" s="207"/>
      <c r="AB311" s="207"/>
      <c r="AC311" s="207"/>
      <c r="AD311" s="207"/>
      <c r="AE311" s="207"/>
      <c r="AF311" s="207"/>
      <c r="AG311" s="207" t="s">
        <v>184</v>
      </c>
      <c r="AH311" s="207">
        <v>0</v>
      </c>
      <c r="AI311" s="207"/>
      <c r="AJ311" s="207"/>
      <c r="AK311" s="207"/>
      <c r="AL311" s="207"/>
      <c r="AM311" s="207"/>
      <c r="AN311" s="207"/>
      <c r="AO311" s="207"/>
      <c r="AP311" s="207"/>
      <c r="AQ311" s="207"/>
      <c r="AR311" s="207"/>
      <c r="AS311" s="207"/>
      <c r="AT311" s="207"/>
      <c r="AU311" s="207"/>
      <c r="AV311" s="207"/>
      <c r="AW311" s="207"/>
      <c r="AX311" s="207"/>
      <c r="AY311" s="207"/>
      <c r="AZ311" s="207"/>
      <c r="BA311" s="207"/>
      <c r="BB311" s="207"/>
      <c r="BC311" s="207"/>
      <c r="BD311" s="207"/>
      <c r="BE311" s="207"/>
      <c r="BF311" s="207"/>
      <c r="BG311" s="207"/>
      <c r="BH311" s="207"/>
    </row>
    <row r="312" spans="1:60" outlineLevel="1" x14ac:dyDescent="0.25">
      <c r="A312" s="224">
        <v>108</v>
      </c>
      <c r="B312" s="225" t="s">
        <v>531</v>
      </c>
      <c r="C312" s="242" t="s">
        <v>532</v>
      </c>
      <c r="D312" s="226" t="s">
        <v>178</v>
      </c>
      <c r="E312" s="227">
        <v>5.7404700000000002</v>
      </c>
      <c r="F312" s="228"/>
      <c r="G312" s="229">
        <f>ROUND(E312*F312,2)</f>
        <v>0</v>
      </c>
      <c r="H312" s="228"/>
      <c r="I312" s="229">
        <f>ROUND(E312*H312,2)</f>
        <v>0</v>
      </c>
      <c r="J312" s="228"/>
      <c r="K312" s="229">
        <f>ROUND(E312*J312,2)</f>
        <v>0</v>
      </c>
      <c r="L312" s="229">
        <v>21</v>
      </c>
      <c r="M312" s="229">
        <f>G312*(1+L312/100)</f>
        <v>0</v>
      </c>
      <c r="N312" s="229">
        <v>0</v>
      </c>
      <c r="O312" s="229">
        <f>ROUND(E312*N312,2)</f>
        <v>0</v>
      </c>
      <c r="P312" s="229">
        <v>0</v>
      </c>
      <c r="Q312" s="229">
        <f>ROUND(E312*P312,2)</f>
        <v>0</v>
      </c>
      <c r="R312" s="229" t="s">
        <v>304</v>
      </c>
      <c r="S312" s="229" t="s">
        <v>152</v>
      </c>
      <c r="T312" s="230" t="s">
        <v>152</v>
      </c>
      <c r="U312" s="216">
        <v>0.49</v>
      </c>
      <c r="V312" s="216">
        <f>ROUND(E312*U312,2)</f>
        <v>2.81</v>
      </c>
      <c r="W312" s="216"/>
      <c r="X312" s="207"/>
      <c r="Y312" s="207"/>
      <c r="Z312" s="207"/>
      <c r="AA312" s="207"/>
      <c r="AB312" s="207"/>
      <c r="AC312" s="207"/>
      <c r="AD312" s="207"/>
      <c r="AE312" s="207"/>
      <c r="AF312" s="207"/>
      <c r="AG312" s="207" t="s">
        <v>525</v>
      </c>
      <c r="AH312" s="207"/>
      <c r="AI312" s="207"/>
      <c r="AJ312" s="207"/>
      <c r="AK312" s="207"/>
      <c r="AL312" s="207"/>
      <c r="AM312" s="207"/>
      <c r="AN312" s="207"/>
      <c r="AO312" s="207"/>
      <c r="AP312" s="207"/>
      <c r="AQ312" s="207"/>
      <c r="AR312" s="207"/>
      <c r="AS312" s="207"/>
      <c r="AT312" s="207"/>
      <c r="AU312" s="207"/>
      <c r="AV312" s="207"/>
      <c r="AW312" s="207"/>
      <c r="AX312" s="207"/>
      <c r="AY312" s="207"/>
      <c r="AZ312" s="207"/>
      <c r="BA312" s="207"/>
      <c r="BB312" s="207"/>
      <c r="BC312" s="207"/>
      <c r="BD312" s="207"/>
      <c r="BE312" s="207"/>
      <c r="BF312" s="207"/>
      <c r="BG312" s="207"/>
      <c r="BH312" s="207"/>
    </row>
    <row r="313" spans="1:60" outlineLevel="1" x14ac:dyDescent="0.25">
      <c r="A313" s="214"/>
      <c r="B313" s="215"/>
      <c r="C313" s="243" t="s">
        <v>533</v>
      </c>
      <c r="D313" s="231"/>
      <c r="E313" s="231"/>
      <c r="F313" s="231"/>
      <c r="G313" s="231"/>
      <c r="H313" s="216"/>
      <c r="I313" s="216"/>
      <c r="J313" s="216"/>
      <c r="K313" s="216"/>
      <c r="L313" s="216"/>
      <c r="M313" s="216"/>
      <c r="N313" s="216"/>
      <c r="O313" s="216"/>
      <c r="P313" s="216"/>
      <c r="Q313" s="216"/>
      <c r="R313" s="216"/>
      <c r="S313" s="216"/>
      <c r="T313" s="216"/>
      <c r="U313" s="216"/>
      <c r="V313" s="216"/>
      <c r="W313" s="216"/>
      <c r="X313" s="207"/>
      <c r="Y313" s="207"/>
      <c r="Z313" s="207"/>
      <c r="AA313" s="207"/>
      <c r="AB313" s="207"/>
      <c r="AC313" s="207"/>
      <c r="AD313" s="207"/>
      <c r="AE313" s="207"/>
      <c r="AF313" s="207"/>
      <c r="AG313" s="207" t="s">
        <v>156</v>
      </c>
      <c r="AH313" s="207"/>
      <c r="AI313" s="207"/>
      <c r="AJ313" s="207"/>
      <c r="AK313" s="207"/>
      <c r="AL313" s="207"/>
      <c r="AM313" s="207"/>
      <c r="AN313" s="207"/>
      <c r="AO313" s="207"/>
      <c r="AP313" s="207"/>
      <c r="AQ313" s="207"/>
      <c r="AR313" s="207"/>
      <c r="AS313" s="207"/>
      <c r="AT313" s="207"/>
      <c r="AU313" s="207"/>
      <c r="AV313" s="207"/>
      <c r="AW313" s="207"/>
      <c r="AX313" s="207"/>
      <c r="AY313" s="207"/>
      <c r="AZ313" s="207"/>
      <c r="BA313" s="207"/>
      <c r="BB313" s="207"/>
      <c r="BC313" s="207"/>
      <c r="BD313" s="207"/>
      <c r="BE313" s="207"/>
      <c r="BF313" s="207"/>
      <c r="BG313" s="207"/>
      <c r="BH313" s="207"/>
    </row>
    <row r="314" spans="1:60" outlineLevel="1" x14ac:dyDescent="0.25">
      <c r="A314" s="214"/>
      <c r="B314" s="215"/>
      <c r="C314" s="256" t="s">
        <v>526</v>
      </c>
      <c r="D314" s="249"/>
      <c r="E314" s="250"/>
      <c r="F314" s="216"/>
      <c r="G314" s="216"/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  <c r="R314" s="216"/>
      <c r="S314" s="216"/>
      <c r="T314" s="216"/>
      <c r="U314" s="216"/>
      <c r="V314" s="216"/>
      <c r="W314" s="216"/>
      <c r="X314" s="207"/>
      <c r="Y314" s="207"/>
      <c r="Z314" s="207"/>
      <c r="AA314" s="207"/>
      <c r="AB314" s="207"/>
      <c r="AC314" s="207"/>
      <c r="AD314" s="207"/>
      <c r="AE314" s="207"/>
      <c r="AF314" s="207"/>
      <c r="AG314" s="207" t="s">
        <v>184</v>
      </c>
      <c r="AH314" s="207">
        <v>0</v>
      </c>
      <c r="AI314" s="207"/>
      <c r="AJ314" s="207"/>
      <c r="AK314" s="207"/>
      <c r="AL314" s="207"/>
      <c r="AM314" s="207"/>
      <c r="AN314" s="207"/>
      <c r="AO314" s="207"/>
      <c r="AP314" s="207"/>
      <c r="AQ314" s="207"/>
      <c r="AR314" s="207"/>
      <c r="AS314" s="207"/>
      <c r="AT314" s="207"/>
      <c r="AU314" s="207"/>
      <c r="AV314" s="207"/>
      <c r="AW314" s="207"/>
      <c r="AX314" s="207"/>
      <c r="AY314" s="207"/>
      <c r="AZ314" s="207"/>
      <c r="BA314" s="207"/>
      <c r="BB314" s="207"/>
      <c r="BC314" s="207"/>
      <c r="BD314" s="207"/>
      <c r="BE314" s="207"/>
      <c r="BF314" s="207"/>
      <c r="BG314" s="207"/>
      <c r="BH314" s="207"/>
    </row>
    <row r="315" spans="1:60" outlineLevel="1" x14ac:dyDescent="0.25">
      <c r="A315" s="214"/>
      <c r="B315" s="215"/>
      <c r="C315" s="256" t="s">
        <v>527</v>
      </c>
      <c r="D315" s="249"/>
      <c r="E315" s="250"/>
      <c r="F315" s="216"/>
      <c r="G315" s="216"/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  <c r="R315" s="216"/>
      <c r="S315" s="216"/>
      <c r="T315" s="216"/>
      <c r="U315" s="216"/>
      <c r="V315" s="216"/>
      <c r="W315" s="216"/>
      <c r="X315" s="207"/>
      <c r="Y315" s="207"/>
      <c r="Z315" s="207"/>
      <c r="AA315" s="207"/>
      <c r="AB315" s="207"/>
      <c r="AC315" s="207"/>
      <c r="AD315" s="207"/>
      <c r="AE315" s="207"/>
      <c r="AF315" s="207"/>
      <c r="AG315" s="207" t="s">
        <v>184</v>
      </c>
      <c r="AH315" s="207">
        <v>0</v>
      </c>
      <c r="AI315" s="207"/>
      <c r="AJ315" s="207"/>
      <c r="AK315" s="207"/>
      <c r="AL315" s="207"/>
      <c r="AM315" s="207"/>
      <c r="AN315" s="207"/>
      <c r="AO315" s="207"/>
      <c r="AP315" s="207"/>
      <c r="AQ315" s="207"/>
      <c r="AR315" s="207"/>
      <c r="AS315" s="207"/>
      <c r="AT315" s="207"/>
      <c r="AU315" s="207"/>
      <c r="AV315" s="207"/>
      <c r="AW315" s="207"/>
      <c r="AX315" s="207"/>
      <c r="AY315" s="207"/>
      <c r="AZ315" s="207"/>
      <c r="BA315" s="207"/>
      <c r="BB315" s="207"/>
      <c r="BC315" s="207"/>
      <c r="BD315" s="207"/>
      <c r="BE315" s="207"/>
      <c r="BF315" s="207"/>
      <c r="BG315" s="207"/>
      <c r="BH315" s="207"/>
    </row>
    <row r="316" spans="1:60" outlineLevel="1" x14ac:dyDescent="0.25">
      <c r="A316" s="214"/>
      <c r="B316" s="215"/>
      <c r="C316" s="256" t="s">
        <v>528</v>
      </c>
      <c r="D316" s="249"/>
      <c r="E316" s="250">
        <v>5.7404700000000002</v>
      </c>
      <c r="F316" s="216"/>
      <c r="G316" s="216"/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  <c r="R316" s="216"/>
      <c r="S316" s="216"/>
      <c r="T316" s="216"/>
      <c r="U316" s="216"/>
      <c r="V316" s="216"/>
      <c r="W316" s="216"/>
      <c r="X316" s="207"/>
      <c r="Y316" s="207"/>
      <c r="Z316" s="207"/>
      <c r="AA316" s="207"/>
      <c r="AB316" s="207"/>
      <c r="AC316" s="207"/>
      <c r="AD316" s="207"/>
      <c r="AE316" s="207"/>
      <c r="AF316" s="207"/>
      <c r="AG316" s="207" t="s">
        <v>184</v>
      </c>
      <c r="AH316" s="207">
        <v>0</v>
      </c>
      <c r="AI316" s="207"/>
      <c r="AJ316" s="207"/>
      <c r="AK316" s="207"/>
      <c r="AL316" s="207"/>
      <c r="AM316" s="207"/>
      <c r="AN316" s="207"/>
      <c r="AO316" s="207"/>
      <c r="AP316" s="207"/>
      <c r="AQ316" s="207"/>
      <c r="AR316" s="207"/>
      <c r="AS316" s="207"/>
      <c r="AT316" s="207"/>
      <c r="AU316" s="207"/>
      <c r="AV316" s="207"/>
      <c r="AW316" s="207"/>
      <c r="AX316" s="207"/>
      <c r="AY316" s="207"/>
      <c r="AZ316" s="207"/>
      <c r="BA316" s="207"/>
      <c r="BB316" s="207"/>
      <c r="BC316" s="207"/>
      <c r="BD316" s="207"/>
      <c r="BE316" s="207"/>
      <c r="BF316" s="207"/>
      <c r="BG316" s="207"/>
      <c r="BH316" s="207"/>
    </row>
    <row r="317" spans="1:60" outlineLevel="1" x14ac:dyDescent="0.25">
      <c r="A317" s="224">
        <v>109</v>
      </c>
      <c r="B317" s="225" t="s">
        <v>534</v>
      </c>
      <c r="C317" s="242" t="s">
        <v>535</v>
      </c>
      <c r="D317" s="226" t="s">
        <v>178</v>
      </c>
      <c r="E317" s="227">
        <v>80.366590000000002</v>
      </c>
      <c r="F317" s="228"/>
      <c r="G317" s="229">
        <f>ROUND(E317*F317,2)</f>
        <v>0</v>
      </c>
      <c r="H317" s="228"/>
      <c r="I317" s="229">
        <f>ROUND(E317*H317,2)</f>
        <v>0</v>
      </c>
      <c r="J317" s="228"/>
      <c r="K317" s="229">
        <f>ROUND(E317*J317,2)</f>
        <v>0</v>
      </c>
      <c r="L317" s="229">
        <v>21</v>
      </c>
      <c r="M317" s="229">
        <f>G317*(1+L317/100)</f>
        <v>0</v>
      </c>
      <c r="N317" s="229">
        <v>0</v>
      </c>
      <c r="O317" s="229">
        <f>ROUND(E317*N317,2)</f>
        <v>0</v>
      </c>
      <c r="P317" s="229">
        <v>0</v>
      </c>
      <c r="Q317" s="229">
        <f>ROUND(E317*P317,2)</f>
        <v>0</v>
      </c>
      <c r="R317" s="229" t="s">
        <v>304</v>
      </c>
      <c r="S317" s="229" t="s">
        <v>152</v>
      </c>
      <c r="T317" s="230" t="s">
        <v>152</v>
      </c>
      <c r="U317" s="216">
        <v>0</v>
      </c>
      <c r="V317" s="216">
        <f>ROUND(E317*U317,2)</f>
        <v>0</v>
      </c>
      <c r="W317" s="216"/>
      <c r="X317" s="207"/>
      <c r="Y317" s="207"/>
      <c r="Z317" s="207"/>
      <c r="AA317" s="207"/>
      <c r="AB317" s="207"/>
      <c r="AC317" s="207"/>
      <c r="AD317" s="207"/>
      <c r="AE317" s="207"/>
      <c r="AF317" s="207"/>
      <c r="AG317" s="207" t="s">
        <v>525</v>
      </c>
      <c r="AH317" s="207"/>
      <c r="AI317" s="207"/>
      <c r="AJ317" s="207"/>
      <c r="AK317" s="207"/>
      <c r="AL317" s="207"/>
      <c r="AM317" s="207"/>
      <c r="AN317" s="207"/>
      <c r="AO317" s="207"/>
      <c r="AP317" s="207"/>
      <c r="AQ317" s="207"/>
      <c r="AR317" s="207"/>
      <c r="AS317" s="207"/>
      <c r="AT317" s="207"/>
      <c r="AU317" s="207"/>
      <c r="AV317" s="207"/>
      <c r="AW317" s="207"/>
      <c r="AX317" s="207"/>
      <c r="AY317" s="207"/>
      <c r="AZ317" s="207"/>
      <c r="BA317" s="207"/>
      <c r="BB317" s="207"/>
      <c r="BC317" s="207"/>
      <c r="BD317" s="207"/>
      <c r="BE317" s="207"/>
      <c r="BF317" s="207"/>
      <c r="BG317" s="207"/>
      <c r="BH317" s="207"/>
    </row>
    <row r="318" spans="1:60" outlineLevel="1" x14ac:dyDescent="0.25">
      <c r="A318" s="214"/>
      <c r="B318" s="215"/>
      <c r="C318" s="256" t="s">
        <v>526</v>
      </c>
      <c r="D318" s="249"/>
      <c r="E318" s="250"/>
      <c r="F318" s="216"/>
      <c r="G318" s="216"/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  <c r="T318" s="216"/>
      <c r="U318" s="216"/>
      <c r="V318" s="216"/>
      <c r="W318" s="216"/>
      <c r="X318" s="207"/>
      <c r="Y318" s="207"/>
      <c r="Z318" s="207"/>
      <c r="AA318" s="207"/>
      <c r="AB318" s="207"/>
      <c r="AC318" s="207"/>
      <c r="AD318" s="207"/>
      <c r="AE318" s="207"/>
      <c r="AF318" s="207"/>
      <c r="AG318" s="207" t="s">
        <v>184</v>
      </c>
      <c r="AH318" s="207">
        <v>0</v>
      </c>
      <c r="AI318" s="207"/>
      <c r="AJ318" s="207"/>
      <c r="AK318" s="207"/>
      <c r="AL318" s="207"/>
      <c r="AM318" s="207"/>
      <c r="AN318" s="207"/>
      <c r="AO318" s="207"/>
      <c r="AP318" s="207"/>
      <c r="AQ318" s="207"/>
      <c r="AR318" s="207"/>
      <c r="AS318" s="207"/>
      <c r="AT318" s="207"/>
      <c r="AU318" s="207"/>
      <c r="AV318" s="207"/>
      <c r="AW318" s="207"/>
      <c r="AX318" s="207"/>
      <c r="AY318" s="207"/>
      <c r="AZ318" s="207"/>
      <c r="BA318" s="207"/>
      <c r="BB318" s="207"/>
      <c r="BC318" s="207"/>
      <c r="BD318" s="207"/>
      <c r="BE318" s="207"/>
      <c r="BF318" s="207"/>
      <c r="BG318" s="207"/>
      <c r="BH318" s="207"/>
    </row>
    <row r="319" spans="1:60" outlineLevel="1" x14ac:dyDescent="0.25">
      <c r="A319" s="214"/>
      <c r="B319" s="215"/>
      <c r="C319" s="256" t="s">
        <v>527</v>
      </c>
      <c r="D319" s="249"/>
      <c r="E319" s="250"/>
      <c r="F319" s="216"/>
      <c r="G319" s="216"/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07"/>
      <c r="Y319" s="207"/>
      <c r="Z319" s="207"/>
      <c r="AA319" s="207"/>
      <c r="AB319" s="207"/>
      <c r="AC319" s="207"/>
      <c r="AD319" s="207"/>
      <c r="AE319" s="207"/>
      <c r="AF319" s="207"/>
      <c r="AG319" s="207" t="s">
        <v>184</v>
      </c>
      <c r="AH319" s="207">
        <v>0</v>
      </c>
      <c r="AI319" s="207"/>
      <c r="AJ319" s="207"/>
      <c r="AK319" s="207"/>
      <c r="AL319" s="207"/>
      <c r="AM319" s="207"/>
      <c r="AN319" s="207"/>
      <c r="AO319" s="207"/>
      <c r="AP319" s="207"/>
      <c r="AQ319" s="207"/>
      <c r="AR319" s="207"/>
      <c r="AS319" s="207"/>
      <c r="AT319" s="207"/>
      <c r="AU319" s="207"/>
      <c r="AV319" s="207"/>
      <c r="AW319" s="207"/>
      <c r="AX319" s="207"/>
      <c r="AY319" s="207"/>
      <c r="AZ319" s="207"/>
      <c r="BA319" s="207"/>
      <c r="BB319" s="207"/>
      <c r="BC319" s="207"/>
      <c r="BD319" s="207"/>
      <c r="BE319" s="207"/>
      <c r="BF319" s="207"/>
      <c r="BG319" s="207"/>
      <c r="BH319" s="207"/>
    </row>
    <row r="320" spans="1:60" outlineLevel="1" x14ac:dyDescent="0.25">
      <c r="A320" s="214"/>
      <c r="B320" s="215"/>
      <c r="C320" s="256" t="s">
        <v>536</v>
      </c>
      <c r="D320" s="249"/>
      <c r="E320" s="250">
        <v>80.366590000000002</v>
      </c>
      <c r="F320" s="216"/>
      <c r="G320" s="216"/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07"/>
      <c r="Y320" s="207"/>
      <c r="Z320" s="207"/>
      <c r="AA320" s="207"/>
      <c r="AB320" s="207"/>
      <c r="AC320" s="207"/>
      <c r="AD320" s="207"/>
      <c r="AE320" s="207"/>
      <c r="AF320" s="207"/>
      <c r="AG320" s="207" t="s">
        <v>184</v>
      </c>
      <c r="AH320" s="207">
        <v>0</v>
      </c>
      <c r="AI320" s="207"/>
      <c r="AJ320" s="207"/>
      <c r="AK320" s="207"/>
      <c r="AL320" s="207"/>
      <c r="AM320" s="207"/>
      <c r="AN320" s="207"/>
      <c r="AO320" s="207"/>
      <c r="AP320" s="207"/>
      <c r="AQ320" s="207"/>
      <c r="AR320" s="207"/>
      <c r="AS320" s="207"/>
      <c r="AT320" s="207"/>
      <c r="AU320" s="207"/>
      <c r="AV320" s="207"/>
      <c r="AW320" s="207"/>
      <c r="AX320" s="207"/>
      <c r="AY320" s="207"/>
      <c r="AZ320" s="207"/>
      <c r="BA320" s="207"/>
      <c r="BB320" s="207"/>
      <c r="BC320" s="207"/>
      <c r="BD320" s="207"/>
      <c r="BE320" s="207"/>
      <c r="BF320" s="207"/>
      <c r="BG320" s="207"/>
      <c r="BH320" s="207"/>
    </row>
    <row r="321" spans="1:60" outlineLevel="1" x14ac:dyDescent="0.25">
      <c r="A321" s="224">
        <v>110</v>
      </c>
      <c r="B321" s="225" t="s">
        <v>537</v>
      </c>
      <c r="C321" s="242" t="s">
        <v>538</v>
      </c>
      <c r="D321" s="226" t="s">
        <v>178</v>
      </c>
      <c r="E321" s="227">
        <v>5.7404700000000002</v>
      </c>
      <c r="F321" s="228"/>
      <c r="G321" s="229">
        <f>ROUND(E321*F321,2)</f>
        <v>0</v>
      </c>
      <c r="H321" s="228"/>
      <c r="I321" s="229">
        <f>ROUND(E321*H321,2)</f>
        <v>0</v>
      </c>
      <c r="J321" s="228"/>
      <c r="K321" s="229">
        <f>ROUND(E321*J321,2)</f>
        <v>0</v>
      </c>
      <c r="L321" s="229">
        <v>21</v>
      </c>
      <c r="M321" s="229">
        <f>G321*(1+L321/100)</f>
        <v>0</v>
      </c>
      <c r="N321" s="229">
        <v>0</v>
      </c>
      <c r="O321" s="229">
        <f>ROUND(E321*N321,2)</f>
        <v>0</v>
      </c>
      <c r="P321" s="229">
        <v>0</v>
      </c>
      <c r="Q321" s="229">
        <f>ROUND(E321*P321,2)</f>
        <v>0</v>
      </c>
      <c r="R321" s="229" t="s">
        <v>304</v>
      </c>
      <c r="S321" s="229" t="s">
        <v>152</v>
      </c>
      <c r="T321" s="230" t="s">
        <v>152</v>
      </c>
      <c r="U321" s="216">
        <v>0.94199999999999995</v>
      </c>
      <c r="V321" s="216">
        <f>ROUND(E321*U321,2)</f>
        <v>5.41</v>
      </c>
      <c r="W321" s="216"/>
      <c r="X321" s="207"/>
      <c r="Y321" s="207"/>
      <c r="Z321" s="207"/>
      <c r="AA321" s="207"/>
      <c r="AB321" s="207"/>
      <c r="AC321" s="207"/>
      <c r="AD321" s="207"/>
      <c r="AE321" s="207"/>
      <c r="AF321" s="207"/>
      <c r="AG321" s="207" t="s">
        <v>525</v>
      </c>
      <c r="AH321" s="207"/>
      <c r="AI321" s="207"/>
      <c r="AJ321" s="207"/>
      <c r="AK321" s="207"/>
      <c r="AL321" s="207"/>
      <c r="AM321" s="207"/>
      <c r="AN321" s="207"/>
      <c r="AO321" s="207"/>
      <c r="AP321" s="207"/>
      <c r="AQ321" s="207"/>
      <c r="AR321" s="207"/>
      <c r="AS321" s="207"/>
      <c r="AT321" s="207"/>
      <c r="AU321" s="207"/>
      <c r="AV321" s="207"/>
      <c r="AW321" s="207"/>
      <c r="AX321" s="207"/>
      <c r="AY321" s="207"/>
      <c r="AZ321" s="207"/>
      <c r="BA321" s="207"/>
      <c r="BB321" s="207"/>
      <c r="BC321" s="207"/>
      <c r="BD321" s="207"/>
      <c r="BE321" s="207"/>
      <c r="BF321" s="207"/>
      <c r="BG321" s="207"/>
      <c r="BH321" s="207"/>
    </row>
    <row r="322" spans="1:60" outlineLevel="1" x14ac:dyDescent="0.25">
      <c r="A322" s="214"/>
      <c r="B322" s="215"/>
      <c r="C322" s="243" t="s">
        <v>539</v>
      </c>
      <c r="D322" s="231"/>
      <c r="E322" s="231"/>
      <c r="F322" s="231"/>
      <c r="G322" s="231"/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  <c r="T322" s="216"/>
      <c r="U322" s="216"/>
      <c r="V322" s="216"/>
      <c r="W322" s="216"/>
      <c r="X322" s="207"/>
      <c r="Y322" s="207"/>
      <c r="Z322" s="207"/>
      <c r="AA322" s="207"/>
      <c r="AB322" s="207"/>
      <c r="AC322" s="207"/>
      <c r="AD322" s="207"/>
      <c r="AE322" s="207"/>
      <c r="AF322" s="207"/>
      <c r="AG322" s="207" t="s">
        <v>156</v>
      </c>
      <c r="AH322" s="207"/>
      <c r="AI322" s="207"/>
      <c r="AJ322" s="207"/>
      <c r="AK322" s="207"/>
      <c r="AL322" s="207"/>
      <c r="AM322" s="207"/>
      <c r="AN322" s="207"/>
      <c r="AO322" s="207"/>
      <c r="AP322" s="207"/>
      <c r="AQ322" s="207"/>
      <c r="AR322" s="207"/>
      <c r="AS322" s="207"/>
      <c r="AT322" s="207"/>
      <c r="AU322" s="207"/>
      <c r="AV322" s="207"/>
      <c r="AW322" s="207"/>
      <c r="AX322" s="207"/>
      <c r="AY322" s="207"/>
      <c r="AZ322" s="207"/>
      <c r="BA322" s="207"/>
      <c r="BB322" s="207"/>
      <c r="BC322" s="207"/>
      <c r="BD322" s="207"/>
      <c r="BE322" s="207"/>
      <c r="BF322" s="207"/>
      <c r="BG322" s="207"/>
      <c r="BH322" s="207"/>
    </row>
    <row r="323" spans="1:60" outlineLevel="1" x14ac:dyDescent="0.25">
      <c r="A323" s="214"/>
      <c r="B323" s="215"/>
      <c r="C323" s="256" t="s">
        <v>526</v>
      </c>
      <c r="D323" s="249"/>
      <c r="E323" s="250"/>
      <c r="F323" s="216"/>
      <c r="G323" s="216"/>
      <c r="H323" s="216"/>
      <c r="I323" s="216"/>
      <c r="J323" s="216"/>
      <c r="K323" s="216"/>
      <c r="L323" s="216"/>
      <c r="M323" s="216"/>
      <c r="N323" s="216"/>
      <c r="O323" s="216"/>
      <c r="P323" s="216"/>
      <c r="Q323" s="216"/>
      <c r="R323" s="216"/>
      <c r="S323" s="216"/>
      <c r="T323" s="216"/>
      <c r="U323" s="216"/>
      <c r="V323" s="216"/>
      <c r="W323" s="216"/>
      <c r="X323" s="207"/>
      <c r="Y323" s="207"/>
      <c r="Z323" s="207"/>
      <c r="AA323" s="207"/>
      <c r="AB323" s="207"/>
      <c r="AC323" s="207"/>
      <c r="AD323" s="207"/>
      <c r="AE323" s="207"/>
      <c r="AF323" s="207"/>
      <c r="AG323" s="207" t="s">
        <v>184</v>
      </c>
      <c r="AH323" s="207">
        <v>0</v>
      </c>
      <c r="AI323" s="207"/>
      <c r="AJ323" s="207"/>
      <c r="AK323" s="207"/>
      <c r="AL323" s="207"/>
      <c r="AM323" s="207"/>
      <c r="AN323" s="207"/>
      <c r="AO323" s="207"/>
      <c r="AP323" s="207"/>
      <c r="AQ323" s="207"/>
      <c r="AR323" s="207"/>
      <c r="AS323" s="207"/>
      <c r="AT323" s="207"/>
      <c r="AU323" s="207"/>
      <c r="AV323" s="207"/>
      <c r="AW323" s="207"/>
      <c r="AX323" s="207"/>
      <c r="AY323" s="207"/>
      <c r="AZ323" s="207"/>
      <c r="BA323" s="207"/>
      <c r="BB323" s="207"/>
      <c r="BC323" s="207"/>
      <c r="BD323" s="207"/>
      <c r="BE323" s="207"/>
      <c r="BF323" s="207"/>
      <c r="BG323" s="207"/>
      <c r="BH323" s="207"/>
    </row>
    <row r="324" spans="1:60" outlineLevel="1" x14ac:dyDescent="0.25">
      <c r="A324" s="214"/>
      <c r="B324" s="215"/>
      <c r="C324" s="256" t="s">
        <v>527</v>
      </c>
      <c r="D324" s="249"/>
      <c r="E324" s="250"/>
      <c r="F324" s="216"/>
      <c r="G324" s="216"/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07"/>
      <c r="Y324" s="207"/>
      <c r="Z324" s="207"/>
      <c r="AA324" s="207"/>
      <c r="AB324" s="207"/>
      <c r="AC324" s="207"/>
      <c r="AD324" s="207"/>
      <c r="AE324" s="207"/>
      <c r="AF324" s="207"/>
      <c r="AG324" s="207" t="s">
        <v>184</v>
      </c>
      <c r="AH324" s="207">
        <v>0</v>
      </c>
      <c r="AI324" s="207"/>
      <c r="AJ324" s="207"/>
      <c r="AK324" s="207"/>
      <c r="AL324" s="207"/>
      <c r="AM324" s="207"/>
      <c r="AN324" s="207"/>
      <c r="AO324" s="207"/>
      <c r="AP324" s="207"/>
      <c r="AQ324" s="207"/>
      <c r="AR324" s="207"/>
      <c r="AS324" s="207"/>
      <c r="AT324" s="207"/>
      <c r="AU324" s="207"/>
      <c r="AV324" s="207"/>
      <c r="AW324" s="207"/>
      <c r="AX324" s="207"/>
      <c r="AY324" s="207"/>
      <c r="AZ324" s="207"/>
      <c r="BA324" s="207"/>
      <c r="BB324" s="207"/>
      <c r="BC324" s="207"/>
      <c r="BD324" s="207"/>
      <c r="BE324" s="207"/>
      <c r="BF324" s="207"/>
      <c r="BG324" s="207"/>
      <c r="BH324" s="207"/>
    </row>
    <row r="325" spans="1:60" outlineLevel="1" x14ac:dyDescent="0.25">
      <c r="A325" s="214"/>
      <c r="B325" s="215"/>
      <c r="C325" s="256" t="s">
        <v>528</v>
      </c>
      <c r="D325" s="249"/>
      <c r="E325" s="250">
        <v>5.7404700000000002</v>
      </c>
      <c r="F325" s="216"/>
      <c r="G325" s="216"/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  <c r="T325" s="216"/>
      <c r="U325" s="216"/>
      <c r="V325" s="216"/>
      <c r="W325" s="216"/>
      <c r="X325" s="207"/>
      <c r="Y325" s="207"/>
      <c r="Z325" s="207"/>
      <c r="AA325" s="207"/>
      <c r="AB325" s="207"/>
      <c r="AC325" s="207"/>
      <c r="AD325" s="207"/>
      <c r="AE325" s="207"/>
      <c r="AF325" s="207"/>
      <c r="AG325" s="207" t="s">
        <v>184</v>
      </c>
      <c r="AH325" s="207">
        <v>0</v>
      </c>
      <c r="AI325" s="207"/>
      <c r="AJ325" s="207"/>
      <c r="AK325" s="207"/>
      <c r="AL325" s="207"/>
      <c r="AM325" s="207"/>
      <c r="AN325" s="207"/>
      <c r="AO325" s="207"/>
      <c r="AP325" s="207"/>
      <c r="AQ325" s="207"/>
      <c r="AR325" s="207"/>
      <c r="AS325" s="207"/>
      <c r="AT325" s="207"/>
      <c r="AU325" s="207"/>
      <c r="AV325" s="207"/>
      <c r="AW325" s="207"/>
      <c r="AX325" s="207"/>
      <c r="AY325" s="207"/>
      <c r="AZ325" s="207"/>
      <c r="BA325" s="207"/>
      <c r="BB325" s="207"/>
      <c r="BC325" s="207"/>
      <c r="BD325" s="207"/>
      <c r="BE325" s="207"/>
      <c r="BF325" s="207"/>
      <c r="BG325" s="207"/>
      <c r="BH325" s="207"/>
    </row>
    <row r="326" spans="1:60" outlineLevel="1" x14ac:dyDescent="0.25">
      <c r="A326" s="224">
        <v>111</v>
      </c>
      <c r="B326" s="225" t="s">
        <v>540</v>
      </c>
      <c r="C326" s="242" t="s">
        <v>541</v>
      </c>
      <c r="D326" s="226" t="s">
        <v>178</v>
      </c>
      <c r="E326" s="227">
        <v>45.923769999999998</v>
      </c>
      <c r="F326" s="228"/>
      <c r="G326" s="229">
        <f>ROUND(E326*F326,2)</f>
        <v>0</v>
      </c>
      <c r="H326" s="228"/>
      <c r="I326" s="229">
        <f>ROUND(E326*H326,2)</f>
        <v>0</v>
      </c>
      <c r="J326" s="228"/>
      <c r="K326" s="229">
        <f>ROUND(E326*J326,2)</f>
        <v>0</v>
      </c>
      <c r="L326" s="229">
        <v>21</v>
      </c>
      <c r="M326" s="229">
        <f>G326*(1+L326/100)</f>
        <v>0</v>
      </c>
      <c r="N326" s="229">
        <v>0</v>
      </c>
      <c r="O326" s="229">
        <f>ROUND(E326*N326,2)</f>
        <v>0</v>
      </c>
      <c r="P326" s="229">
        <v>0</v>
      </c>
      <c r="Q326" s="229">
        <f>ROUND(E326*P326,2)</f>
        <v>0</v>
      </c>
      <c r="R326" s="229" t="s">
        <v>304</v>
      </c>
      <c r="S326" s="229" t="s">
        <v>152</v>
      </c>
      <c r="T326" s="230" t="s">
        <v>152</v>
      </c>
      <c r="U326" s="216">
        <v>0.105</v>
      </c>
      <c r="V326" s="216">
        <f>ROUND(E326*U326,2)</f>
        <v>4.82</v>
      </c>
      <c r="W326" s="216"/>
      <c r="X326" s="207"/>
      <c r="Y326" s="207"/>
      <c r="Z326" s="207"/>
      <c r="AA326" s="207"/>
      <c r="AB326" s="207"/>
      <c r="AC326" s="207"/>
      <c r="AD326" s="207"/>
      <c r="AE326" s="207"/>
      <c r="AF326" s="207"/>
      <c r="AG326" s="207" t="s">
        <v>525</v>
      </c>
      <c r="AH326" s="207"/>
      <c r="AI326" s="207"/>
      <c r="AJ326" s="207"/>
      <c r="AK326" s="207"/>
      <c r="AL326" s="207"/>
      <c r="AM326" s="207"/>
      <c r="AN326" s="207"/>
      <c r="AO326" s="207"/>
      <c r="AP326" s="207"/>
      <c r="AQ326" s="207"/>
      <c r="AR326" s="207"/>
      <c r="AS326" s="207"/>
      <c r="AT326" s="207"/>
      <c r="AU326" s="207"/>
      <c r="AV326" s="207"/>
      <c r="AW326" s="207"/>
      <c r="AX326" s="207"/>
      <c r="AY326" s="207"/>
      <c r="AZ326" s="207"/>
      <c r="BA326" s="207"/>
      <c r="BB326" s="207"/>
      <c r="BC326" s="207"/>
      <c r="BD326" s="207"/>
      <c r="BE326" s="207"/>
      <c r="BF326" s="207"/>
      <c r="BG326" s="207"/>
      <c r="BH326" s="207"/>
    </row>
    <row r="327" spans="1:60" outlineLevel="1" x14ac:dyDescent="0.25">
      <c r="A327" s="214"/>
      <c r="B327" s="215"/>
      <c r="C327" s="256" t="s">
        <v>526</v>
      </c>
      <c r="D327" s="249"/>
      <c r="E327" s="250"/>
      <c r="F327" s="216"/>
      <c r="G327" s="216"/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  <c r="T327" s="216"/>
      <c r="U327" s="216"/>
      <c r="V327" s="216"/>
      <c r="W327" s="216"/>
      <c r="X327" s="207"/>
      <c r="Y327" s="207"/>
      <c r="Z327" s="207"/>
      <c r="AA327" s="207"/>
      <c r="AB327" s="207"/>
      <c r="AC327" s="207"/>
      <c r="AD327" s="207"/>
      <c r="AE327" s="207"/>
      <c r="AF327" s="207"/>
      <c r="AG327" s="207" t="s">
        <v>184</v>
      </c>
      <c r="AH327" s="207">
        <v>0</v>
      </c>
      <c r="AI327" s="207"/>
      <c r="AJ327" s="207"/>
      <c r="AK327" s="207"/>
      <c r="AL327" s="207"/>
      <c r="AM327" s="207"/>
      <c r="AN327" s="207"/>
      <c r="AO327" s="207"/>
      <c r="AP327" s="207"/>
      <c r="AQ327" s="207"/>
      <c r="AR327" s="207"/>
      <c r="AS327" s="207"/>
      <c r="AT327" s="207"/>
      <c r="AU327" s="207"/>
      <c r="AV327" s="207"/>
      <c r="AW327" s="207"/>
      <c r="AX327" s="207"/>
      <c r="AY327" s="207"/>
      <c r="AZ327" s="207"/>
      <c r="BA327" s="207"/>
      <c r="BB327" s="207"/>
      <c r="BC327" s="207"/>
      <c r="BD327" s="207"/>
      <c r="BE327" s="207"/>
      <c r="BF327" s="207"/>
      <c r="BG327" s="207"/>
      <c r="BH327" s="207"/>
    </row>
    <row r="328" spans="1:60" outlineLevel="1" x14ac:dyDescent="0.25">
      <c r="A328" s="214"/>
      <c r="B328" s="215"/>
      <c r="C328" s="256" t="s">
        <v>527</v>
      </c>
      <c r="D328" s="249"/>
      <c r="E328" s="250"/>
      <c r="F328" s="216"/>
      <c r="G328" s="216"/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  <c r="T328" s="216"/>
      <c r="U328" s="216"/>
      <c r="V328" s="216"/>
      <c r="W328" s="216"/>
      <c r="X328" s="207"/>
      <c r="Y328" s="207"/>
      <c r="Z328" s="207"/>
      <c r="AA328" s="207"/>
      <c r="AB328" s="207"/>
      <c r="AC328" s="207"/>
      <c r="AD328" s="207"/>
      <c r="AE328" s="207"/>
      <c r="AF328" s="207"/>
      <c r="AG328" s="207" t="s">
        <v>184</v>
      </c>
      <c r="AH328" s="207">
        <v>0</v>
      </c>
      <c r="AI328" s="207"/>
      <c r="AJ328" s="207"/>
      <c r="AK328" s="207"/>
      <c r="AL328" s="207"/>
      <c r="AM328" s="207"/>
      <c r="AN328" s="207"/>
      <c r="AO328" s="207"/>
      <c r="AP328" s="207"/>
      <c r="AQ328" s="207"/>
      <c r="AR328" s="207"/>
      <c r="AS328" s="207"/>
      <c r="AT328" s="207"/>
      <c r="AU328" s="207"/>
      <c r="AV328" s="207"/>
      <c r="AW328" s="207"/>
      <c r="AX328" s="207"/>
      <c r="AY328" s="207"/>
      <c r="AZ328" s="207"/>
      <c r="BA328" s="207"/>
      <c r="BB328" s="207"/>
      <c r="BC328" s="207"/>
      <c r="BD328" s="207"/>
      <c r="BE328" s="207"/>
      <c r="BF328" s="207"/>
      <c r="BG328" s="207"/>
      <c r="BH328" s="207"/>
    </row>
    <row r="329" spans="1:60" outlineLevel="1" x14ac:dyDescent="0.25">
      <c r="A329" s="214"/>
      <c r="B329" s="215"/>
      <c r="C329" s="256" t="s">
        <v>542</v>
      </c>
      <c r="D329" s="249"/>
      <c r="E329" s="250">
        <v>45.923769999999998</v>
      </c>
      <c r="F329" s="216"/>
      <c r="G329" s="216"/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  <c r="T329" s="216"/>
      <c r="U329" s="216"/>
      <c r="V329" s="216"/>
      <c r="W329" s="216"/>
      <c r="X329" s="207"/>
      <c r="Y329" s="207"/>
      <c r="Z329" s="207"/>
      <c r="AA329" s="207"/>
      <c r="AB329" s="207"/>
      <c r="AC329" s="207"/>
      <c r="AD329" s="207"/>
      <c r="AE329" s="207"/>
      <c r="AF329" s="207"/>
      <c r="AG329" s="207" t="s">
        <v>184</v>
      </c>
      <c r="AH329" s="207">
        <v>0</v>
      </c>
      <c r="AI329" s="207"/>
      <c r="AJ329" s="207"/>
      <c r="AK329" s="207"/>
      <c r="AL329" s="207"/>
      <c r="AM329" s="207"/>
      <c r="AN329" s="207"/>
      <c r="AO329" s="207"/>
      <c r="AP329" s="207"/>
      <c r="AQ329" s="207"/>
      <c r="AR329" s="207"/>
      <c r="AS329" s="207"/>
      <c r="AT329" s="207"/>
      <c r="AU329" s="207"/>
      <c r="AV329" s="207"/>
      <c r="AW329" s="207"/>
      <c r="AX329" s="207"/>
      <c r="AY329" s="207"/>
      <c r="AZ329" s="207"/>
      <c r="BA329" s="207"/>
      <c r="BB329" s="207"/>
      <c r="BC329" s="207"/>
      <c r="BD329" s="207"/>
      <c r="BE329" s="207"/>
      <c r="BF329" s="207"/>
      <c r="BG329" s="207"/>
      <c r="BH329" s="207"/>
    </row>
    <row r="330" spans="1:60" outlineLevel="1" x14ac:dyDescent="0.25">
      <c r="A330" s="224">
        <v>112</v>
      </c>
      <c r="B330" s="225" t="s">
        <v>543</v>
      </c>
      <c r="C330" s="242" t="s">
        <v>544</v>
      </c>
      <c r="D330" s="226" t="s">
        <v>178</v>
      </c>
      <c r="E330" s="227">
        <v>5.7404700000000002</v>
      </c>
      <c r="F330" s="228"/>
      <c r="G330" s="229">
        <f>ROUND(E330*F330,2)</f>
        <v>0</v>
      </c>
      <c r="H330" s="228"/>
      <c r="I330" s="229">
        <f>ROUND(E330*H330,2)</f>
        <v>0</v>
      </c>
      <c r="J330" s="228"/>
      <c r="K330" s="229">
        <f>ROUND(E330*J330,2)</f>
        <v>0</v>
      </c>
      <c r="L330" s="229">
        <v>21</v>
      </c>
      <c r="M330" s="229">
        <f>G330*(1+L330/100)</f>
        <v>0</v>
      </c>
      <c r="N330" s="229">
        <v>0</v>
      </c>
      <c r="O330" s="229">
        <f>ROUND(E330*N330,2)</f>
        <v>0</v>
      </c>
      <c r="P330" s="229">
        <v>0</v>
      </c>
      <c r="Q330" s="229">
        <f>ROUND(E330*P330,2)</f>
        <v>0</v>
      </c>
      <c r="R330" s="229"/>
      <c r="S330" s="229" t="s">
        <v>166</v>
      </c>
      <c r="T330" s="230" t="s">
        <v>153</v>
      </c>
      <c r="U330" s="216">
        <v>0</v>
      </c>
      <c r="V330" s="216">
        <f>ROUND(E330*U330,2)</f>
        <v>0</v>
      </c>
      <c r="W330" s="216"/>
      <c r="X330" s="207"/>
      <c r="Y330" s="207"/>
      <c r="Z330" s="207"/>
      <c r="AA330" s="207"/>
      <c r="AB330" s="207"/>
      <c r="AC330" s="207"/>
      <c r="AD330" s="207"/>
      <c r="AE330" s="207"/>
      <c r="AF330" s="207"/>
      <c r="AG330" s="207" t="s">
        <v>525</v>
      </c>
      <c r="AH330" s="207"/>
      <c r="AI330" s="207"/>
      <c r="AJ330" s="207"/>
      <c r="AK330" s="207"/>
      <c r="AL330" s="207"/>
      <c r="AM330" s="207"/>
      <c r="AN330" s="207"/>
      <c r="AO330" s="207"/>
      <c r="AP330" s="207"/>
      <c r="AQ330" s="207"/>
      <c r="AR330" s="207"/>
      <c r="AS330" s="207"/>
      <c r="AT330" s="207"/>
      <c r="AU330" s="207"/>
      <c r="AV330" s="207"/>
      <c r="AW330" s="207"/>
      <c r="AX330" s="207"/>
      <c r="AY330" s="207"/>
      <c r="AZ330" s="207"/>
      <c r="BA330" s="207"/>
      <c r="BB330" s="207"/>
      <c r="BC330" s="207"/>
      <c r="BD330" s="207"/>
      <c r="BE330" s="207"/>
      <c r="BF330" s="207"/>
      <c r="BG330" s="207"/>
      <c r="BH330" s="207"/>
    </row>
    <row r="331" spans="1:60" outlineLevel="1" x14ac:dyDescent="0.25">
      <c r="A331" s="214"/>
      <c r="B331" s="215"/>
      <c r="C331" s="256" t="s">
        <v>526</v>
      </c>
      <c r="D331" s="249"/>
      <c r="E331" s="250"/>
      <c r="F331" s="216"/>
      <c r="G331" s="216"/>
      <c r="H331" s="216"/>
      <c r="I331" s="216"/>
      <c r="J331" s="216"/>
      <c r="K331" s="216"/>
      <c r="L331" s="216"/>
      <c r="M331" s="216"/>
      <c r="N331" s="216"/>
      <c r="O331" s="216"/>
      <c r="P331" s="216"/>
      <c r="Q331" s="216"/>
      <c r="R331" s="216"/>
      <c r="S331" s="216"/>
      <c r="T331" s="216"/>
      <c r="U331" s="216"/>
      <c r="V331" s="216"/>
      <c r="W331" s="216"/>
      <c r="X331" s="207"/>
      <c r="Y331" s="207"/>
      <c r="Z331" s="207"/>
      <c r="AA331" s="207"/>
      <c r="AB331" s="207"/>
      <c r="AC331" s="207"/>
      <c r="AD331" s="207"/>
      <c r="AE331" s="207"/>
      <c r="AF331" s="207"/>
      <c r="AG331" s="207" t="s">
        <v>184</v>
      </c>
      <c r="AH331" s="207">
        <v>0</v>
      </c>
      <c r="AI331" s="207"/>
      <c r="AJ331" s="207"/>
      <c r="AK331" s="207"/>
      <c r="AL331" s="207"/>
      <c r="AM331" s="207"/>
      <c r="AN331" s="207"/>
      <c r="AO331" s="207"/>
      <c r="AP331" s="207"/>
      <c r="AQ331" s="207"/>
      <c r="AR331" s="207"/>
      <c r="AS331" s="207"/>
      <c r="AT331" s="207"/>
      <c r="AU331" s="207"/>
      <c r="AV331" s="207"/>
      <c r="AW331" s="207"/>
      <c r="AX331" s="207"/>
      <c r="AY331" s="207"/>
      <c r="AZ331" s="207"/>
      <c r="BA331" s="207"/>
      <c r="BB331" s="207"/>
      <c r="BC331" s="207"/>
      <c r="BD331" s="207"/>
      <c r="BE331" s="207"/>
      <c r="BF331" s="207"/>
      <c r="BG331" s="207"/>
      <c r="BH331" s="207"/>
    </row>
    <row r="332" spans="1:60" outlineLevel="1" x14ac:dyDescent="0.25">
      <c r="A332" s="214"/>
      <c r="B332" s="215"/>
      <c r="C332" s="256" t="s">
        <v>527</v>
      </c>
      <c r="D332" s="249"/>
      <c r="E332" s="250"/>
      <c r="F332" s="216"/>
      <c r="G332" s="216"/>
      <c r="H332" s="216"/>
      <c r="I332" s="216"/>
      <c r="J332" s="216"/>
      <c r="K332" s="216"/>
      <c r="L332" s="216"/>
      <c r="M332" s="216"/>
      <c r="N332" s="216"/>
      <c r="O332" s="216"/>
      <c r="P332" s="216"/>
      <c r="Q332" s="216"/>
      <c r="R332" s="216"/>
      <c r="S332" s="216"/>
      <c r="T332" s="216"/>
      <c r="U332" s="216"/>
      <c r="V332" s="216"/>
      <c r="W332" s="216"/>
      <c r="X332" s="207"/>
      <c r="Y332" s="207"/>
      <c r="Z332" s="207"/>
      <c r="AA332" s="207"/>
      <c r="AB332" s="207"/>
      <c r="AC332" s="207"/>
      <c r="AD332" s="207"/>
      <c r="AE332" s="207"/>
      <c r="AF332" s="207"/>
      <c r="AG332" s="207" t="s">
        <v>184</v>
      </c>
      <c r="AH332" s="207">
        <v>0</v>
      </c>
      <c r="AI332" s="207"/>
      <c r="AJ332" s="207"/>
      <c r="AK332" s="207"/>
      <c r="AL332" s="207"/>
      <c r="AM332" s="207"/>
      <c r="AN332" s="207"/>
      <c r="AO332" s="207"/>
      <c r="AP332" s="207"/>
      <c r="AQ332" s="207"/>
      <c r="AR332" s="207"/>
      <c r="AS332" s="207"/>
      <c r="AT332" s="207"/>
      <c r="AU332" s="207"/>
      <c r="AV332" s="207"/>
      <c r="AW332" s="207"/>
      <c r="AX332" s="207"/>
      <c r="AY332" s="207"/>
      <c r="AZ332" s="207"/>
      <c r="BA332" s="207"/>
      <c r="BB332" s="207"/>
      <c r="BC332" s="207"/>
      <c r="BD332" s="207"/>
      <c r="BE332" s="207"/>
      <c r="BF332" s="207"/>
      <c r="BG332" s="207"/>
      <c r="BH332" s="207"/>
    </row>
    <row r="333" spans="1:60" outlineLevel="1" x14ac:dyDescent="0.25">
      <c r="A333" s="214"/>
      <c r="B333" s="215"/>
      <c r="C333" s="256" t="s">
        <v>528</v>
      </c>
      <c r="D333" s="249"/>
      <c r="E333" s="250">
        <v>5.7404700000000002</v>
      </c>
      <c r="F333" s="216"/>
      <c r="G333" s="216"/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  <c r="T333" s="216"/>
      <c r="U333" s="216"/>
      <c r="V333" s="216"/>
      <c r="W333" s="216"/>
      <c r="X333" s="207"/>
      <c r="Y333" s="207"/>
      <c r="Z333" s="207"/>
      <c r="AA333" s="207"/>
      <c r="AB333" s="207"/>
      <c r="AC333" s="207"/>
      <c r="AD333" s="207"/>
      <c r="AE333" s="207"/>
      <c r="AF333" s="207"/>
      <c r="AG333" s="207" t="s">
        <v>184</v>
      </c>
      <c r="AH333" s="207">
        <v>0</v>
      </c>
      <c r="AI333" s="207"/>
      <c r="AJ333" s="207"/>
      <c r="AK333" s="207"/>
      <c r="AL333" s="207"/>
      <c r="AM333" s="207"/>
      <c r="AN333" s="207"/>
      <c r="AO333" s="207"/>
      <c r="AP333" s="207"/>
      <c r="AQ333" s="207"/>
      <c r="AR333" s="207"/>
      <c r="AS333" s="207"/>
      <c r="AT333" s="207"/>
      <c r="AU333" s="207"/>
      <c r="AV333" s="207"/>
      <c r="AW333" s="207"/>
      <c r="AX333" s="207"/>
      <c r="AY333" s="207"/>
      <c r="AZ333" s="207"/>
      <c r="BA333" s="207"/>
      <c r="BB333" s="207"/>
      <c r="BC333" s="207"/>
      <c r="BD333" s="207"/>
      <c r="BE333" s="207"/>
      <c r="BF333" s="207"/>
      <c r="BG333" s="207"/>
      <c r="BH333" s="207"/>
    </row>
    <row r="334" spans="1:60" x14ac:dyDescent="0.25">
      <c r="A334" s="5"/>
      <c r="B334" s="6"/>
      <c r="C334" s="245"/>
      <c r="D334" s="8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AE334">
        <v>15</v>
      </c>
      <c r="AF334">
        <v>21</v>
      </c>
    </row>
    <row r="335" spans="1:60" x14ac:dyDescent="0.25">
      <c r="A335" s="210"/>
      <c r="B335" s="211" t="s">
        <v>29</v>
      </c>
      <c r="C335" s="246"/>
      <c r="D335" s="212"/>
      <c r="E335" s="213"/>
      <c r="F335" s="213"/>
      <c r="G335" s="240">
        <f>G8+G23+G37+G88+G92+G95+G99+G106+G166+G172+G174+G176+G192+G197+G204+G238+G253+G265+G282+G284+G295+G297+G299+G301+G303</f>
        <v>0</v>
      </c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AE335">
        <f>SUMIF(L7:L333,AE334,G7:G333)</f>
        <v>0</v>
      </c>
      <c r="AF335">
        <f>SUMIF(L7:L333,AF334,G7:G333)</f>
        <v>0</v>
      </c>
      <c r="AG335" t="s">
        <v>173</v>
      </c>
    </row>
    <row r="336" spans="1:60" x14ac:dyDescent="0.25">
      <c r="A336" s="248" t="s">
        <v>545</v>
      </c>
      <c r="B336" s="248"/>
      <c r="C336" s="245"/>
      <c r="D336" s="8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</row>
    <row r="337" spans="1:33" x14ac:dyDescent="0.25">
      <c r="A337" s="5"/>
      <c r="B337" s="6" t="s">
        <v>546</v>
      </c>
      <c r="C337" s="245" t="s">
        <v>547</v>
      </c>
      <c r="D337" s="8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AG337" t="s">
        <v>548</v>
      </c>
    </row>
    <row r="338" spans="1:33" x14ac:dyDescent="0.25">
      <c r="A338" s="5"/>
      <c r="B338" s="6" t="s">
        <v>549</v>
      </c>
      <c r="C338" s="245" t="s">
        <v>550</v>
      </c>
      <c r="D338" s="8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AG338" t="s">
        <v>551</v>
      </c>
    </row>
    <row r="339" spans="1:33" x14ac:dyDescent="0.25">
      <c r="A339" s="5"/>
      <c r="B339" s="6"/>
      <c r="C339" s="245" t="s">
        <v>552</v>
      </c>
      <c r="D339" s="8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AG339" t="s">
        <v>553</v>
      </c>
    </row>
    <row r="340" spans="1:33" x14ac:dyDescent="0.25">
      <c r="A340" s="5"/>
      <c r="B340" s="6"/>
      <c r="C340" s="245"/>
      <c r="D340" s="8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</row>
    <row r="341" spans="1:33" x14ac:dyDescent="0.25">
      <c r="C341" s="247"/>
      <c r="D341" s="191"/>
      <c r="AG341" t="s">
        <v>174</v>
      </c>
    </row>
    <row r="342" spans="1:33" x14ac:dyDescent="0.25">
      <c r="D342" s="191"/>
    </row>
    <row r="343" spans="1:33" x14ac:dyDescent="0.25">
      <c r="D343" s="191"/>
    </row>
    <row r="344" spans="1:33" x14ac:dyDescent="0.25">
      <c r="D344" s="191"/>
    </row>
    <row r="345" spans="1:33" x14ac:dyDescent="0.25">
      <c r="D345" s="191"/>
    </row>
    <row r="346" spans="1:33" x14ac:dyDescent="0.25">
      <c r="D346" s="191"/>
    </row>
    <row r="347" spans="1:33" x14ac:dyDescent="0.25">
      <c r="D347" s="191"/>
    </row>
    <row r="348" spans="1:33" x14ac:dyDescent="0.25">
      <c r="D348" s="191"/>
    </row>
    <row r="349" spans="1:33" x14ac:dyDescent="0.25">
      <c r="D349" s="191"/>
    </row>
    <row r="350" spans="1:33" x14ac:dyDescent="0.25">
      <c r="D350" s="191"/>
    </row>
    <row r="351" spans="1:33" x14ac:dyDescent="0.25">
      <c r="D351" s="191"/>
    </row>
    <row r="352" spans="1:33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TAkcrp7GiBSm++vQURuMNUxVzHPUS/X+NVeQ/w4K/l84Ur6XNSjUEcKiYySZqeRBrB83KlGMYe9oLzMG4KEDFw==" saltValue="mx0QYslkdE+JYo3ztOA/og==" spinCount="100000" sheet="1"/>
  <mergeCells count="47">
    <mergeCell ref="C322:G322"/>
    <mergeCell ref="C245:G245"/>
    <mergeCell ref="C249:G249"/>
    <mergeCell ref="C255:G255"/>
    <mergeCell ref="C287:G287"/>
    <mergeCell ref="C294:G294"/>
    <mergeCell ref="C313:G313"/>
    <mergeCell ref="C194:G194"/>
    <mergeCell ref="C199:G199"/>
    <mergeCell ref="C210:G210"/>
    <mergeCell ref="C215:G215"/>
    <mergeCell ref="C223:G223"/>
    <mergeCell ref="C234:G234"/>
    <mergeCell ref="C117:G117"/>
    <mergeCell ref="C121:G121"/>
    <mergeCell ref="C139:G139"/>
    <mergeCell ref="C168:G168"/>
    <mergeCell ref="C180:G180"/>
    <mergeCell ref="C188:G188"/>
    <mergeCell ref="C80:G80"/>
    <mergeCell ref="C104:G104"/>
    <mergeCell ref="C108:G108"/>
    <mergeCell ref="C111:G111"/>
    <mergeCell ref="C113:G113"/>
    <mergeCell ref="C116:G116"/>
    <mergeCell ref="C43:G43"/>
    <mergeCell ref="C46:G46"/>
    <mergeCell ref="C52:G52"/>
    <mergeCell ref="C64:G64"/>
    <mergeCell ref="C67:G67"/>
    <mergeCell ref="C77:G77"/>
    <mergeCell ref="C32:G32"/>
    <mergeCell ref="C33:G33"/>
    <mergeCell ref="C34:G34"/>
    <mergeCell ref="C35:G35"/>
    <mergeCell ref="C39:G39"/>
    <mergeCell ref="C40:G40"/>
    <mergeCell ref="A1:G1"/>
    <mergeCell ref="C2:G2"/>
    <mergeCell ref="C3:G3"/>
    <mergeCell ref="C4:G4"/>
    <mergeCell ref="A336:B336"/>
    <mergeCell ref="C10:G10"/>
    <mergeCell ref="C13:G13"/>
    <mergeCell ref="C16:G16"/>
    <mergeCell ref="C17:G17"/>
    <mergeCell ref="C20:G20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0-DVD Naklady</vt:lpstr>
      <vt:lpstr>1 1-XIX-DVD (2017)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0-DVD Naklady'!Názvy_tisku</vt:lpstr>
      <vt:lpstr>'1 1-XIX-DVD (2017) Pol'!Názvy_tisku</vt:lpstr>
      <vt:lpstr>oadresa</vt:lpstr>
      <vt:lpstr>Stavba!Objednatel</vt:lpstr>
      <vt:lpstr>Stavba!Objekt</vt:lpstr>
      <vt:lpstr>'00 0-DVD Naklady'!Oblast_tisku</vt:lpstr>
      <vt:lpstr>'1 1-XIX-DVD (2017)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2018-01-23T09:59:14Z</cp:lastPrinted>
  <dcterms:created xsi:type="dcterms:W3CDTF">2009-04-08T07:15:50Z</dcterms:created>
  <dcterms:modified xsi:type="dcterms:W3CDTF">2018-01-23T09:59:48Z</dcterms:modified>
</cp:coreProperties>
</file>