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923" windowHeight="13920" windowWidth="28800" xWindow="0" yWindow="0"/>
  </bookViews>
  <sheets>
    <sheet name="SOUHRN" sheetId="1" state="hidden" r:id="rId1"/>
    <sheet name="020" sheetId="2" state="visible" r:id="rId2"/>
    <sheet name="024" sheetId="3" state="visible" r:id="rId3"/>
    <sheet name="124" sheetId="4" state="visible" r:id="rId4"/>
    <sheet name="126" sheetId="5" state="visible" r:id="rId5"/>
    <sheet name="129" sheetId="6" state="visible" r:id="rId6"/>
    <sheet name="131" sheetId="7" state="visible" r:id="rId7"/>
    <sheet name="148" sheetId="8" state="visible" r:id="rId8"/>
    <sheet name="160" sheetId="9" state="visible" r:id="rId9"/>
    <sheet name="208" sheetId="10" state="visible" r:id="rId10"/>
    <sheet name="209" sheetId="11" state="visible" r:id="rId11"/>
    <sheet name="211" sheetId="12" state="visible" r:id="rId12"/>
    <sheet name="214" sheetId="13" state="visible" r:id="rId13"/>
    <sheet name="215" sheetId="14" state="visible" r:id="rId14"/>
    <sheet name="257" sheetId="15" state="visible" r:id="rId15"/>
    <sheet name="258" sheetId="16" state="visible" r:id="rId16"/>
    <sheet name="259" sheetId="17" state="visible" r:id="rId17"/>
    <sheet name="302" sheetId="18" state="visible" r:id="rId18"/>
  </sheets>
  <definedNames>
    <definedName localSheetId="0" name="_xlnm.Print_Area">SOUHRN!$A$1:$I$27</definedName>
    <definedName localSheetId="1" name="_xlnm.Print_Titles">020!$1:$13</definedName>
    <definedName localSheetId="1" name="_xlnm.Print_Area">020!$A$1:$F$28</definedName>
    <definedName localSheetId="2" name="_xlnm.Print_Titles">024!$12:$12</definedName>
    <definedName localSheetId="2" name="_xlnm.Print_Area">024!$A$1:$F$28</definedName>
  </definedNames>
  <calcPr calcId="152511" fullCalcOnLoad="1"/>
</workbook>
</file>

<file path=xl/sharedStrings.xml><?xml version="1.0" encoding="utf-8"?>
<sst xmlns="http://schemas.openxmlformats.org/spreadsheetml/2006/main" uniqueCount="100">
  <si>
    <t>Název projektu:</t>
  </si>
  <si>
    <t>MUNI AV Technologie</t>
  </si>
  <si>
    <t>Budova:</t>
  </si>
  <si>
    <t>Fakulta:</t>
  </si>
  <si>
    <t>LAW</t>
  </si>
  <si>
    <t>Adresa: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</si>
  <si>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</si>
  <si>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</si>
  <si>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</si>
  <si>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</si>
  <si>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</si>
  <si>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</si>
  <si>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</si>
  <si>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</si>
  <si>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</si>
  <si>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</si>
  <si>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</si>
  <si>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</si>
  <si>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A3</t>
  </si>
  <si>
    <t>Rámové projekční plátno, 3 m</t>
  </si>
  <si>
    <t>ks</t>
  </si>
  <si>
    <t xml:space="preserve">Rámová projekční plocha šířky 3 m, povrch matný se ziskem max 1,1. Plocha vypnuta v černém hliníkovém rámu, zezadu připnuta patenty, šíře rámu 40–55 mm, montáž na stěnu. Poměr stran dle zvoleného projektoru.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</si>
  <si>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</si>
  <si>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</si>
  <si>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</si>
  <si>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B3</t>
  </si>
  <si>
    <t>Projektor s vyměnitelným objektivem, 6500 lm</t>
  </si>
  <si>
    <t xml:space="preserve">Projektor s laserovým zdrojem, tříčipová technologie (3 LCD nebo 3 DLP), minimální parametry: výkon 6500 lumenů, rozlišení min WUXGA (1920x1200), kontrast 2 500 000:1, H/V posun objektivu, paměť nastavení objektivu, obrazové vstupy HDMI, HDBaseT, řízení RS-232, LAN, provozní hlučnost projektoru max. 39 dB. Životnost světelného zdroje 20 000 hodin.
</t>
  </si>
  <si>
    <t>B22</t>
  </si>
  <si>
    <t>Objektiv se střední projekční vzdáleností</t>
  </si>
  <si>
    <t xml:space="preserve">Příslušenství k projektoru s vyměnitelným objektivem, objektiv pro střední projekční vzdálenost, motorový zoom, zoom ratio 2,3, throw ratio dle vzdálenosti, předpoklad 1,3 - 3,1:1.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</si>
  <si>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</si>
  <si>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</si>
  <si>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</si>
  <si>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C16</t>
  </si>
  <si>
    <t>Prezentační AV přepínač s HDBaseT výstupem (4 vstupy)</t>
  </si>
  <si>
    <t xml:space="preserve">Prezentační přepínač/switcher s minimální konektivitou: Vstupy: 1xVGA, 3xHDMI, 2x stereo audio (sym.). Výstup: 1x DTP/HDBaseT. Řízení: RS-232.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</si>
  <si>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</si>
  <si>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</si>
  <si>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</si>
  <si>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</si>
  <si>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H1</t>
  </si>
  <si>
    <t>Držák projektoru univerzální</t>
  </si>
  <si>
    <t xml:space="preserve">Kompatibilní s typem projektoru.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</si>
  <si>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</si>
  <si>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</si>
  <si>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</si>
  <si>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</si>
  <si>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</si>
  <si>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</si>
  <si>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</si>
  <si>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</si>
  <si>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</si>
  <si>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</si>
  <si>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</si>
  <si>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</si>
  <si>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</si>
  <si>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</si>
  <si>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</si>
  <si>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</si>
  <si>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</si>
  <si>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</si>
  <si>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J9</t>
  </si>
  <si>
    <t>Zprovoznění a zaškolení obsluhy</t>
  </si>
  <si>
    <t>CELKEM</t>
  </si>
  <si>
    <t>Základní vlastnosti prostoru:</t>
  </si>
  <si>
    <t>TYPIZACE:
2_Projekce 6000
VOLITELNÉ POLOŽKY:
- neuvedeno
SOUHRN: 
projektor se std. projekční vzdáleností,  rámové plátno</t>
  </si>
  <si>
    <t>Soupis zařízení</t>
  </si>
  <si>
    <t>Název místnosti:</t>
  </si>
  <si>
    <t>cvičebna</t>
  </si>
  <si>
    <t>Typ místnosti:</t>
  </si>
  <si>
    <t>2_Projekce 6000</t>
  </si>
  <si>
    <t>Číslo místnosti provozní:</t>
  </si>
  <si>
    <t>Kód místnosti:</t>
  </si>
  <si>
    <t>BVC01N01028</t>
  </si>
  <si>
    <t>Kapacita:</t>
  </si>
  <si>
    <t>Frekvenční pásmo:</t>
  </si>
  <si>
    <t>Název položky</t>
  </si>
  <si>
    <t>Jednotková cena bez DPH [Kč]</t>
  </si>
  <si>
    <t>Celková cena bez DPH [Kč]</t>
  </si>
  <si>
    <t>BVC01N01031</t>
  </si>
  <si>
    <t xml:space="preserve">TYPIZACE:
1_Projekce 3500
VOLITELNÉ POLOŽKY:
- neuvedeny
SOUHRN: 
projektor se std. projekční vzdáleností,  plátno </t>
  </si>
  <si>
    <t>1_Projekce 3500</t>
  </si>
  <si>
    <t>BVC01N02022</t>
  </si>
  <si>
    <t>BVC01N02025</t>
  </si>
  <si>
    <t>BVC01N02027</t>
  </si>
  <si>
    <t>BVC01N02030</t>
  </si>
  <si>
    <t>BVC01N02059</t>
  </si>
  <si>
    <t>BVC01N02069</t>
  </si>
  <si>
    <t>TYPIZACE:
2_Projekce 6000
VOLITELNÉ POLOŽKY:
- neuvedeno
SOUHRN: 
projektor se std.projekční vzdáleností,  rámové plátno</t>
  </si>
  <si>
    <t>BVC01N03009</t>
  </si>
  <si>
    <t>BVC01N03010</t>
  </si>
  <si>
    <t>BVC01N03011</t>
  </si>
  <si>
    <t>BVC01N03015</t>
  </si>
  <si>
    <t>posluchárna</t>
  </si>
  <si>
    <t>BVC01N03016</t>
  </si>
  <si>
    <t>BVC01N03063</t>
  </si>
  <si>
    <t xml:space="preserve">BVC01N03064 </t>
  </si>
  <si>
    <t>BVC01N03065</t>
  </si>
  <si>
    <t>BVC01N04005</t>
  </si>
</sst>
</file>

<file path=xl/styles.xml><?xml version="1.0" encoding="utf-8"?>
<styleSheet xmlns="http://schemas.openxmlformats.org/spreadsheetml/2006/main">
  <numFmts count="1">
    <numFmt formatCode="#,##0.\-" numFmtId="164"/>
  </numFmts>
  <fonts count="15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0"/>
      <sz val="11"/>
      <u val="single"/>
      <scheme val="minor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indexed="8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4">
    <xf borderId="0" fillId="0" fontId="0" numFmtId="0"/>
    <xf borderId="0" fillId="0" fontId="6" numFmtId="0"/>
    <xf borderId="0" fillId="0" fontId="8" numFmtId="0"/>
    <xf borderId="0" fillId="0" fontId="8" numFmtId="0"/>
  </cellStyleXfs>
  <cellXfs count="90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0" fillId="0" fontId="3" numFmtId="0" pivotButton="0" quotePrefix="0" xfId="0"/>
    <xf applyAlignment="1" borderId="0" fillId="0" fontId="3" numFmtId="0" pivotButton="0" quotePrefix="0" xfId="0">
      <alignment horizontal="center"/>
    </xf>
    <xf borderId="0" fillId="0" fontId="6" numFmtId="0" pivotButton="0" quotePrefix="0" xfId="1"/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6" fillId="0" fontId="0" numFmtId="0" pivotButton="0" quotePrefix="0" xfId="0"/>
    <xf borderId="17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borderId="18" fillId="0" fontId="5" numFmtId="0" pivotButton="0" quotePrefix="0" xfId="0"/>
    <xf applyAlignment="1" borderId="9" fillId="0" fontId="4" numFmtId="0" pivotButton="0" quotePrefix="0" xfId="0">
      <alignment vertical="top"/>
    </xf>
    <xf borderId="18" fillId="0" fontId="5" numFmtId="0" pivotButton="0" quotePrefix="0" xfId="0"/>
    <xf applyAlignment="1" borderId="6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1" fillId="0" fontId="4" numFmtId="0" pivotButton="0" quotePrefix="0" xfId="0">
      <alignment horizontal="center" vertical="top"/>
    </xf>
    <xf borderId="0" fillId="0" fontId="7" numFmtId="0" pivotButton="0" quotePrefix="0" xfId="0"/>
    <xf applyAlignment="1" borderId="21" fillId="0" fontId="3" numFmtId="0" pivotButton="0" quotePrefix="0" xfId="0">
      <alignment horizontal="center" vertical="center" wrapText="1"/>
    </xf>
    <xf applyAlignment="1" borderId="21" fillId="0" fontId="2" numFmtId="0" pivotButton="0" quotePrefix="0" xfId="0">
      <alignment horizontal="center" vertical="center" wrapText="1"/>
    </xf>
    <xf applyAlignment="1" borderId="1" fillId="0" fontId="9" numFmtId="164" pivotButton="0" quotePrefix="0" xfId="2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3" fillId="0" fontId="0" numFmtId="0" pivotButton="0" quotePrefix="0" xfId="0"/>
    <xf borderId="24" fillId="0" fontId="0" numFmtId="0" pivotButton="0" quotePrefix="0" xfId="0"/>
    <xf borderId="26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6" fillId="0" fontId="3" numFmtId="0" pivotButton="0" quotePrefix="0" xfId="0"/>
    <xf applyAlignment="1" borderId="0" fillId="0" fontId="3" numFmtId="0" pivotButton="0" quotePrefix="0" xfId="0">
      <alignment horizontal="left"/>
    </xf>
    <xf borderId="28" fillId="0" fontId="3" numFmtId="0" pivotButton="0" quotePrefix="0" xfId="0"/>
    <xf applyAlignment="1" borderId="28" fillId="0" fontId="3" numFmtId="0" pivotButton="0" quotePrefix="0" xfId="0">
      <alignment horizontal="left"/>
    </xf>
    <xf applyAlignment="1" borderId="29" fillId="0" fontId="3" numFmtId="0" pivotButton="0" quotePrefix="0" xfId="0">
      <alignment horizontal="left"/>
    </xf>
    <xf applyAlignment="1" borderId="0" fillId="0" fontId="7" numFmtId="0" pivotButton="0" quotePrefix="0" xfId="0">
      <alignment horizontal="right"/>
    </xf>
    <xf borderId="0" fillId="0" fontId="0" numFmtId="0" pivotButton="0" quotePrefix="0" xfId="0"/>
    <xf applyAlignment="1" borderId="18" fillId="0" fontId="5" numFmtId="0" pivotButton="0" quotePrefix="0" xfId="0">
      <alignment wrapText="1"/>
    </xf>
    <xf borderId="19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2" fillId="0" fontId="0" numFmtId="49" pivotButton="0" quotePrefix="0" xfId="0"/>
    <xf borderId="25" fillId="0" fontId="0" numFmtId="49" pivotButton="0" quotePrefix="0" xfId="0"/>
    <xf borderId="25" fillId="0" fontId="3" numFmtId="49" pivotButton="0" quotePrefix="0" xfId="0"/>
    <xf borderId="27" fillId="0" fontId="3" numFmtId="49" pivotButton="0" quotePrefix="0" xfId="0"/>
    <xf borderId="12" fillId="0" fontId="1" numFmtId="49" pivotButton="0" quotePrefix="0" xfId="0"/>
    <xf applyAlignment="1" borderId="20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applyAlignment="1" borderId="0" fillId="0" fontId="3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borderId="0" fillId="0" fontId="7" numFmtId="0" pivotButton="0" quotePrefix="0" xfId="0"/>
    <xf applyAlignment="1" borderId="0" fillId="0" fontId="10" numFmtId="49" pivotButton="0" quotePrefix="0" xfId="0">
      <alignment horizontal="left"/>
    </xf>
    <xf applyAlignment="1" borderId="18" fillId="0" fontId="5" numFmtId="0" pivotButton="0" quotePrefix="0" xfId="0">
      <alignment horizontal="left"/>
    </xf>
    <xf borderId="0" fillId="0" fontId="11" numFmtId="164" pivotButton="0" quotePrefix="0" xfId="0"/>
    <xf applyAlignment="1" borderId="0" fillId="0" fontId="11" numFmtId="0" pivotButton="0" quotePrefix="0" xfId="0">
      <alignment horizontal="right"/>
    </xf>
    <xf applyAlignment="1" borderId="18" fillId="0" fontId="5" numFmtId="0" pivotButton="0" quotePrefix="0" xfId="0">
      <alignment horizontal="left"/>
    </xf>
    <xf applyAlignment="1" borderId="0" fillId="0" fontId="9" numFmtId="164" pivotButton="0" quotePrefix="0" xfId="2">
      <alignment horizontal="right" vertical="top"/>
    </xf>
    <xf applyAlignment="1" borderId="0" fillId="0" fontId="5" numFmtId="0" pivotButton="0" quotePrefix="0" xfId="0">
      <alignment horizontal="left" vertical="top" wrapText="1"/>
    </xf>
    <xf borderId="0" fillId="0" fontId="3" numFmtId="0" pivotButton="0" quotePrefix="0" xfId="0"/>
    <xf borderId="0" fillId="0" fontId="0" numFmtId="3" pivotButton="0" quotePrefix="0" xfId="0"/>
    <xf applyAlignment="1" borderId="9" fillId="0" fontId="4" numFmtId="0" pivotButton="0" quotePrefix="0" xfId="0">
      <alignment horizontal="center" vertical="top"/>
    </xf>
    <xf applyAlignment="1" borderId="9" fillId="0" fontId="4" numFmtId="0" pivotButton="0" quotePrefix="0" xfId="0">
      <alignment vertical="top"/>
    </xf>
    <xf borderId="0" fillId="0" fontId="12" numFmtId="3" pivotButton="0" quotePrefix="0" xfId="0"/>
    <xf borderId="30" fillId="0" fontId="5" numFmtId="49" pivotButton="0" quotePrefix="0" xfId="0"/>
    <xf applyAlignment="1" borderId="31" fillId="0" fontId="5" numFmtId="0" pivotButton="0" quotePrefix="0" xfId="0">
      <alignment wrapText="1"/>
    </xf>
    <xf borderId="32" fillId="0" fontId="5" numFmtId="49" pivotButton="0" quotePrefix="0" xfId="0"/>
    <xf borderId="33" fillId="0" fontId="5" numFmtId="49" pivotButton="0" quotePrefix="0" xfId="0"/>
    <xf borderId="30" fillId="0" fontId="5" numFmtId="0" pivotButton="0" quotePrefix="0" xfId="0"/>
    <xf borderId="32" fillId="0" fontId="5" numFmtId="0" pivotButton="0" quotePrefix="0" xfId="0"/>
    <xf borderId="33" fillId="0" fontId="5" numFmtId="0" pivotButton="0" quotePrefix="0" xfId="0"/>
    <xf applyAlignment="1" borderId="0" fillId="0" fontId="13" numFmtId="0" pivotButton="0" quotePrefix="0" xfId="0">
      <alignment horizontal="center"/>
    </xf>
    <xf applyAlignment="1" borderId="0" fillId="0" fontId="14" numFmtId="0" pivotButton="0" quotePrefix="0" xfId="0">
      <alignment horizontal="center"/>
    </xf>
    <xf applyAlignment="1" borderId="0" fillId="0" fontId="3" numFmtId="0" pivotButton="0" quotePrefix="0" xfId="0">
      <alignment horizontal="left"/>
    </xf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4">
    <cellStyle builtinId="0" name="Normální" xfId="0"/>
    <cellStyle builtinId="8" name="Hypertextový odkaz" xfId="1"/>
    <cellStyle name="normální_Zadávací podklad pro profese" xfId="2"/>
    <cellStyle name="Normální 36" xfId="3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/xl/worksheets/sheet8.xml"/><Relationship Id="rId13" Type="http://schemas.openxmlformats.org/officeDocument/2006/relationships/worksheet" Target="/xl/worksheets/sheet13.xml"/><Relationship Id="rId18" Type="http://schemas.openxmlformats.org/officeDocument/2006/relationships/worksheet" Target="/xl/worksheets/sheet18.xml"/><Relationship Id="rId3" Type="http://schemas.openxmlformats.org/officeDocument/2006/relationships/worksheet" Target="/xl/worksheets/sheet3.xml"/><Relationship Id="rId21" Type="http://schemas.openxmlformats.org/officeDocument/2006/relationships/theme" Target="theme/theme1.xml"/><Relationship Id="rId7" Type="http://schemas.openxmlformats.org/officeDocument/2006/relationships/worksheet" Target="/xl/worksheets/sheet7.xml"/><Relationship Id="rId12" Type="http://schemas.openxmlformats.org/officeDocument/2006/relationships/worksheet" Target="/xl/worksheets/sheet12.xml"/><Relationship Id="rId17" Type="http://schemas.openxmlformats.org/officeDocument/2006/relationships/worksheet" Target="/xl/worksheets/sheet17.xml"/><Relationship Id="rId2" Type="http://schemas.openxmlformats.org/officeDocument/2006/relationships/worksheet" Target="/xl/worksheets/sheet2.xml"/><Relationship Id="rId16" Type="http://schemas.openxmlformats.org/officeDocument/2006/relationships/worksheet" Target="/xl/worksheets/sheet16.xml"/><Relationship Id="rId20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worksheet" Target="/xl/worksheets/sheet6.xml"/><Relationship Id="rId11" Type="http://schemas.openxmlformats.org/officeDocument/2006/relationships/worksheet" Target="/xl/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/xl/worksheets/sheet5.xml"/><Relationship Id="rId15" Type="http://schemas.openxmlformats.org/officeDocument/2006/relationships/worksheet" Target="/xl/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/xl/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/xl/worksheets/sheet4.xml"/><Relationship Id="rId9" Type="http://schemas.openxmlformats.org/officeDocument/2006/relationships/worksheet" Target="/xl/worksheets/sheet9.xml"/><Relationship Id="rId14" Type="http://schemas.openxmlformats.org/officeDocument/2006/relationships/worksheet" Target="/xl/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AH27"/>
  <sheetViews>
    <sheetView tabSelected="1" workbookViewId="0" zoomScale="85" zoomScaleNormal="85">
      <pane activePane="bottomLeft" state="frozen" topLeftCell="A12" ySplit="8"/>
      <selection activeCell="F11" pane="bottomLeft" sqref="F11"/>
    </sheetView>
  </sheetViews>
  <sheetFormatPr baseColWidth="8" defaultRowHeight="15" outlineLevelCol="0"/>
  <cols>
    <col customWidth="1" max="1" min="1" style="57" width="7.140625"/>
    <col bestFit="1" customWidth="1" max="2" min="2" style="46" width="56.5703125"/>
    <col customWidth="1" max="3" min="3" style="46" width="7"/>
    <col bestFit="1" customWidth="1" max="6" min="5" style="46" width="23.7109375"/>
    <col customWidth="1" max="7" min="7" style="46" width="56.85546875"/>
    <col customWidth="1" max="9" min="8" style="46" width="13.85546875"/>
    <col customWidth="1" max="10" min="10" style="46" width="6"/>
    <col bestFit="1" customWidth="1" max="11" min="11" style="46" width="8.85546875"/>
    <col bestFit="1" customWidth="1" max="28" min="12" style="46" width="7.7109375"/>
    <col bestFit="1" customWidth="1" max="29" min="29" style="46" width="4"/>
    <col bestFit="1" customWidth="1" max="30" min="30" style="46" width="4.85546875"/>
    <col bestFit="1" customWidth="1" max="31" min="31" style="46" width="4"/>
    <col bestFit="1" customWidth="1" max="32" min="32" style="46" width="4.5703125"/>
    <col bestFit="1" customWidth="1" max="33" min="33" style="46" width="4.7109375"/>
  </cols>
  <sheetData>
    <row r="1" spans="1:34">
      <c r="A1" s="51" t="s">
        <v>0</v>
      </c>
      <c r="B1" s="35" t="n"/>
      <c r="C1" s="35" t="s">
        <v>1</v>
      </c>
      <c r="D1" s="35" t="n"/>
      <c r="E1" s="35" t="n"/>
      <c r="F1" s="36" t="n"/>
    </row>
    <row r="2" spans="1:34">
      <c r="A2" s="52" t="s">
        <v>2</v>
      </c>
      <c r="F2" s="37" t="n"/>
    </row>
    <row customHeight="1" ht="18.75" r="3" s="46" spans="1:34">
      <c r="A3" s="52" t="s">
        <v>3</v>
      </c>
      <c r="C3" t="s">
        <v>4</v>
      </c>
      <c r="F3" s="37" t="n"/>
      <c r="H3" s="83" t="n"/>
      <c r="I3" s="83" t="n"/>
    </row>
    <row customHeight="1" ht="18.75" r="4" s="46" spans="1:34">
      <c r="A4" s="53" t="s">
        <v>5</v>
      </c>
      <c r="B4" s="71" t="n"/>
      <c r="C4" s="71" t="n"/>
      <c r="D4" s="71" t="n"/>
      <c r="E4" s="71" t="n"/>
      <c r="F4" s="40" t="n"/>
      <c r="H4" s="84" t="n"/>
      <c r="I4" s="84" t="n"/>
    </row>
    <row customHeight="1" ht="18.75" r="5" s="46" spans="1:34">
      <c r="A5" s="53" t="s">
        <v>6</v>
      </c>
      <c r="B5" s="71" t="n"/>
      <c r="C5" s="71" t="s">
        <v>7</v>
      </c>
      <c r="D5" s="71" t="n"/>
      <c r="E5" s="71" t="n"/>
      <c r="F5" s="40" t="n"/>
      <c r="H5" s="84" t="n"/>
      <c r="I5" s="84" t="n"/>
    </row>
    <row customHeight="1" ht="15.75" r="6" s="46" spans="1:34" thickBot="1">
      <c r="A6" s="54" t="n"/>
      <c r="B6" s="42" t="n"/>
      <c r="C6" s="43" t="n"/>
      <c r="D6" s="43" t="n"/>
      <c r="E6" s="43" t="n"/>
      <c r="F6" s="44" t="n"/>
      <c r="G6" s="85" t="n"/>
      <c r="H6" s="85" t="n"/>
      <c r="I6" s="85" t="n"/>
    </row>
    <row customHeight="1" ht="15.75" r="7" s="46" spans="1:34" thickBot="1">
      <c r="A7" s="55" t="n"/>
      <c r="B7" s="13" t="n"/>
      <c r="C7" s="13" t="n"/>
      <c r="D7" s="13" t="n"/>
      <c r="E7" s="60" t="n"/>
      <c r="F7" s="13" t="n"/>
      <c r="G7" s="13" t="n"/>
      <c r="L7" s="63">
        <f>'020'!$B$8</f>
        <v/>
      </c>
      <c r="M7" s="63">
        <f>'024'!$B$8</f>
        <v/>
      </c>
      <c r="N7" s="63">
        <f>'124'!$B$8</f>
        <v/>
      </c>
      <c r="O7" s="63">
        <f>'126'!$B$8</f>
        <v/>
      </c>
      <c r="P7" s="63">
        <f>'129'!$B$8</f>
        <v/>
      </c>
      <c r="Q7" s="63">
        <f>'131'!$B$8</f>
        <v/>
      </c>
      <c r="R7" s="63">
        <f>'148'!$B$8</f>
        <v/>
      </c>
      <c r="S7" s="63">
        <f>'160'!$B$8</f>
        <v/>
      </c>
      <c r="T7" s="63">
        <f>'208'!$B$8</f>
        <v/>
      </c>
      <c r="U7" s="63">
        <f>'209'!$B$8</f>
        <v/>
      </c>
      <c r="V7" s="63">
        <f>'211'!$B$8</f>
        <v/>
      </c>
      <c r="W7" s="63">
        <f>'214'!$B$8</f>
        <v/>
      </c>
      <c r="X7" s="63">
        <f>'215'!$B$8</f>
        <v/>
      </c>
      <c r="Y7" s="63">
        <f>'257'!$B$8</f>
        <v/>
      </c>
      <c r="Z7" s="63">
        <f>'258'!$B$8</f>
        <v/>
      </c>
      <c r="AA7" s="63">
        <f>'259'!$B$8</f>
        <v/>
      </c>
      <c r="AB7" s="63">
        <f>'302'!$B$8</f>
        <v/>
      </c>
    </row>
    <row customHeight="1" ht="32.25" r="8" s="46" spans="1:34" thickTop="1">
      <c r="A8" s="56" t="s">
        <v>8</v>
      </c>
      <c r="B8" s="26" t="s">
        <v>9</v>
      </c>
      <c r="C8" s="27" t="s">
        <v>10</v>
      </c>
      <c r="D8" s="27" t="s">
        <v>11</v>
      </c>
      <c r="E8" s="27" t="s">
        <v>12</v>
      </c>
      <c r="F8" s="27" t="s">
        <v>13</v>
      </c>
      <c r="G8" s="26" t="s">
        <v>14</v>
      </c>
      <c r="H8" s="26" t="s">
        <v>15</v>
      </c>
      <c r="I8" s="26" t="s">
        <v>16</v>
      </c>
      <c r="K8" t="s">
        <v>17</v>
      </c>
      <c r="L8" s="45" t="n"/>
      <c r="M8" s="45" t="n"/>
      <c r="N8" s="45" t="n"/>
      <c r="O8" s="45" t="n"/>
      <c r="P8" s="45" t="n"/>
      <c r="Q8" s="45" t="n"/>
      <c r="R8" s="45" t="n"/>
      <c r="S8" s="45" t="n"/>
      <c r="T8" s="45" t="n"/>
      <c r="U8" s="45" t="n"/>
      <c r="V8" s="45" t="n"/>
      <c r="W8" s="45" t="n"/>
      <c r="X8" s="45" t="n"/>
      <c r="Y8" s="45" t="n"/>
      <c r="Z8" s="45" t="n"/>
      <c r="AA8" s="45" t="n"/>
    </row>
    <row customHeight="1" ht="63.75" r="9" s="46" spans="1:34">
      <c r="A9" s="23" t="s">
        <v>18</v>
      </c>
      <c r="B9" s="31" t="s">
        <v>19</v>
      </c>
      <c r="C9" s="23">
        <f>K9</f>
        <v/>
      </c>
      <c r="D9" s="23" t="s">
        <v>20</v>
      </c>
      <c r="E9" s="28" t="n"/>
      <c r="F9" s="28">
        <f>C9*E9</f>
        <v/>
      </c>
      <c r="G9" s="29" t="s">
        <v>21</v>
      </c>
      <c r="H9" s="23" t="n"/>
      <c r="I9" s="23" t="n"/>
      <c r="K9">
        <f>SUM(L9:AB9)</f>
        <v/>
      </c>
      <c r="L9" s="63">
        <f>SUMIF('020'!$A$14:$A$58,$A9,'020'!$C$14:$C$58)</f>
        <v/>
      </c>
      <c r="M9" s="63">
        <f>SUMIF('024'!$A$14:$A$90,$A9,'024'!$C$14:$C$90)</f>
        <v/>
      </c>
      <c r="N9" s="63">
        <f>SUMIF('124'!$A$14:$A$67,$A9,'124'!$C$14:$C$67)</f>
        <v/>
      </c>
      <c r="O9" s="63">
        <f>SUMIF('126'!$A$14:$A$91,$A9,'126'!$C$14:$C$91)</f>
        <v/>
      </c>
      <c r="P9" s="63">
        <f>SUMIF('129'!$A$14:$A$91,$A9,'129'!$C$14:$C$91)</f>
        <v/>
      </c>
      <c r="Q9" s="63">
        <f>SUMIF('131'!$A$14:$A$67,$A9,'131'!$C$14:$C$67)</f>
        <v/>
      </c>
      <c r="R9" s="63">
        <f>SUMIF('148'!$A$14:$A$92,$A9,'148'!$C$14:$C$92)</f>
        <v/>
      </c>
      <c r="S9" s="63">
        <f>SUMIF('160'!$A$14:$A$89,$A9,'160'!$C$14:$C$89)</f>
        <v/>
      </c>
      <c r="T9" s="63">
        <f>SUMIF('208'!$A$14:$A$90,$A9,'208'!$C$14:$C$90)</f>
        <v/>
      </c>
      <c r="U9" s="63">
        <f>SUMIF('209'!$A$14:$A$91,$A9,'209'!$C$14:$C$91)</f>
        <v/>
      </c>
      <c r="V9" s="63">
        <f>SUMIF('211'!$A$14:$A$90,$A9,'211'!$C$14:$C$90)</f>
        <v/>
      </c>
      <c r="W9" s="63">
        <f>SUMIF('214'!$A$14:$A$90,$A9,'214'!$C$14:$C$90)</f>
        <v/>
      </c>
      <c r="X9" s="63">
        <f>SUMIF('215'!$A$14:$A$90,$A9,'215'!$C$14:$C$90)</f>
        <v/>
      </c>
      <c r="Y9" s="63">
        <f>SUMIF('257'!$A$14:$A$87,$A9,'257'!$C$14:$C$87)</f>
        <v/>
      </c>
      <c r="Z9" s="63">
        <f>SUMIF('258'!$A$14:$A$95,$A9,'258'!$C$14:$C$95)</f>
        <v/>
      </c>
      <c r="AA9" s="63">
        <f>SUMIF('259'!$A$14:$A$93,$A9,'259'!$C$14:$C$93)</f>
        <v/>
      </c>
      <c r="AB9" s="63">
        <f>SUMIF('302'!$A$14:$A$97,$A9,'302'!$C$14:$C$97)</f>
        <v/>
      </c>
      <c r="AC9" s="63" t="n"/>
      <c r="AD9" s="63" t="n"/>
      <c r="AE9" s="63" t="n"/>
      <c r="AF9" s="63" t="n"/>
      <c r="AG9" s="63" t="n"/>
      <c r="AH9" s="63" t="n"/>
    </row>
    <row customHeight="1" ht="102" r="10" s="46" spans="1:34">
      <c r="A10" s="23" t="s">
        <v>22</v>
      </c>
      <c r="B10" s="31" t="s">
        <v>23</v>
      </c>
      <c r="C10" s="23">
        <f>K10</f>
        <v/>
      </c>
      <c r="D10" s="23" t="s">
        <v>20</v>
      </c>
      <c r="E10" s="28" t="n"/>
      <c r="F10" s="28">
        <f>C10*E10</f>
        <v/>
      </c>
      <c r="G10" s="29" t="s">
        <v>24</v>
      </c>
      <c r="H10" s="23" t="n"/>
      <c r="I10" s="23" t="n"/>
      <c r="K10">
        <f>SUM(L10:AB10)</f>
        <v/>
      </c>
      <c r="L10" s="63">
        <f>SUMIF('020'!$A$14:$A$58,$A10,'020'!$C$14:$C$58)</f>
        <v/>
      </c>
      <c r="M10" s="63">
        <f>SUMIF('024'!$A$14:$A$90,$A10,'024'!$C$14:$C$90)</f>
        <v/>
      </c>
      <c r="N10" s="63">
        <f>SUMIF('124'!$A$14:$A$67,$A10,'124'!$C$14:$C$67)</f>
        <v/>
      </c>
      <c r="O10" s="63">
        <f>SUMIF('126'!$A$14:$A$91,$A10,'126'!$C$14:$C$91)</f>
        <v/>
      </c>
      <c r="P10" s="63">
        <f>SUMIF('129'!$A$14:$A$91,$A10,'129'!$C$14:$C$91)</f>
        <v/>
      </c>
      <c r="Q10" s="63">
        <f>SUMIF('131'!$A$14:$A$67,$A10,'131'!$C$14:$C$67)</f>
        <v/>
      </c>
      <c r="R10" s="63">
        <f>SUMIF('148'!$A$14:$A$92,$A10,'148'!$C$14:$C$92)</f>
        <v/>
      </c>
      <c r="S10" s="63">
        <f>SUMIF('160'!$A$14:$A$89,$A10,'160'!$C$14:$C$89)</f>
        <v/>
      </c>
      <c r="T10" s="63">
        <f>SUMIF('208'!$A$14:$A$90,$A10,'208'!$C$14:$C$90)</f>
        <v/>
      </c>
      <c r="U10" s="63">
        <f>SUMIF('209'!$A$14:$A$91,$A10,'209'!$C$14:$C$91)</f>
        <v/>
      </c>
      <c r="V10" s="63">
        <f>SUMIF('211'!$A$14:$A$90,$A10,'211'!$C$14:$C$90)</f>
        <v/>
      </c>
      <c r="W10" s="63">
        <f>SUMIF('214'!$A$14:$A$90,$A10,'214'!$C$14:$C$90)</f>
        <v/>
      </c>
      <c r="X10" s="63">
        <f>SUMIF('215'!$A$14:$A$90,$A10,'215'!$C$14:$C$90)</f>
        <v/>
      </c>
      <c r="Y10" s="63">
        <f>SUMIF('257'!$A$14:$A$87,$A10,'257'!$C$14:$C$87)</f>
        <v/>
      </c>
      <c r="Z10" s="63">
        <f>SUMIF('258'!$A$14:$A$95,$A10,'258'!$C$14:$C$95)</f>
        <v/>
      </c>
      <c r="AA10" s="63">
        <f>SUMIF('259'!$A$14:$A$93,$A10,'259'!$C$14:$C$93)</f>
        <v/>
      </c>
      <c r="AB10" s="63">
        <f>SUMIF('302'!$A$14:$A$97,$A10,'302'!$C$14:$C$97)</f>
        <v/>
      </c>
      <c r="AC10" s="63" t="n"/>
      <c r="AD10" s="63" t="n"/>
      <c r="AE10" s="63" t="n"/>
      <c r="AF10" s="63" t="n"/>
      <c r="AG10" s="63" t="n"/>
      <c r="AH10" s="63" t="n"/>
    </row>
    <row customHeight="1" ht="89.25" r="11" s="46" spans="1:34">
      <c r="A11" s="23" t="s">
        <v>25</v>
      </c>
      <c r="B11" s="31" t="s">
        <v>26</v>
      </c>
      <c r="C11" s="23">
        <f>K11</f>
        <v/>
      </c>
      <c r="D11" s="23" t="s">
        <v>20</v>
      </c>
      <c r="E11" s="28" t="n"/>
      <c r="F11" s="28">
        <f>C11*E11</f>
        <v/>
      </c>
      <c r="G11" s="29" t="s">
        <v>27</v>
      </c>
      <c r="H11" s="23" t="n"/>
      <c r="I11" s="23" t="n"/>
      <c r="K11">
        <f>SUM(L11:AB11)</f>
        <v/>
      </c>
      <c r="L11" s="63">
        <f>SUMIF('020'!$A$14:$A$58,$A11,'020'!$C$14:$C$58)</f>
        <v/>
      </c>
      <c r="M11" s="63">
        <f>SUMIF('024'!$A$14:$A$90,$A11,'024'!$C$14:$C$90)</f>
        <v/>
      </c>
      <c r="N11" s="63">
        <f>SUMIF('124'!$A$14:$A$67,$A11,'124'!$C$14:$C$67)</f>
        <v/>
      </c>
      <c r="O11" s="63">
        <f>SUMIF('126'!$A$14:$A$91,$A11,'126'!$C$14:$C$91)</f>
        <v/>
      </c>
      <c r="P11" s="63">
        <f>SUMIF('129'!$A$14:$A$91,$A11,'129'!$C$14:$C$91)</f>
        <v/>
      </c>
      <c r="Q11" s="63">
        <f>SUMIF('131'!$A$14:$A$67,$A11,'131'!$C$14:$C$67)</f>
        <v/>
      </c>
      <c r="R11" s="63">
        <f>SUMIF('148'!$A$14:$A$92,$A11,'148'!$C$14:$C$92)</f>
        <v/>
      </c>
      <c r="S11" s="63">
        <f>SUMIF('160'!$A$14:$A$89,$A11,'160'!$C$14:$C$89)</f>
        <v/>
      </c>
      <c r="T11" s="63">
        <f>SUMIF('208'!$A$14:$A$90,$A11,'208'!$C$14:$C$90)</f>
        <v/>
      </c>
      <c r="U11" s="63">
        <f>SUMIF('209'!$A$14:$A$91,$A11,'209'!$C$14:$C$91)</f>
        <v/>
      </c>
      <c r="V11" s="63">
        <f>SUMIF('211'!$A$14:$A$90,$A11,'211'!$C$14:$C$90)</f>
        <v/>
      </c>
      <c r="W11" s="63">
        <f>SUMIF('214'!$A$14:$A$90,$A11,'214'!$C$14:$C$90)</f>
        <v/>
      </c>
      <c r="X11" s="63">
        <f>SUMIF('215'!$A$14:$A$90,$A11,'215'!$C$14:$C$90)</f>
        <v/>
      </c>
      <c r="Y11" s="63">
        <f>SUMIF('257'!$A$14:$A$87,$A11,'257'!$C$14:$C$87)</f>
        <v/>
      </c>
      <c r="Z11" s="63">
        <f>SUMIF('258'!$A$14:$A$95,$A11,'258'!$C$14:$C$95)</f>
        <v/>
      </c>
      <c r="AA11" s="63">
        <f>SUMIF('259'!$A$14:$A$93,$A11,'259'!$C$14:$C$93)</f>
        <v/>
      </c>
      <c r="AB11" s="63">
        <f>SUMIF('302'!$A$14:$A$97,$A11,'302'!$C$14:$C$97)</f>
        <v/>
      </c>
      <c r="AC11" s="63" t="n"/>
      <c r="AD11" s="63" t="n"/>
      <c r="AE11" s="63" t="n"/>
      <c r="AF11" s="63" t="n"/>
      <c r="AG11" s="63" t="n"/>
      <c r="AH11" s="63" t="n"/>
    </row>
    <row customHeight="1" ht="51" r="12" s="46" spans="1:34">
      <c r="A12" s="23" t="s">
        <v>28</v>
      </c>
      <c r="B12" s="31" t="s">
        <v>29</v>
      </c>
      <c r="C12" s="23">
        <f>K12</f>
        <v/>
      </c>
      <c r="D12" s="23" t="s">
        <v>20</v>
      </c>
      <c r="E12" s="28" t="n"/>
      <c r="F12" s="28">
        <f>C12*E12</f>
        <v/>
      </c>
      <c r="G12" s="29" t="s">
        <v>30</v>
      </c>
      <c r="H12" s="23" t="n"/>
      <c r="I12" s="23" t="n"/>
      <c r="K12">
        <f>SUM(L12:AB12)</f>
        <v/>
      </c>
      <c r="L12" s="63">
        <f>SUMIF('020'!$A$14:$A$58,$A12,'020'!$C$14:$C$58)</f>
        <v/>
      </c>
      <c r="M12" s="63">
        <f>SUMIF('024'!$A$14:$A$90,$A12,'024'!$C$14:$C$90)</f>
        <v/>
      </c>
      <c r="N12" s="63">
        <f>SUMIF('124'!$A$14:$A$67,$A12,'124'!$C$14:$C$67)</f>
        <v/>
      </c>
      <c r="O12" s="63">
        <f>SUMIF('126'!$A$14:$A$91,$A12,'126'!$C$14:$C$91)</f>
        <v/>
      </c>
      <c r="P12" s="63">
        <f>SUMIF('129'!$A$14:$A$91,$A12,'129'!$C$14:$C$91)</f>
        <v/>
      </c>
      <c r="Q12" s="63">
        <f>SUMIF('131'!$A$14:$A$67,$A12,'131'!$C$14:$C$67)</f>
        <v/>
      </c>
      <c r="R12" s="63">
        <f>SUMIF('148'!$A$14:$A$92,$A12,'148'!$C$14:$C$92)</f>
        <v/>
      </c>
      <c r="S12" s="63">
        <f>SUMIF('160'!$A$14:$A$89,$A12,'160'!$C$14:$C$89)</f>
        <v/>
      </c>
      <c r="T12" s="63">
        <f>SUMIF('208'!$A$14:$A$90,$A12,'208'!$C$14:$C$90)</f>
        <v/>
      </c>
      <c r="U12" s="63">
        <f>SUMIF('209'!$A$14:$A$91,$A12,'209'!$C$14:$C$91)</f>
        <v/>
      </c>
      <c r="V12" s="63">
        <f>SUMIF('211'!$A$14:$A$90,$A12,'211'!$C$14:$C$90)</f>
        <v/>
      </c>
      <c r="W12" s="63">
        <f>SUMIF('214'!$A$14:$A$90,$A12,'214'!$C$14:$C$90)</f>
        <v/>
      </c>
      <c r="X12" s="63">
        <f>SUMIF('215'!$A$14:$A$90,$A12,'215'!$C$14:$C$90)</f>
        <v/>
      </c>
      <c r="Y12" s="63">
        <f>SUMIF('257'!$A$14:$A$87,$A12,'257'!$C$14:$C$87)</f>
        <v/>
      </c>
      <c r="Z12" s="63">
        <f>SUMIF('258'!$A$14:$A$95,$A12,'258'!$C$14:$C$95)</f>
        <v/>
      </c>
      <c r="AA12" s="63">
        <f>SUMIF('259'!$A$14:$A$93,$A12,'259'!$C$14:$C$93)</f>
        <v/>
      </c>
      <c r="AB12" s="63">
        <f>SUMIF('302'!$A$14:$A$97,$A12,'302'!$C$14:$C$97)</f>
        <v/>
      </c>
      <c r="AC12" s="63" t="n"/>
      <c r="AD12" s="63" t="n"/>
      <c r="AE12" s="63" t="n"/>
      <c r="AF12" s="63" t="n"/>
      <c r="AG12" s="63" t="n"/>
      <c r="AH12" s="63" t="n"/>
    </row>
    <row customHeight="1" ht="63.75" r="13" s="46" spans="1:34">
      <c r="A13" s="23" t="s">
        <v>31</v>
      </c>
      <c r="B13" s="31" t="s">
        <v>32</v>
      </c>
      <c r="C13" s="23">
        <f>K13</f>
        <v/>
      </c>
      <c r="D13" s="23" t="s">
        <v>20</v>
      </c>
      <c r="E13" s="28" t="n"/>
      <c r="F13" s="28">
        <f>C13*E13</f>
        <v/>
      </c>
      <c r="G13" s="29" t="s">
        <v>33</v>
      </c>
      <c r="H13" s="23" t="n"/>
      <c r="I13" s="23" t="n"/>
      <c r="K13">
        <f>SUM(L13:AB13)</f>
        <v/>
      </c>
      <c r="L13" s="63">
        <f>SUMIF('020'!$A$14:$A$58,$A13,'020'!$C$14:$C$58)</f>
        <v/>
      </c>
      <c r="M13" s="63">
        <f>SUMIF('024'!$A$14:$A$90,$A13,'024'!$C$14:$C$90)</f>
        <v/>
      </c>
      <c r="N13" s="63">
        <f>SUMIF('124'!$A$14:$A$67,$A13,'124'!$C$14:$C$67)</f>
        <v/>
      </c>
      <c r="O13" s="63">
        <f>SUMIF('126'!$A$14:$A$91,$A13,'126'!$C$14:$C$91)</f>
        <v/>
      </c>
      <c r="P13" s="63">
        <f>SUMIF('129'!$A$14:$A$91,$A13,'129'!$C$14:$C$91)</f>
        <v/>
      </c>
      <c r="Q13" s="63">
        <f>SUMIF('131'!$A$14:$A$67,$A13,'131'!$C$14:$C$67)</f>
        <v/>
      </c>
      <c r="R13" s="63">
        <f>SUMIF('148'!$A$14:$A$92,$A13,'148'!$C$14:$C$92)</f>
        <v/>
      </c>
      <c r="S13" s="63">
        <f>SUMIF('160'!$A$14:$A$89,$A13,'160'!$C$14:$C$89)</f>
        <v/>
      </c>
      <c r="T13" s="63">
        <f>SUMIF('208'!$A$14:$A$90,$A13,'208'!$C$14:$C$90)</f>
        <v/>
      </c>
      <c r="U13" s="63">
        <f>SUMIF('209'!$A$14:$A$91,$A13,'209'!$C$14:$C$91)</f>
        <v/>
      </c>
      <c r="V13" s="63">
        <f>SUMIF('211'!$A$14:$A$90,$A13,'211'!$C$14:$C$90)</f>
        <v/>
      </c>
      <c r="W13" s="63">
        <f>SUMIF('214'!$A$14:$A$90,$A13,'214'!$C$14:$C$90)</f>
        <v/>
      </c>
      <c r="X13" s="63">
        <f>SUMIF('215'!$A$14:$A$90,$A13,'215'!$C$14:$C$90)</f>
        <v/>
      </c>
      <c r="Y13" s="63">
        <f>SUMIF('257'!$A$14:$A$87,$A13,'257'!$C$14:$C$87)</f>
        <v/>
      </c>
      <c r="Z13" s="63">
        <f>SUMIF('258'!$A$14:$A$95,$A13,'258'!$C$14:$C$95)</f>
        <v/>
      </c>
      <c r="AA13" s="63">
        <f>SUMIF('259'!$A$14:$A$93,$A13,'259'!$C$14:$C$93)</f>
        <v/>
      </c>
      <c r="AB13" s="63">
        <f>SUMIF('302'!$A$14:$A$97,$A13,'302'!$C$14:$C$97)</f>
        <v/>
      </c>
      <c r="AC13" s="63" t="n"/>
      <c r="AD13" s="63" t="n"/>
      <c r="AE13" s="63" t="n"/>
      <c r="AF13" s="63" t="n"/>
      <c r="AG13" s="63" t="n"/>
      <c r="AH13" s="63" t="n"/>
    </row>
    <row customHeight="1" ht="51" r="14" s="46" spans="1:34">
      <c r="A14" s="23" t="s">
        <v>34</v>
      </c>
      <c r="B14" s="31" t="s">
        <v>35</v>
      </c>
      <c r="C14" s="23">
        <f>K14</f>
        <v/>
      </c>
      <c r="D14" s="23" t="s">
        <v>20</v>
      </c>
      <c r="E14" s="28" t="n"/>
      <c r="F14" s="28">
        <f>C14*E14</f>
        <v/>
      </c>
      <c r="G14" s="29" t="s">
        <v>36</v>
      </c>
      <c r="H14" s="23" t="n"/>
      <c r="I14" s="23" t="n"/>
      <c r="K14">
        <f>SUM(L14:AB14)</f>
        <v/>
      </c>
      <c r="L14" s="63">
        <f>SUMIF('020'!$A$14:$A$58,$A14,'020'!$C$14:$C$58)</f>
        <v/>
      </c>
      <c r="M14" s="63">
        <f>SUMIF('024'!$A$14:$A$90,$A14,'024'!$C$14:$C$90)</f>
        <v/>
      </c>
      <c r="N14" s="63">
        <f>SUMIF('124'!$A$14:$A$67,$A14,'124'!$C$14:$C$67)</f>
        <v/>
      </c>
      <c r="O14" s="63">
        <f>SUMIF('126'!$A$14:$A$91,$A14,'126'!$C$14:$C$91)</f>
        <v/>
      </c>
      <c r="P14" s="63">
        <f>SUMIF('129'!$A$14:$A$91,$A14,'129'!$C$14:$C$91)</f>
        <v/>
      </c>
      <c r="Q14" s="63">
        <f>SUMIF('131'!$A$14:$A$67,$A14,'131'!$C$14:$C$67)</f>
        <v/>
      </c>
      <c r="R14" s="63">
        <f>SUMIF('148'!$A$14:$A$92,$A14,'148'!$C$14:$C$92)</f>
        <v/>
      </c>
      <c r="S14" s="63">
        <f>SUMIF('160'!$A$14:$A$89,$A14,'160'!$C$14:$C$89)</f>
        <v/>
      </c>
      <c r="T14" s="63">
        <f>SUMIF('208'!$A$14:$A$90,$A14,'208'!$C$14:$C$90)</f>
        <v/>
      </c>
      <c r="U14" s="63">
        <f>SUMIF('209'!$A$14:$A$91,$A14,'209'!$C$14:$C$91)</f>
        <v/>
      </c>
      <c r="V14" s="63">
        <f>SUMIF('211'!$A$14:$A$90,$A14,'211'!$C$14:$C$90)</f>
        <v/>
      </c>
      <c r="W14" s="63">
        <f>SUMIF('214'!$A$14:$A$90,$A14,'214'!$C$14:$C$90)</f>
        <v/>
      </c>
      <c r="X14" s="63">
        <f>SUMIF('215'!$A$14:$A$90,$A14,'215'!$C$14:$C$90)</f>
        <v/>
      </c>
      <c r="Y14" s="63">
        <f>SUMIF('257'!$A$14:$A$87,$A14,'257'!$C$14:$C$87)</f>
        <v/>
      </c>
      <c r="Z14" s="63">
        <f>SUMIF('258'!$A$14:$A$95,$A14,'258'!$C$14:$C$95)</f>
        <v/>
      </c>
      <c r="AA14" s="63">
        <f>SUMIF('259'!$A$14:$A$93,$A14,'259'!$C$14:$C$93)</f>
        <v/>
      </c>
      <c r="AB14" s="63">
        <f>SUMIF('302'!$A$14:$A$97,$A14,'302'!$C$14:$C$97)</f>
        <v/>
      </c>
      <c r="AC14" s="63" t="n"/>
      <c r="AD14" s="63" t="n"/>
      <c r="AE14" s="63" t="n"/>
      <c r="AF14" s="63" t="n"/>
      <c r="AG14" s="63" t="n"/>
      <c r="AH14" s="63" t="n"/>
    </row>
    <row customHeight="1" ht="51" r="15" s="46" spans="1:34">
      <c r="A15" s="23" t="s">
        <v>37</v>
      </c>
      <c r="B15" s="31" t="s">
        <v>38</v>
      </c>
      <c r="C15" s="23">
        <f>K15</f>
        <v/>
      </c>
      <c r="D15" s="23" t="s">
        <v>39</v>
      </c>
      <c r="E15" s="28" t="n"/>
      <c r="F15" s="28">
        <f>C15*E15</f>
        <v/>
      </c>
      <c r="G15" s="29" t="s">
        <v>40</v>
      </c>
      <c r="H15" s="23" t="n"/>
      <c r="I15" s="23" t="n"/>
      <c r="K15">
        <f>SUM(L15:AB15)</f>
        <v/>
      </c>
      <c r="L15" s="63">
        <f>SUMIF('020'!$A$14:$A$58,$A15,'020'!$C$14:$C$58)</f>
        <v/>
      </c>
      <c r="M15" s="63">
        <f>SUMIF('024'!$A$14:$A$90,$A15,'024'!$C$14:$C$90)</f>
        <v/>
      </c>
      <c r="N15" s="63">
        <f>SUMIF('124'!$A$14:$A$67,$A15,'124'!$C$14:$C$67)</f>
        <v/>
      </c>
      <c r="O15" s="63">
        <f>SUMIF('126'!$A$14:$A$91,$A15,'126'!$C$14:$C$91)</f>
        <v/>
      </c>
      <c r="P15" s="63">
        <f>SUMIF('129'!$A$14:$A$91,$A15,'129'!$C$14:$C$91)</f>
        <v/>
      </c>
      <c r="Q15" s="63">
        <f>SUMIF('131'!$A$14:$A$67,$A15,'131'!$C$14:$C$67)</f>
        <v/>
      </c>
      <c r="R15" s="63">
        <f>SUMIF('148'!$A$14:$A$92,$A15,'148'!$C$14:$C$92)</f>
        <v/>
      </c>
      <c r="S15" s="63">
        <f>SUMIF('160'!$A$14:$A$89,$A15,'160'!$C$14:$C$89)</f>
        <v/>
      </c>
      <c r="T15" s="63">
        <f>SUMIF('208'!$A$14:$A$90,$A15,'208'!$C$14:$C$90)</f>
        <v/>
      </c>
      <c r="U15" s="63">
        <f>SUMIF('209'!$A$14:$A$91,$A15,'209'!$C$14:$C$91)</f>
        <v/>
      </c>
      <c r="V15" s="63">
        <f>SUMIF('211'!$A$14:$A$90,$A15,'211'!$C$14:$C$90)</f>
        <v/>
      </c>
      <c r="W15" s="63">
        <f>SUMIF('214'!$A$14:$A$90,$A15,'214'!$C$14:$C$90)</f>
        <v/>
      </c>
      <c r="X15" s="63">
        <f>SUMIF('215'!$A$14:$A$90,$A15,'215'!$C$14:$C$90)</f>
        <v/>
      </c>
      <c r="Y15" s="63">
        <f>SUMIF('257'!$A$14:$A$87,$A15,'257'!$C$14:$C$87)</f>
        <v/>
      </c>
      <c r="Z15" s="63">
        <f>SUMIF('258'!$A$14:$A$95,$A15,'258'!$C$14:$C$95)</f>
        <v/>
      </c>
      <c r="AA15" s="63">
        <f>SUMIF('259'!$A$14:$A$93,$A15,'259'!$C$14:$C$93)</f>
        <v/>
      </c>
      <c r="AB15" s="63">
        <f>SUMIF('302'!$A$14:$A$97,$A15,'302'!$C$14:$C$97)</f>
        <v/>
      </c>
    </row>
    <row customHeight="1" ht="25.5" r="16" s="46" spans="1:34">
      <c r="A16" s="23" t="s">
        <v>41</v>
      </c>
      <c r="B16" s="31" t="s">
        <v>42</v>
      </c>
      <c r="C16" s="23">
        <f>K16</f>
        <v/>
      </c>
      <c r="D16" s="23" t="s">
        <v>20</v>
      </c>
      <c r="E16" s="28" t="n"/>
      <c r="F16" s="28">
        <f>C16*E16</f>
        <v/>
      </c>
      <c r="G16" s="29" t="s">
        <v>43</v>
      </c>
      <c r="H16" s="23" t="n"/>
      <c r="I16" s="23" t="n"/>
      <c r="K16">
        <f>SUM(L16:AB16)</f>
        <v/>
      </c>
      <c r="L16" s="63">
        <f>SUMIF('020'!$A$14:$A$58,$A16,'020'!$C$14:$C$58)</f>
        <v/>
      </c>
      <c r="M16" s="63">
        <f>SUMIF('024'!$A$14:$A$90,$A16,'024'!$C$14:$C$90)</f>
        <v/>
      </c>
      <c r="N16" s="63">
        <f>SUMIF('124'!$A$14:$A$67,$A16,'124'!$C$14:$C$67)</f>
        <v/>
      </c>
      <c r="O16" s="63">
        <f>SUMIF('126'!$A$14:$A$91,$A16,'126'!$C$14:$C$91)</f>
        <v/>
      </c>
      <c r="P16" s="63">
        <f>SUMIF('129'!$A$14:$A$91,$A16,'129'!$C$14:$C$91)</f>
        <v/>
      </c>
      <c r="Q16" s="63">
        <f>SUMIF('131'!$A$14:$A$67,$A16,'131'!$C$14:$C$67)</f>
        <v/>
      </c>
      <c r="R16" s="63">
        <f>SUMIF('148'!$A$14:$A$92,$A16,'148'!$C$14:$C$92)</f>
        <v/>
      </c>
      <c r="S16" s="63">
        <f>SUMIF('160'!$A$14:$A$89,$A16,'160'!$C$14:$C$89)</f>
        <v/>
      </c>
      <c r="T16" s="63">
        <f>SUMIF('208'!$A$14:$A$90,$A16,'208'!$C$14:$C$90)</f>
        <v/>
      </c>
      <c r="U16" s="63">
        <f>SUMIF('209'!$A$14:$A$91,$A16,'209'!$C$14:$C$91)</f>
        <v/>
      </c>
      <c r="V16" s="63">
        <f>SUMIF('211'!$A$14:$A$90,$A16,'211'!$C$14:$C$90)</f>
        <v/>
      </c>
      <c r="W16" s="63">
        <f>SUMIF('214'!$A$14:$A$90,$A16,'214'!$C$14:$C$90)</f>
        <v/>
      </c>
      <c r="X16" s="63">
        <f>SUMIF('215'!$A$14:$A$90,$A16,'215'!$C$14:$C$90)</f>
        <v/>
      </c>
      <c r="Y16" s="63">
        <f>SUMIF('257'!$A$14:$A$87,$A16,'257'!$C$14:$C$87)</f>
        <v/>
      </c>
      <c r="Z16" s="63">
        <f>SUMIF('258'!$A$14:$A$95,$A16,'258'!$C$14:$C$95)</f>
        <v/>
      </c>
      <c r="AA16" s="63">
        <f>SUMIF('259'!$A$14:$A$93,$A16,'259'!$C$14:$C$93)</f>
        <v/>
      </c>
      <c r="AB16" s="63">
        <f>SUMIF('302'!$A$14:$A$97,$A16,'302'!$C$14:$C$97)</f>
        <v/>
      </c>
    </row>
    <row customHeight="1" ht="51" r="17" s="46" spans="1:34">
      <c r="A17" s="23" t="s">
        <v>44</v>
      </c>
      <c r="B17" s="31" t="s">
        <v>45</v>
      </c>
      <c r="C17" s="23">
        <f>K17</f>
        <v/>
      </c>
      <c r="D17" s="23" t="s">
        <v>20</v>
      </c>
      <c r="E17" s="28" t="n"/>
      <c r="F17" s="28">
        <f>C17*E17</f>
        <v/>
      </c>
      <c r="G17" s="29" t="s">
        <v>46</v>
      </c>
      <c r="H17" s="23" t="n"/>
      <c r="I17" s="23" t="n"/>
      <c r="K17">
        <f>SUM(L17:AB17)</f>
        <v/>
      </c>
      <c r="L17" s="63">
        <f>SUMIF('020'!$A$14:$A$58,$A17,'020'!$C$14:$C$58)</f>
        <v/>
      </c>
      <c r="M17" s="63">
        <f>SUMIF('024'!$A$14:$A$90,$A17,'024'!$C$14:$C$90)</f>
        <v/>
      </c>
      <c r="N17" s="63">
        <f>SUMIF('124'!$A$14:$A$67,$A17,'124'!$C$14:$C$67)</f>
        <v/>
      </c>
      <c r="O17" s="63">
        <f>SUMIF('126'!$A$14:$A$91,$A17,'126'!$C$14:$C$91)</f>
        <v/>
      </c>
      <c r="P17" s="63">
        <f>SUMIF('129'!$A$14:$A$91,$A17,'129'!$C$14:$C$91)</f>
        <v/>
      </c>
      <c r="Q17" s="63">
        <f>SUMIF('131'!$A$14:$A$67,$A17,'131'!$C$14:$C$67)</f>
        <v/>
      </c>
      <c r="R17" s="63">
        <f>SUMIF('148'!$A$14:$A$92,$A17,'148'!$C$14:$C$92)</f>
        <v/>
      </c>
      <c r="S17" s="63">
        <f>SUMIF('160'!$A$14:$A$89,$A17,'160'!$C$14:$C$89)</f>
        <v/>
      </c>
      <c r="T17" s="63">
        <f>SUMIF('208'!$A$14:$A$90,$A17,'208'!$C$14:$C$90)</f>
        <v/>
      </c>
      <c r="U17" s="63">
        <f>SUMIF('209'!$A$14:$A$91,$A17,'209'!$C$14:$C$91)</f>
        <v/>
      </c>
      <c r="V17" s="63">
        <f>SUMIF('211'!$A$14:$A$90,$A17,'211'!$C$14:$C$90)</f>
        <v/>
      </c>
      <c r="W17" s="63">
        <f>SUMIF('214'!$A$14:$A$90,$A17,'214'!$C$14:$C$90)</f>
        <v/>
      </c>
      <c r="X17" s="63">
        <f>SUMIF('215'!$A$14:$A$90,$A17,'215'!$C$14:$C$90)</f>
        <v/>
      </c>
      <c r="Y17" s="63">
        <f>SUMIF('257'!$A$14:$A$87,$A17,'257'!$C$14:$C$87)</f>
        <v/>
      </c>
      <c r="Z17" s="63">
        <f>SUMIF('258'!$A$14:$A$95,$A17,'258'!$C$14:$C$95)</f>
        <v/>
      </c>
      <c r="AA17" s="63">
        <f>SUMIF('259'!$A$14:$A$93,$A17,'259'!$C$14:$C$93)</f>
        <v/>
      </c>
      <c r="AB17" s="63">
        <f>SUMIF('302'!$A$14:$A$97,$A17,'302'!$C$14:$C$97)</f>
        <v/>
      </c>
    </row>
    <row customHeight="1" ht="25.5" r="18" s="46" spans="1:34">
      <c r="A18" s="23" t="s">
        <v>47</v>
      </c>
      <c r="B18" s="31" t="s">
        <v>48</v>
      </c>
      <c r="C18" s="23">
        <f>K18</f>
        <v/>
      </c>
      <c r="D18" s="23" t="s">
        <v>49</v>
      </c>
      <c r="E18" s="28" t="n"/>
      <c r="F18" s="28">
        <f>C18*E18</f>
        <v/>
      </c>
      <c r="G18" s="29" t="s">
        <v>50</v>
      </c>
      <c r="H18" s="23" t="n"/>
      <c r="I18" s="23" t="n"/>
      <c r="K18">
        <f>SUM(L18:AB18)</f>
        <v/>
      </c>
      <c r="L18" s="63">
        <f>SUMIF('020'!$A$14:$A$58,$A18,'020'!$C$14:$C$58)</f>
        <v/>
      </c>
      <c r="M18" s="63">
        <f>SUMIF('024'!$A$14:$A$90,$A18,'024'!$C$14:$C$90)</f>
        <v/>
      </c>
      <c r="N18" s="63">
        <f>SUMIF('124'!$A$14:$A$67,$A18,'124'!$C$14:$C$67)</f>
        <v/>
      </c>
      <c r="O18" s="63">
        <f>SUMIF('126'!$A$14:$A$91,$A18,'126'!$C$14:$C$91)</f>
        <v/>
      </c>
      <c r="P18" s="63">
        <f>SUMIF('129'!$A$14:$A$91,$A18,'129'!$C$14:$C$91)</f>
        <v/>
      </c>
      <c r="Q18" s="63">
        <f>SUMIF('131'!$A$14:$A$67,$A18,'131'!$C$14:$C$67)</f>
        <v/>
      </c>
      <c r="R18" s="63">
        <f>SUMIF('148'!$A$14:$A$92,$A18,'148'!$C$14:$C$92)</f>
        <v/>
      </c>
      <c r="S18" s="63">
        <f>SUMIF('160'!$A$14:$A$89,$A18,'160'!$C$14:$C$89)</f>
        <v/>
      </c>
      <c r="T18" s="63">
        <f>SUMIF('208'!$A$14:$A$90,$A18,'208'!$C$14:$C$90)</f>
        <v/>
      </c>
      <c r="U18" s="63">
        <f>SUMIF('209'!$A$14:$A$91,$A18,'209'!$C$14:$C$91)</f>
        <v/>
      </c>
      <c r="V18" s="63">
        <f>SUMIF('211'!$A$14:$A$90,$A18,'211'!$C$14:$C$90)</f>
        <v/>
      </c>
      <c r="W18" s="63">
        <f>SUMIF('214'!$A$14:$A$90,$A18,'214'!$C$14:$C$90)</f>
        <v/>
      </c>
      <c r="X18" s="63">
        <f>SUMIF('215'!$A$14:$A$90,$A18,'215'!$C$14:$C$90)</f>
        <v/>
      </c>
      <c r="Y18" s="63">
        <f>SUMIF('257'!$A$14:$A$87,$A18,'257'!$C$14:$C$87)</f>
        <v/>
      </c>
      <c r="Z18" s="63">
        <f>SUMIF('258'!$A$14:$A$95,$A18,'258'!$C$14:$C$95)</f>
        <v/>
      </c>
      <c r="AA18" s="63">
        <f>SUMIF('259'!$A$14:$A$93,$A18,'259'!$C$14:$C$93)</f>
        <v/>
      </c>
      <c r="AB18" s="63">
        <f>SUMIF('302'!$A$14:$A$97,$A18,'302'!$C$14:$C$97)</f>
        <v/>
      </c>
    </row>
    <row r="19" spans="1:34">
      <c r="A19" s="23" t="s">
        <v>51</v>
      </c>
      <c r="B19" s="31" t="s">
        <v>52</v>
      </c>
      <c r="C19" s="23">
        <f>K19</f>
        <v/>
      </c>
      <c r="D19" s="23" t="s">
        <v>53</v>
      </c>
      <c r="E19" s="28" t="n"/>
      <c r="F19" s="28">
        <f>C19*E19</f>
        <v/>
      </c>
      <c r="G19" s="29" t="n"/>
      <c r="H19" s="23" t="n"/>
      <c r="I19" s="23" t="n"/>
      <c r="K19">
        <f>SUM(L19:AB19)</f>
        <v/>
      </c>
      <c r="L19" s="63">
        <f>SUMIF('020'!$A$14:$A$58,$A19,'020'!$C$14:$C$58)</f>
        <v/>
      </c>
      <c r="M19" s="63">
        <f>SUMIF('024'!$A$14:$A$90,$A19,'024'!$C$14:$C$90)</f>
        <v/>
      </c>
      <c r="N19" s="63">
        <f>SUMIF('124'!$A$14:$A$67,$A19,'124'!$C$14:$C$67)</f>
        <v/>
      </c>
      <c r="O19" s="63">
        <f>SUMIF('126'!$A$14:$A$91,$A19,'126'!$C$14:$C$91)</f>
        <v/>
      </c>
      <c r="P19" s="63">
        <f>SUMIF('129'!$A$14:$A$91,$A19,'129'!$C$14:$C$91)</f>
        <v/>
      </c>
      <c r="Q19" s="63">
        <f>SUMIF('131'!$A$14:$A$67,$A19,'131'!$C$14:$C$67)</f>
        <v/>
      </c>
      <c r="R19" s="63">
        <f>SUMIF('148'!$A$14:$A$92,$A19,'148'!$C$14:$C$92)</f>
        <v/>
      </c>
      <c r="S19" s="63">
        <f>SUMIF('160'!$A$14:$A$89,$A19,'160'!$C$14:$C$89)</f>
        <v/>
      </c>
      <c r="T19" s="63">
        <f>SUMIF('208'!$A$14:$A$90,$A19,'208'!$C$14:$C$90)</f>
        <v/>
      </c>
      <c r="U19" s="63">
        <f>SUMIF('209'!$A$14:$A$91,$A19,'209'!$C$14:$C$91)</f>
        <v/>
      </c>
      <c r="V19" s="63">
        <f>SUMIF('211'!$A$14:$A$90,$A19,'211'!$C$14:$C$90)</f>
        <v/>
      </c>
      <c r="W19" s="63">
        <f>SUMIF('214'!$A$14:$A$90,$A19,'214'!$C$14:$C$90)</f>
        <v/>
      </c>
      <c r="X19" s="63">
        <f>SUMIF('215'!$A$14:$A$90,$A19,'215'!$C$14:$C$90)</f>
        <v/>
      </c>
      <c r="Y19" s="63">
        <f>SUMIF('257'!$A$14:$A$87,$A19,'257'!$C$14:$C$87)</f>
        <v/>
      </c>
      <c r="Z19" s="63">
        <f>SUMIF('258'!$A$14:$A$95,$A19,'258'!$C$14:$C$95)</f>
        <v/>
      </c>
      <c r="AA19" s="63">
        <f>SUMIF('259'!$A$14:$A$93,$A19,'259'!$C$14:$C$93)</f>
        <v/>
      </c>
      <c r="AB19" s="63">
        <f>SUMIF('302'!$A$14:$A$97,$A19,'302'!$C$14:$C$97)</f>
        <v/>
      </c>
    </row>
    <row r="20" spans="1:34">
      <c r="A20" s="23" t="s">
        <v>54</v>
      </c>
      <c r="B20" s="31" t="s">
        <v>55</v>
      </c>
      <c r="C20" s="23">
        <f>K20</f>
        <v/>
      </c>
      <c r="D20" s="23" t="s">
        <v>53</v>
      </c>
      <c r="E20" s="28" t="n"/>
      <c r="F20" s="28">
        <f>C20*E20</f>
        <v/>
      </c>
      <c r="G20" s="29" t="n"/>
      <c r="H20" s="23" t="n"/>
      <c r="I20" s="23" t="n"/>
      <c r="K20">
        <f>SUM(L20:AB20)</f>
        <v/>
      </c>
      <c r="L20" s="63">
        <f>SUMIF('020'!$A$14:$A$58,$A20,'020'!$C$14:$C$58)</f>
        <v/>
      </c>
      <c r="M20" s="63">
        <f>SUMIF('024'!$A$14:$A$90,$A20,'024'!$C$14:$C$90)</f>
        <v/>
      </c>
      <c r="N20" s="63">
        <f>SUMIF('124'!$A$14:$A$67,$A20,'124'!$C$14:$C$67)</f>
        <v/>
      </c>
      <c r="O20" s="63">
        <f>SUMIF('126'!$A$14:$A$91,$A20,'126'!$C$14:$C$91)</f>
        <v/>
      </c>
      <c r="P20" s="63">
        <f>SUMIF('129'!$A$14:$A$91,$A20,'129'!$C$14:$C$91)</f>
        <v/>
      </c>
      <c r="Q20" s="63">
        <f>SUMIF('131'!$A$14:$A$67,$A20,'131'!$C$14:$C$67)</f>
        <v/>
      </c>
      <c r="R20" s="63">
        <f>SUMIF('148'!$A$14:$A$92,$A20,'148'!$C$14:$C$92)</f>
        <v/>
      </c>
      <c r="S20" s="63">
        <f>SUMIF('160'!$A$14:$A$89,$A20,'160'!$C$14:$C$89)</f>
        <v/>
      </c>
      <c r="T20" s="63">
        <f>SUMIF('208'!$A$14:$A$90,$A20,'208'!$C$14:$C$90)</f>
        <v/>
      </c>
      <c r="U20" s="63">
        <f>SUMIF('209'!$A$14:$A$91,$A20,'209'!$C$14:$C$91)</f>
        <v/>
      </c>
      <c r="V20" s="63">
        <f>SUMIF('211'!$A$14:$A$90,$A20,'211'!$C$14:$C$90)</f>
        <v/>
      </c>
      <c r="W20" s="63">
        <f>SUMIF('214'!$A$14:$A$90,$A20,'214'!$C$14:$C$90)</f>
        <v/>
      </c>
      <c r="X20" s="63">
        <f>SUMIF('215'!$A$14:$A$90,$A20,'215'!$C$14:$C$90)</f>
        <v/>
      </c>
      <c r="Y20" s="63">
        <f>SUMIF('257'!$A$14:$A$87,$A20,'257'!$C$14:$C$87)</f>
        <v/>
      </c>
      <c r="Z20" s="63">
        <f>SUMIF('258'!$A$14:$A$95,$A20,'258'!$C$14:$C$95)</f>
        <v/>
      </c>
      <c r="AA20" s="63">
        <f>SUMIF('259'!$A$14:$A$93,$A20,'259'!$C$14:$C$93)</f>
        <v/>
      </c>
      <c r="AB20" s="63">
        <f>SUMIF('302'!$A$14:$A$97,$A20,'302'!$C$14:$C$97)</f>
        <v/>
      </c>
    </row>
    <row r="21" spans="1:34">
      <c r="A21" s="23" t="s">
        <v>56</v>
      </c>
      <c r="B21" s="31" t="s">
        <v>57</v>
      </c>
      <c r="C21" s="23">
        <f>K21</f>
        <v/>
      </c>
      <c r="D21" s="23" t="s">
        <v>53</v>
      </c>
      <c r="E21" s="28" t="n"/>
      <c r="F21" s="28">
        <f>C21*E21</f>
        <v/>
      </c>
      <c r="G21" s="29" t="n"/>
      <c r="H21" s="23" t="n"/>
      <c r="I21" s="23" t="n"/>
      <c r="K21">
        <f>SUM(L21:AB21)</f>
        <v/>
      </c>
      <c r="L21" s="63">
        <f>SUMIF('020'!$A$14:$A$58,$A21,'020'!$C$14:$C$58)</f>
        <v/>
      </c>
      <c r="M21" s="63">
        <f>SUMIF('024'!$A$14:$A$90,$A21,'024'!$C$14:$C$90)</f>
        <v/>
      </c>
      <c r="N21" s="63">
        <f>SUMIF('124'!$A$14:$A$67,$A21,'124'!$C$14:$C$67)</f>
        <v/>
      </c>
      <c r="O21" s="63">
        <f>SUMIF('126'!$A$14:$A$91,$A21,'126'!$C$14:$C$91)</f>
        <v/>
      </c>
      <c r="P21" s="63">
        <f>SUMIF('129'!$A$14:$A$91,$A21,'129'!$C$14:$C$91)</f>
        <v/>
      </c>
      <c r="Q21" s="63">
        <f>SUMIF('131'!$A$14:$A$67,$A21,'131'!$C$14:$C$67)</f>
        <v/>
      </c>
      <c r="R21" s="63">
        <f>SUMIF('148'!$A$14:$A$92,$A21,'148'!$C$14:$C$92)</f>
        <v/>
      </c>
      <c r="S21" s="63">
        <f>SUMIF('160'!$A$14:$A$89,$A21,'160'!$C$14:$C$89)</f>
        <v/>
      </c>
      <c r="T21" s="63">
        <f>SUMIF('208'!$A$14:$A$90,$A21,'208'!$C$14:$C$90)</f>
        <v/>
      </c>
      <c r="U21" s="63">
        <f>SUMIF('209'!$A$14:$A$91,$A21,'209'!$C$14:$C$91)</f>
        <v/>
      </c>
      <c r="V21" s="63">
        <f>SUMIF('211'!$A$14:$A$90,$A21,'211'!$C$14:$C$90)</f>
        <v/>
      </c>
      <c r="W21" s="63">
        <f>SUMIF('214'!$A$14:$A$90,$A21,'214'!$C$14:$C$90)</f>
        <v/>
      </c>
      <c r="X21" s="63">
        <f>SUMIF('215'!$A$14:$A$90,$A21,'215'!$C$14:$C$90)</f>
        <v/>
      </c>
      <c r="Y21" s="63">
        <f>SUMIF('257'!$A$14:$A$87,$A21,'257'!$C$14:$C$87)</f>
        <v/>
      </c>
      <c r="Z21" s="63">
        <f>SUMIF('258'!$A$14:$A$95,$A21,'258'!$C$14:$C$95)</f>
        <v/>
      </c>
      <c r="AA21" s="63">
        <f>SUMIF('259'!$A$14:$A$93,$A21,'259'!$C$14:$C$93)</f>
        <v/>
      </c>
      <c r="AB21" s="63">
        <f>SUMIF('302'!$A$14:$A$97,$A21,'302'!$C$14:$C$97)</f>
        <v/>
      </c>
    </row>
    <row r="22" spans="1:34">
      <c r="A22" s="23" t="s">
        <v>58</v>
      </c>
      <c r="B22" s="31" t="s">
        <v>59</v>
      </c>
      <c r="C22" s="23">
        <f>K22</f>
        <v/>
      </c>
      <c r="D22" s="23" t="s">
        <v>53</v>
      </c>
      <c r="E22" s="28" t="n"/>
      <c r="F22" s="28">
        <f>C22*E22</f>
        <v/>
      </c>
      <c r="G22" s="29" t="n"/>
      <c r="H22" s="23" t="n"/>
      <c r="I22" s="23" t="n"/>
      <c r="K22">
        <f>SUM(L22:AB22)</f>
        <v/>
      </c>
      <c r="L22" s="63">
        <f>SUMIF('020'!$A$14:$A$58,$A22,'020'!$C$14:$C$58)</f>
        <v/>
      </c>
      <c r="M22" s="63">
        <f>SUMIF('024'!$A$14:$A$90,$A22,'024'!$C$14:$C$90)</f>
        <v/>
      </c>
      <c r="N22" s="63">
        <f>SUMIF('124'!$A$14:$A$67,$A22,'124'!$C$14:$C$67)</f>
        <v/>
      </c>
      <c r="O22" s="63">
        <f>SUMIF('126'!$A$14:$A$91,$A22,'126'!$C$14:$C$91)</f>
        <v/>
      </c>
      <c r="P22" s="63">
        <f>SUMIF('129'!$A$14:$A$91,$A22,'129'!$C$14:$C$91)</f>
        <v/>
      </c>
      <c r="Q22" s="63">
        <f>SUMIF('131'!$A$14:$A$67,$A22,'131'!$C$14:$C$67)</f>
        <v/>
      </c>
      <c r="R22" s="63">
        <f>SUMIF('148'!$A$14:$A$92,$A22,'148'!$C$14:$C$92)</f>
        <v/>
      </c>
      <c r="S22" s="63">
        <f>SUMIF('160'!$A$14:$A$89,$A22,'160'!$C$14:$C$89)</f>
        <v/>
      </c>
      <c r="T22" s="63">
        <f>SUMIF('208'!$A$14:$A$90,$A22,'208'!$C$14:$C$90)</f>
        <v/>
      </c>
      <c r="U22" s="63">
        <f>SUMIF('209'!$A$14:$A$91,$A22,'209'!$C$14:$C$91)</f>
        <v/>
      </c>
      <c r="V22" s="63">
        <f>SUMIF('211'!$A$14:$A$90,$A22,'211'!$C$14:$C$90)</f>
        <v/>
      </c>
      <c r="W22" s="63">
        <f>SUMIF('214'!$A$14:$A$90,$A22,'214'!$C$14:$C$90)</f>
        <v/>
      </c>
      <c r="X22" s="63">
        <f>SUMIF('215'!$A$14:$A$90,$A22,'215'!$C$14:$C$90)</f>
        <v/>
      </c>
      <c r="Y22" s="63">
        <f>SUMIF('257'!$A$14:$A$87,$A22,'257'!$C$14:$C$87)</f>
        <v/>
      </c>
      <c r="Z22" s="63">
        <f>SUMIF('258'!$A$14:$A$95,$A22,'258'!$C$14:$C$95)</f>
        <v/>
      </c>
      <c r="AA22" s="63">
        <f>SUMIF('259'!$A$14:$A$93,$A22,'259'!$C$14:$C$93)</f>
        <v/>
      </c>
      <c r="AB22" s="63">
        <f>SUMIF('302'!$A$14:$A$97,$A22,'302'!$C$14:$C$97)</f>
        <v/>
      </c>
    </row>
    <row r="23" spans="1:34">
      <c r="A23" s="23" t="s">
        <v>60</v>
      </c>
      <c r="B23" s="31" t="s">
        <v>61</v>
      </c>
      <c r="C23" s="23">
        <f>K23</f>
        <v/>
      </c>
      <c r="D23" s="23" t="s">
        <v>53</v>
      </c>
      <c r="E23" s="28" t="n"/>
      <c r="F23" s="28">
        <f>C23*E23</f>
        <v/>
      </c>
      <c r="G23" s="29" t="n"/>
      <c r="H23" s="23" t="n"/>
      <c r="I23" s="23" t="n"/>
      <c r="K23">
        <f>SUM(L23:AB23)</f>
        <v/>
      </c>
      <c r="L23" s="63">
        <f>SUMIF('020'!$A$14:$A$58,$A23,'020'!$C$14:$C$58)</f>
        <v/>
      </c>
      <c r="M23" s="63">
        <f>SUMIF('024'!$A$14:$A$90,$A23,'024'!$C$14:$C$90)</f>
        <v/>
      </c>
      <c r="N23" s="63">
        <f>SUMIF('124'!$A$14:$A$67,$A23,'124'!$C$14:$C$67)</f>
        <v/>
      </c>
      <c r="O23" s="63">
        <f>SUMIF('126'!$A$14:$A$91,$A23,'126'!$C$14:$C$91)</f>
        <v/>
      </c>
      <c r="P23" s="63">
        <f>SUMIF('129'!$A$14:$A$91,$A23,'129'!$C$14:$C$91)</f>
        <v/>
      </c>
      <c r="Q23" s="63">
        <f>SUMIF('131'!$A$14:$A$67,$A23,'131'!$C$14:$C$67)</f>
        <v/>
      </c>
      <c r="R23" s="63">
        <f>SUMIF('148'!$A$14:$A$92,$A23,'148'!$C$14:$C$92)</f>
        <v/>
      </c>
      <c r="S23" s="63">
        <f>SUMIF('160'!$A$14:$A$89,$A23,'160'!$C$14:$C$89)</f>
        <v/>
      </c>
      <c r="T23" s="63">
        <f>SUMIF('208'!$A$14:$A$90,$A23,'208'!$C$14:$C$90)</f>
        <v/>
      </c>
      <c r="U23" s="63">
        <f>SUMIF('209'!$A$14:$A$91,$A23,'209'!$C$14:$C$91)</f>
        <v/>
      </c>
      <c r="V23" s="63">
        <f>SUMIF('211'!$A$14:$A$90,$A23,'211'!$C$14:$C$90)</f>
        <v/>
      </c>
      <c r="W23" s="63">
        <f>SUMIF('214'!$A$14:$A$90,$A23,'214'!$C$14:$C$90)</f>
        <v/>
      </c>
      <c r="X23" s="63">
        <f>SUMIF('215'!$A$14:$A$90,$A23,'215'!$C$14:$C$90)</f>
        <v/>
      </c>
      <c r="Y23" s="63">
        <f>SUMIF('257'!$A$14:$A$87,$A23,'257'!$C$14:$C$87)</f>
        <v/>
      </c>
      <c r="Z23" s="63">
        <f>SUMIF('258'!$A$14:$A$95,$A23,'258'!$C$14:$C$95)</f>
        <v/>
      </c>
      <c r="AA23" s="63">
        <f>SUMIF('259'!$A$14:$A$93,$A23,'259'!$C$14:$C$93)</f>
        <v/>
      </c>
      <c r="AB23" s="63">
        <f>SUMIF('302'!$A$14:$A$97,$A23,'302'!$C$14:$C$97)</f>
        <v/>
      </c>
    </row>
    <row r="24" spans="1:34">
      <c r="A24" s="23" t="s">
        <v>62</v>
      </c>
      <c r="B24" s="31" t="s">
        <v>63</v>
      </c>
      <c r="C24" s="23">
        <f>K24</f>
        <v/>
      </c>
      <c r="D24" s="23" t="s">
        <v>53</v>
      </c>
      <c r="E24" s="28" t="n"/>
      <c r="F24" s="28">
        <f>C24*E24</f>
        <v/>
      </c>
      <c r="G24" s="29" t="n"/>
      <c r="H24" s="23" t="n"/>
      <c r="I24" s="23" t="n"/>
      <c r="K24">
        <f>SUM(L24:AB24)</f>
        <v/>
      </c>
      <c r="L24" s="63">
        <f>SUMIF('020'!$A$14:$A$58,$A24,'020'!$C$14:$C$58)</f>
        <v/>
      </c>
      <c r="M24" s="63">
        <f>SUMIF('024'!$A$14:$A$90,$A24,'024'!$C$14:$C$90)</f>
        <v/>
      </c>
      <c r="N24" s="63">
        <f>SUMIF('124'!$A$14:$A$67,$A24,'124'!$C$14:$C$67)</f>
        <v/>
      </c>
      <c r="O24" s="63">
        <f>SUMIF('126'!$A$14:$A$91,$A24,'126'!$C$14:$C$91)</f>
        <v/>
      </c>
      <c r="P24" s="63">
        <f>SUMIF('129'!$A$14:$A$91,$A24,'129'!$C$14:$C$91)</f>
        <v/>
      </c>
      <c r="Q24" s="63">
        <f>SUMIF('131'!$A$14:$A$67,$A24,'131'!$C$14:$C$67)</f>
        <v/>
      </c>
      <c r="R24" s="63">
        <f>SUMIF('148'!$A$14:$A$92,$A24,'148'!$C$14:$C$92)</f>
        <v/>
      </c>
      <c r="S24" s="63">
        <f>SUMIF('160'!$A$14:$A$89,$A24,'160'!$C$14:$C$89)</f>
        <v/>
      </c>
      <c r="T24" s="63">
        <f>SUMIF('208'!$A$14:$A$90,$A24,'208'!$C$14:$C$90)</f>
        <v/>
      </c>
      <c r="U24" s="63">
        <f>SUMIF('209'!$A$14:$A$91,$A24,'209'!$C$14:$C$91)</f>
        <v/>
      </c>
      <c r="V24" s="63">
        <f>SUMIF('211'!$A$14:$A$90,$A24,'211'!$C$14:$C$90)</f>
        <v/>
      </c>
      <c r="W24" s="63">
        <f>SUMIF('214'!$A$14:$A$90,$A24,'214'!$C$14:$C$90)</f>
        <v/>
      </c>
      <c r="X24" s="63">
        <f>SUMIF('215'!$A$14:$A$90,$A24,'215'!$C$14:$C$90)</f>
        <v/>
      </c>
      <c r="Y24" s="63">
        <f>SUMIF('257'!$A$14:$A$87,$A24,'257'!$C$14:$C$87)</f>
        <v/>
      </c>
      <c r="Z24" s="63">
        <f>SUMIF('258'!$A$14:$A$95,$A24,'258'!$C$14:$C$95)</f>
        <v/>
      </c>
      <c r="AA24" s="63">
        <f>SUMIF('259'!$A$14:$A$93,$A24,'259'!$C$14:$C$93)</f>
        <v/>
      </c>
      <c r="AB24" s="63">
        <f>SUMIF('302'!$A$14:$A$97,$A24,'302'!$C$14:$C$97)</f>
        <v/>
      </c>
    </row>
    <row customHeight="1" ht="16.5" r="25" s="46" spans="1:34">
      <c r="A25" s="64" t="n"/>
      <c r="B25" s="6" t="n"/>
      <c r="C25" s="7" t="n"/>
      <c r="D25" s="7" t="n"/>
      <c r="E25" s="69" t="n"/>
      <c r="F25" s="69" t="n"/>
      <c r="G25" s="70" t="n"/>
    </row>
    <row customHeight="1" ht="16.5" r="26" s="46" spans="1:34">
      <c r="A26" s="64" t="n"/>
      <c r="B26" s="6" t="n"/>
      <c r="C26" s="7" t="n"/>
      <c r="D26" s="7" t="n"/>
      <c r="E26" s="69" t="n"/>
      <c r="F26" s="69" t="n"/>
      <c r="G26" s="70" t="n"/>
      <c r="L26" s="72">
        <f>SUMPRODUCT($E9:$E25,L9:L25)</f>
        <v/>
      </c>
      <c r="M26" s="72">
        <f>SUMPRODUCT($E9:$E25,M9:M25)</f>
        <v/>
      </c>
      <c r="N26" s="72">
        <f>SUMPRODUCT($E9:$E25,N9:N25)</f>
        <v/>
      </c>
      <c r="O26" s="72">
        <f>SUMPRODUCT($E9:$E25,O9:O25)</f>
        <v/>
      </c>
      <c r="P26" s="72">
        <f>SUMPRODUCT($E9:$E25,P9:P25)</f>
        <v/>
      </c>
      <c r="Q26" s="72">
        <f>SUMPRODUCT($E9:$E25,Q9:Q25)</f>
        <v/>
      </c>
      <c r="R26" s="72">
        <f>SUMPRODUCT($E9:$E25,R9:R25)</f>
        <v/>
      </c>
      <c r="S26" s="72">
        <f>SUMPRODUCT($E9:$E25,S9:S25)</f>
        <v/>
      </c>
      <c r="T26" s="72">
        <f>SUMPRODUCT($E9:$E25,T9:T25)</f>
        <v/>
      </c>
      <c r="U26" s="72">
        <f>SUMPRODUCT($E9:$E25,U9:U25)</f>
        <v/>
      </c>
      <c r="V26" s="72">
        <f>SUMPRODUCT($E9:$E25,V9:V25)</f>
        <v/>
      </c>
      <c r="W26" s="72">
        <f>SUMPRODUCT($E9:$E25,W9:W25)</f>
        <v/>
      </c>
      <c r="X26" s="72">
        <f>SUMPRODUCT($E9:$E25,X9:X25)</f>
        <v/>
      </c>
      <c r="Y26" s="72">
        <f>SUMPRODUCT($E9:$E25,Y9:Y25)</f>
        <v/>
      </c>
      <c r="Z26" s="72">
        <f>SUMPRODUCT($E9:$E25,Z9:Z25)</f>
        <v/>
      </c>
      <c r="AA26" s="72">
        <f>SUMPRODUCT($E9:$E25,AA9:AA25)</f>
        <v/>
      </c>
      <c r="AB26" s="72">
        <f>SUMPRODUCT($E9:$E25,AB9:AB25)</f>
        <v/>
      </c>
    </row>
    <row r="27" spans="1:34">
      <c r="B27" s="67" t="s">
        <v>64</v>
      </c>
      <c r="F27" s="66">
        <f>SUM(F9:F26)</f>
        <v/>
      </c>
    </row>
  </sheetData>
  <pageMargins bottom="0.7480314960629921" footer="0.3149606299212598" header="0.3149606299212598" left="0.2362204724409449" right="0.2362204724409449" top="0.7480314960629921"/>
  <pageSetup fitToHeight="0" horizontalDpi="300" orientation="landscape" paperSize="9" scale="66" verticalDpi="300"/>
</worksheet>
</file>

<file path=xl/worksheets/sheet10.xml><?xml version="1.0" encoding="utf-8"?>
<worksheet xmlns="http://schemas.openxmlformats.org/spreadsheetml/2006/main">
  <sheetPr>
    <outlinePr summaryBelow="1" summaryRight="1"/>
    <pageSetUpPr fitToPage="1"/>
  </sheetPr>
  <dimension ref="A1:F29"/>
  <sheetViews>
    <sheetView view="pageBreakPreview" workbookViewId="0" zoomScaleNormal="100" zoomScaleSheetLayoutView="100">
      <selection activeCell="A20" sqref="A20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89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71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90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44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34</v>
      </c>
      <c r="B19" s="74">
        <f>VLOOKUP(A19,SOUHRN!$A$9:$E$158,2,FALSE)</f>
        <v/>
      </c>
      <c r="C19" s="73" t="n">
        <v>1</v>
      </c>
      <c r="D19" s="33" t="s">
        <v>20</v>
      </c>
      <c r="E19" s="88" t="s"/>
      <c r="F19" s="72">
        <f>C19*E19</f>
        <v/>
      </c>
    </row>
    <row r="20" spans="1:6">
      <c r="A20" s="49" t="s">
        <v>37</v>
      </c>
      <c r="B20" s="74">
        <f>VLOOKUP(A20,SOUHRN!$A$9:$E$158,2,FALSE)</f>
        <v/>
      </c>
      <c r="C20" s="73" t="n">
        <v>60</v>
      </c>
      <c r="D20" s="33" t="s">
        <v>39</v>
      </c>
      <c r="E20" s="88" t="s"/>
      <c r="F20" s="72">
        <f>C20*E20</f>
        <v/>
      </c>
    </row>
    <row r="21" spans="1:6">
      <c r="A21" s="49" t="s">
        <v>47</v>
      </c>
      <c r="B21" s="74">
        <f>VLOOKUP(A21,SOUHRN!$A$9:$E$158,2,FALSE)</f>
        <v/>
      </c>
      <c r="C21" s="20" t="n">
        <v>1</v>
      </c>
      <c r="D21" s="32" t="s">
        <v>49</v>
      </c>
      <c r="E21" s="88" t="s"/>
      <c r="F21" s="72">
        <f>C21*E21</f>
        <v/>
      </c>
    </row>
    <row r="22" spans="1:6">
      <c r="A22" s="49" t="s">
        <v>51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54</v>
      </c>
      <c r="B23" s="74">
        <f>VLOOKUP(A23,SOUHRN!$A$9:$E$158,2,FALSE)</f>
        <v/>
      </c>
      <c r="C23" s="20" t="n">
        <v>1</v>
      </c>
      <c r="D23" s="32" t="s">
        <v>53</v>
      </c>
      <c r="E23" s="89" t="s"/>
      <c r="F23" s="89" t="s"/>
    </row>
    <row r="24" spans="1:6">
      <c r="A24" s="49" t="s">
        <v>56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58</v>
      </c>
      <c r="B25" s="74">
        <f>VLOOKUP(A25,SOUHRN!$A$9:$E$158,2,FALSE)</f>
        <v/>
      </c>
      <c r="C25" s="20" t="n">
        <v>4</v>
      </c>
      <c r="D25" s="32" t="s">
        <v>53</v>
      </c>
      <c r="E25" s="89" t="s"/>
      <c r="F25" s="89" t="s"/>
    </row>
    <row r="26" spans="1:6">
      <c r="A26" s="49" t="s">
        <v>60</v>
      </c>
      <c r="B26" s="74">
        <f>VLOOKUP(A26,SOUHRN!$A$9:$E$158,2,FALSE)</f>
        <v/>
      </c>
      <c r="C26" s="20" t="n">
        <v>16</v>
      </c>
      <c r="D26" s="32" t="s">
        <v>53</v>
      </c>
      <c r="E26" s="89" t="s"/>
      <c r="F26" s="89" t="s"/>
    </row>
    <row r="27" spans="1:6">
      <c r="A27" s="49" t="s">
        <v>62</v>
      </c>
      <c r="B27" s="74">
        <f>VLOOKUP(A27,SOUHRN!$A$9:$E$158,2,FALSE)</f>
        <v/>
      </c>
      <c r="C27" s="20" t="n">
        <v>1</v>
      </c>
      <c r="D27" s="32" t="s">
        <v>53</v>
      </c>
      <c r="E27" s="89" t="s"/>
      <c r="F27" s="89" t="s"/>
    </row>
    <row customHeight="1" ht="15.75" r="28" s="46" spans="1:6" thickBot="1">
      <c r="A28" s="50" t="n"/>
      <c r="B28" s="21" t="n"/>
      <c r="C28" s="24" t="n"/>
      <c r="D28" s="34" t="n"/>
      <c r="E28" s="72" t="n"/>
      <c r="F28" s="72" t="n"/>
    </row>
    <row customHeight="1" ht="15.75" r="29" s="46" spans="1:6" thickTop="1">
      <c r="F29" s="75">
        <f>SUM(F14:F28)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1.xml><?xml version="1.0" encoding="utf-8"?>
<worksheet xmlns="http://schemas.openxmlformats.org/spreadsheetml/2006/main">
  <sheetPr>
    <outlinePr summaryBelow="1" summaryRight="1"/>
    <pageSetUpPr fitToPage="1"/>
  </sheetPr>
  <dimension ref="A1:F29"/>
  <sheetViews>
    <sheetView view="pageBreakPreview" workbookViewId="0" zoomScaleNormal="100" zoomScaleSheetLayoutView="100">
      <selection activeCell="A20" sqref="A20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89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71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91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44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34</v>
      </c>
      <c r="B19" s="74">
        <f>VLOOKUP(A19,SOUHRN!$A$9:$E$158,2,FALSE)</f>
        <v/>
      </c>
      <c r="C19" s="73" t="n">
        <v>1</v>
      </c>
      <c r="D19" s="33" t="s">
        <v>20</v>
      </c>
      <c r="E19" s="88" t="s"/>
      <c r="F19" s="72">
        <f>C19*E19</f>
        <v/>
      </c>
    </row>
    <row r="20" spans="1:6">
      <c r="A20" s="49" t="s">
        <v>37</v>
      </c>
      <c r="B20" s="74">
        <f>VLOOKUP(A20,SOUHRN!$A$9:$E$158,2,FALSE)</f>
        <v/>
      </c>
      <c r="C20" s="73" t="n">
        <v>60</v>
      </c>
      <c r="D20" s="33" t="s">
        <v>39</v>
      </c>
      <c r="E20" s="88" t="s"/>
      <c r="F20" s="72">
        <f>C20*E20</f>
        <v/>
      </c>
    </row>
    <row r="21" spans="1:6">
      <c r="A21" s="49" t="s">
        <v>47</v>
      </c>
      <c r="B21" s="74">
        <f>VLOOKUP(A21,SOUHRN!$A$9:$E$158,2,FALSE)</f>
        <v/>
      </c>
      <c r="C21" s="20" t="n">
        <v>1</v>
      </c>
      <c r="D21" s="32" t="s">
        <v>49</v>
      </c>
      <c r="E21" s="88" t="s"/>
      <c r="F21" s="72">
        <f>C21*E21</f>
        <v/>
      </c>
    </row>
    <row r="22" spans="1:6">
      <c r="A22" s="49" t="s">
        <v>51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54</v>
      </c>
      <c r="B23" s="74">
        <f>VLOOKUP(A23,SOUHRN!$A$9:$E$158,2,FALSE)</f>
        <v/>
      </c>
      <c r="C23" s="20" t="n">
        <v>1</v>
      </c>
      <c r="D23" s="32" t="s">
        <v>53</v>
      </c>
      <c r="E23" s="89" t="s"/>
      <c r="F23" s="89" t="s"/>
    </row>
    <row r="24" spans="1:6">
      <c r="A24" s="49" t="s">
        <v>56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58</v>
      </c>
      <c r="B25" s="74">
        <f>VLOOKUP(A25,SOUHRN!$A$9:$E$158,2,FALSE)</f>
        <v/>
      </c>
      <c r="C25" s="20" t="n">
        <v>4</v>
      </c>
      <c r="D25" s="32" t="s">
        <v>53</v>
      </c>
      <c r="E25" s="89" t="s"/>
      <c r="F25" s="89" t="s"/>
    </row>
    <row r="26" spans="1:6">
      <c r="A26" s="49" t="s">
        <v>60</v>
      </c>
      <c r="B26" s="74">
        <f>VLOOKUP(A26,SOUHRN!$A$9:$E$158,2,FALSE)</f>
        <v/>
      </c>
      <c r="C26" s="20" t="n">
        <v>16</v>
      </c>
      <c r="D26" s="32" t="s">
        <v>53</v>
      </c>
      <c r="E26" s="89" t="s"/>
      <c r="F26" s="89" t="s"/>
    </row>
    <row r="27" spans="1:6">
      <c r="A27" s="49" t="s">
        <v>62</v>
      </c>
      <c r="B27" s="74">
        <f>VLOOKUP(A27,SOUHRN!$A$9:$E$158,2,FALSE)</f>
        <v/>
      </c>
      <c r="C27" s="20" t="n">
        <v>1</v>
      </c>
      <c r="D27" s="32" t="s">
        <v>53</v>
      </c>
      <c r="E27" s="89" t="s"/>
      <c r="F27" s="89" t="s"/>
    </row>
    <row customHeight="1" ht="15.75" r="28" s="46" spans="1:6" thickBot="1">
      <c r="A28" s="50" t="n"/>
      <c r="B28" s="21" t="n"/>
      <c r="C28" s="24" t="n"/>
      <c r="D28" s="34" t="n"/>
      <c r="E28" s="72" t="n"/>
      <c r="F28" s="72" t="n"/>
    </row>
    <row customHeight="1" ht="15.75" r="29" s="46" spans="1:6" thickTop="1">
      <c r="F29" s="75">
        <f>SUM(F14:F28)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2.xml><?xml version="1.0" encoding="utf-8"?>
<worksheet xmlns="http://schemas.openxmlformats.org/spreadsheetml/2006/main">
  <sheetPr>
    <outlinePr summaryBelow="1" summaryRight="1"/>
    <pageSetUpPr fitToPage="1"/>
  </sheetPr>
  <dimension ref="A1:F29"/>
  <sheetViews>
    <sheetView view="pageBreakPreview" workbookViewId="0" zoomScaleNormal="100" zoomScaleSheetLayoutView="100">
      <selection activeCell="A20" sqref="A20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89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71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92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44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34</v>
      </c>
      <c r="B19" s="74">
        <f>VLOOKUP(A19,SOUHRN!$A$9:$E$158,2,FALSE)</f>
        <v/>
      </c>
      <c r="C19" s="73" t="n">
        <v>1</v>
      </c>
      <c r="D19" s="33" t="s">
        <v>20</v>
      </c>
      <c r="E19" s="88" t="s"/>
      <c r="F19" s="72">
        <f>C19*E19</f>
        <v/>
      </c>
    </row>
    <row r="20" spans="1:6">
      <c r="A20" s="49" t="s">
        <v>37</v>
      </c>
      <c r="B20" s="74">
        <f>VLOOKUP(A20,SOUHRN!$A$9:$E$158,2,FALSE)</f>
        <v/>
      </c>
      <c r="C20" s="73" t="n">
        <v>60</v>
      </c>
      <c r="D20" s="33" t="s">
        <v>39</v>
      </c>
      <c r="E20" s="88" t="s"/>
      <c r="F20" s="72">
        <f>C20*E20</f>
        <v/>
      </c>
    </row>
    <row r="21" spans="1:6">
      <c r="A21" s="49" t="s">
        <v>47</v>
      </c>
      <c r="B21" s="74">
        <f>VLOOKUP(A21,SOUHRN!$A$9:$E$158,2,FALSE)</f>
        <v/>
      </c>
      <c r="C21" s="20" t="n">
        <v>1</v>
      </c>
      <c r="D21" s="32" t="s">
        <v>49</v>
      </c>
      <c r="E21" s="88" t="s"/>
      <c r="F21" s="72">
        <f>C21*E21</f>
        <v/>
      </c>
    </row>
    <row r="22" spans="1:6">
      <c r="A22" s="49" t="s">
        <v>51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54</v>
      </c>
      <c r="B23" s="74">
        <f>VLOOKUP(A23,SOUHRN!$A$9:$E$158,2,FALSE)</f>
        <v/>
      </c>
      <c r="C23" s="20" t="n">
        <v>1</v>
      </c>
      <c r="D23" s="32" t="s">
        <v>53</v>
      </c>
      <c r="E23" s="89" t="s"/>
      <c r="F23" s="89" t="s"/>
    </row>
    <row r="24" spans="1:6">
      <c r="A24" s="49" t="s">
        <v>56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58</v>
      </c>
      <c r="B25" s="74">
        <f>VLOOKUP(A25,SOUHRN!$A$9:$E$158,2,FALSE)</f>
        <v/>
      </c>
      <c r="C25" s="20" t="n">
        <v>4</v>
      </c>
      <c r="D25" s="32" t="s">
        <v>53</v>
      </c>
      <c r="E25" s="89" t="s"/>
      <c r="F25" s="89" t="s"/>
    </row>
    <row r="26" spans="1:6">
      <c r="A26" s="49" t="s">
        <v>60</v>
      </c>
      <c r="B26" s="74">
        <f>VLOOKUP(A26,SOUHRN!$A$9:$E$158,2,FALSE)</f>
        <v/>
      </c>
      <c r="C26" s="20" t="n">
        <v>16</v>
      </c>
      <c r="D26" s="32" t="s">
        <v>53</v>
      </c>
      <c r="E26" s="89" t="s"/>
      <c r="F26" s="89" t="s"/>
    </row>
    <row r="27" spans="1:6">
      <c r="A27" s="49" t="s">
        <v>62</v>
      </c>
      <c r="B27" s="74">
        <f>VLOOKUP(A27,SOUHRN!$A$9:$E$158,2,FALSE)</f>
        <v/>
      </c>
      <c r="C27" s="20" t="n">
        <v>1</v>
      </c>
      <c r="D27" s="32" t="s">
        <v>53</v>
      </c>
      <c r="E27" s="89" t="s"/>
      <c r="F27" s="89" t="s"/>
    </row>
    <row customHeight="1" ht="15.75" r="28" s="46" spans="1:6" thickBot="1">
      <c r="A28" s="50" t="n"/>
      <c r="B28" s="21" t="n"/>
      <c r="C28" s="24" t="n"/>
      <c r="D28" s="34" t="n"/>
      <c r="E28" s="72" t="n"/>
      <c r="F28" s="72" t="n"/>
    </row>
    <row customHeight="1" ht="15.75" r="29" s="46" spans="1:6" thickTop="1">
      <c r="F29" s="75">
        <f>SUM(F14:F28)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3.xml><?xml version="1.0" encoding="utf-8"?>
<worksheet xmlns="http://schemas.openxmlformats.org/spreadsheetml/2006/main">
  <sheetPr>
    <outlinePr summaryBelow="1" summaryRight="1"/>
    <pageSetUpPr fitToPage="1"/>
  </sheetPr>
  <dimension ref="A1:F29"/>
  <sheetViews>
    <sheetView view="pageBreakPreview" workbookViewId="0" zoomScaleNormal="100" zoomScaleSheetLayoutView="100">
      <selection activeCell="A20" sqref="A20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89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71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93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44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34</v>
      </c>
      <c r="B19" s="74">
        <f>VLOOKUP(A19,SOUHRN!$A$9:$E$158,2,FALSE)</f>
        <v/>
      </c>
      <c r="C19" s="73" t="n">
        <v>1</v>
      </c>
      <c r="D19" s="33" t="s">
        <v>20</v>
      </c>
      <c r="E19" s="88" t="s"/>
      <c r="F19" s="72">
        <f>C19*E19</f>
        <v/>
      </c>
    </row>
    <row r="20" spans="1:6">
      <c r="A20" s="49" t="s">
        <v>37</v>
      </c>
      <c r="B20" s="74">
        <f>VLOOKUP(A20,SOUHRN!$A$9:$E$158,2,FALSE)</f>
        <v/>
      </c>
      <c r="C20" s="73" t="n">
        <v>60</v>
      </c>
      <c r="D20" s="33" t="s">
        <v>39</v>
      </c>
      <c r="E20" s="88" t="s"/>
      <c r="F20" s="72">
        <f>C20*E20</f>
        <v/>
      </c>
    </row>
    <row r="21" spans="1:6">
      <c r="A21" s="49" t="s">
        <v>47</v>
      </c>
      <c r="B21" s="74">
        <f>VLOOKUP(A21,SOUHRN!$A$9:$E$158,2,FALSE)</f>
        <v/>
      </c>
      <c r="C21" s="20" t="n">
        <v>1</v>
      </c>
      <c r="D21" s="32" t="s">
        <v>49</v>
      </c>
      <c r="E21" s="88" t="s"/>
      <c r="F21" s="72">
        <f>C21*E21</f>
        <v/>
      </c>
    </row>
    <row r="22" spans="1:6">
      <c r="A22" s="49" t="s">
        <v>51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54</v>
      </c>
      <c r="B23" s="74">
        <f>VLOOKUP(A23,SOUHRN!$A$9:$E$158,2,FALSE)</f>
        <v/>
      </c>
      <c r="C23" s="20" t="n">
        <v>1</v>
      </c>
      <c r="D23" s="32" t="s">
        <v>53</v>
      </c>
      <c r="E23" s="89" t="s"/>
      <c r="F23" s="89" t="s"/>
    </row>
    <row r="24" spans="1:6">
      <c r="A24" s="49" t="s">
        <v>56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58</v>
      </c>
      <c r="B25" s="74">
        <f>VLOOKUP(A25,SOUHRN!$A$9:$E$158,2,FALSE)</f>
        <v/>
      </c>
      <c r="C25" s="20" t="n">
        <v>4</v>
      </c>
      <c r="D25" s="32" t="s">
        <v>53</v>
      </c>
      <c r="E25" s="89" t="s"/>
      <c r="F25" s="89" t="s"/>
    </row>
    <row r="26" spans="1:6">
      <c r="A26" s="49" t="s">
        <v>60</v>
      </c>
      <c r="B26" s="74">
        <f>VLOOKUP(A26,SOUHRN!$A$9:$E$158,2,FALSE)</f>
        <v/>
      </c>
      <c r="C26" s="20" t="n">
        <v>16</v>
      </c>
      <c r="D26" s="32" t="s">
        <v>53</v>
      </c>
      <c r="E26" s="89" t="s"/>
      <c r="F26" s="89" t="s"/>
    </row>
    <row r="27" spans="1:6">
      <c r="A27" s="49" t="s">
        <v>62</v>
      </c>
      <c r="B27" s="74">
        <f>VLOOKUP(A27,SOUHRN!$A$9:$E$158,2,FALSE)</f>
        <v/>
      </c>
      <c r="C27" s="20" t="n">
        <v>1</v>
      </c>
      <c r="D27" s="32" t="s">
        <v>53</v>
      </c>
      <c r="E27" s="89" t="s"/>
      <c r="F27" s="89" t="s"/>
    </row>
    <row customHeight="1" ht="15.75" r="28" s="46" spans="1:6" thickBot="1">
      <c r="A28" s="50" t="n"/>
      <c r="B28" s="21" t="n"/>
      <c r="C28" s="24" t="n"/>
      <c r="D28" s="34" t="n"/>
      <c r="E28" s="72" t="n"/>
      <c r="F28" s="72" t="n"/>
    </row>
    <row customHeight="1" ht="15.75" r="29" s="46" spans="1:6" thickTop="1">
      <c r="F29" s="75">
        <f>SUM(F14:F28)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4.xml><?xml version="1.0" encoding="utf-8"?>
<worksheet xmlns="http://schemas.openxmlformats.org/spreadsheetml/2006/main">
  <sheetPr>
    <outlinePr summaryBelow="1" summaryRight="1"/>
    <pageSetUpPr fitToPage="1"/>
  </sheetPr>
  <dimension ref="A1:F29"/>
  <sheetViews>
    <sheetView view="pageBreakPreview" workbookViewId="0" zoomScaleNormal="100" zoomScaleSheetLayoutView="100">
      <selection activeCell="A1" sqref="A1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89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94</v>
      </c>
      <c r="C6" s="62" t="n"/>
    </row>
    <row r="7" spans="1:6">
      <c r="A7" s="78" t="s">
        <v>70</v>
      </c>
      <c r="B7" s="19" t="s">
        <v>71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95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44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34</v>
      </c>
      <c r="B19" s="74">
        <f>VLOOKUP(A19,SOUHRN!$A$9:$E$158,2,FALSE)</f>
        <v/>
      </c>
      <c r="C19" s="73" t="n">
        <v>1</v>
      </c>
      <c r="D19" s="33" t="s">
        <v>20</v>
      </c>
      <c r="E19" s="88" t="s"/>
      <c r="F19" s="72">
        <f>C19*E19</f>
        <v/>
      </c>
    </row>
    <row r="20" spans="1:6">
      <c r="A20" s="49" t="s">
        <v>37</v>
      </c>
      <c r="B20" s="74">
        <f>VLOOKUP(A20,SOUHRN!$A$9:$E$158,2,FALSE)</f>
        <v/>
      </c>
      <c r="C20" s="73" t="n">
        <v>60</v>
      </c>
      <c r="D20" s="33" t="s">
        <v>39</v>
      </c>
      <c r="E20" s="88" t="s"/>
      <c r="F20" s="72">
        <f>C20*E20</f>
        <v/>
      </c>
    </row>
    <row r="21" spans="1:6">
      <c r="A21" s="49" t="s">
        <v>47</v>
      </c>
      <c r="B21" s="74">
        <f>VLOOKUP(A21,SOUHRN!$A$9:$E$158,2,FALSE)</f>
        <v/>
      </c>
      <c r="C21" s="20" t="n">
        <v>1</v>
      </c>
      <c r="D21" s="32" t="s">
        <v>49</v>
      </c>
      <c r="E21" s="88" t="s"/>
      <c r="F21" s="72">
        <f>C21*E21</f>
        <v/>
      </c>
    </row>
    <row r="22" spans="1:6">
      <c r="A22" s="49" t="s">
        <v>51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54</v>
      </c>
      <c r="B23" s="74">
        <f>VLOOKUP(A23,SOUHRN!$A$9:$E$158,2,FALSE)</f>
        <v/>
      </c>
      <c r="C23" s="20" t="n">
        <v>1</v>
      </c>
      <c r="D23" s="32" t="s">
        <v>53</v>
      </c>
      <c r="E23" s="89" t="s"/>
      <c r="F23" s="89" t="s"/>
    </row>
    <row r="24" spans="1:6">
      <c r="A24" s="49" t="s">
        <v>56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58</v>
      </c>
      <c r="B25" s="74">
        <f>VLOOKUP(A25,SOUHRN!$A$9:$E$158,2,FALSE)</f>
        <v/>
      </c>
      <c r="C25" s="20" t="n">
        <v>4</v>
      </c>
      <c r="D25" s="32" t="s">
        <v>53</v>
      </c>
      <c r="E25" s="89" t="s"/>
      <c r="F25" s="89" t="s"/>
    </row>
    <row r="26" spans="1:6">
      <c r="A26" s="49" t="s">
        <v>60</v>
      </c>
      <c r="B26" s="74">
        <f>VLOOKUP(A26,SOUHRN!$A$9:$E$158,2,FALSE)</f>
        <v/>
      </c>
      <c r="C26" s="20" t="n">
        <v>16</v>
      </c>
      <c r="D26" s="32" t="s">
        <v>53</v>
      </c>
      <c r="E26" s="89" t="s"/>
      <c r="F26" s="89" t="s"/>
    </row>
    <row r="27" spans="1:6">
      <c r="A27" s="49" t="s">
        <v>62</v>
      </c>
      <c r="B27" s="74">
        <f>VLOOKUP(A27,SOUHRN!$A$9:$E$158,2,FALSE)</f>
        <v/>
      </c>
      <c r="C27" s="20" t="n">
        <v>1</v>
      </c>
      <c r="D27" s="32" t="s">
        <v>53</v>
      </c>
      <c r="E27" s="89" t="s"/>
      <c r="F27" s="89" t="s"/>
    </row>
    <row customHeight="1" ht="15.75" r="28" s="46" spans="1:6" thickBot="1">
      <c r="A28" s="50" t="n"/>
      <c r="B28" s="21" t="n"/>
      <c r="C28" s="24" t="n"/>
      <c r="D28" s="34" t="n"/>
      <c r="E28" s="72" t="n"/>
      <c r="F28" s="72" t="n"/>
    </row>
    <row customHeight="1" ht="15.75" r="29" s="46" spans="1:6" thickTop="1">
      <c r="F29" s="75">
        <f>SUM(F14:F28)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5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D33" sqref="D33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96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6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B44" sqref="B44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97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7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D38" sqref="D38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98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18.xml><?xml version="1.0" encoding="utf-8"?>
<worksheet xmlns="http://schemas.openxmlformats.org/spreadsheetml/2006/main">
  <sheetPr>
    <outlinePr summaryBelow="1" summaryRight="1"/>
    <pageSetUpPr fitToPage="1"/>
  </sheetPr>
  <dimension ref="A1:F29"/>
  <sheetViews>
    <sheetView view="pageBreakPreview" workbookViewId="0" zoomScaleNormal="100" zoomScaleSheetLayoutView="100">
      <selection activeCell="D18" sqref="D18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89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71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99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44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34</v>
      </c>
      <c r="B19" s="74">
        <f>VLOOKUP(A19,SOUHRN!$A$9:$E$158,2,FALSE)</f>
        <v/>
      </c>
      <c r="C19" s="73" t="n">
        <v>1</v>
      </c>
      <c r="D19" s="33" t="s">
        <v>20</v>
      </c>
      <c r="E19" s="88" t="s"/>
      <c r="F19" s="72">
        <f>C19*E19</f>
        <v/>
      </c>
    </row>
    <row r="20" spans="1:6">
      <c r="A20" s="49" t="s">
        <v>37</v>
      </c>
      <c r="B20" s="74">
        <f>VLOOKUP(A20,SOUHRN!$A$9:$E$158,2,FALSE)</f>
        <v/>
      </c>
      <c r="C20" s="73" t="n">
        <v>60</v>
      </c>
      <c r="D20" s="33" t="s">
        <v>39</v>
      </c>
      <c r="E20" s="88" t="s"/>
      <c r="F20" s="72">
        <f>C20*E20</f>
        <v/>
      </c>
    </row>
    <row r="21" spans="1:6">
      <c r="A21" s="49" t="s">
        <v>47</v>
      </c>
      <c r="B21" s="74">
        <f>VLOOKUP(A21,SOUHRN!$A$9:$E$158,2,FALSE)</f>
        <v/>
      </c>
      <c r="C21" s="20" t="n">
        <v>1</v>
      </c>
      <c r="D21" s="32" t="s">
        <v>49</v>
      </c>
      <c r="E21" s="88" t="s"/>
      <c r="F21" s="72">
        <f>C21*E21</f>
        <v/>
      </c>
    </row>
    <row r="22" spans="1:6">
      <c r="A22" s="49" t="s">
        <v>51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54</v>
      </c>
      <c r="B23" s="74">
        <f>VLOOKUP(A23,SOUHRN!$A$9:$E$158,2,FALSE)</f>
        <v/>
      </c>
      <c r="C23" s="20" t="n">
        <v>1</v>
      </c>
      <c r="D23" s="32" t="s">
        <v>53</v>
      </c>
      <c r="E23" s="89" t="s"/>
      <c r="F23" s="89" t="s"/>
    </row>
    <row r="24" spans="1:6">
      <c r="A24" s="49" t="s">
        <v>56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58</v>
      </c>
      <c r="B25" s="74">
        <f>VLOOKUP(A25,SOUHRN!$A$9:$E$158,2,FALSE)</f>
        <v/>
      </c>
      <c r="C25" s="20" t="n">
        <v>4</v>
      </c>
      <c r="D25" s="32" t="s">
        <v>53</v>
      </c>
      <c r="E25" s="89" t="s"/>
      <c r="F25" s="89" t="s"/>
    </row>
    <row r="26" spans="1:6">
      <c r="A26" s="49" t="s">
        <v>60</v>
      </c>
      <c r="B26" s="74">
        <f>VLOOKUP(A26,SOUHRN!$A$9:$E$158,2,FALSE)</f>
        <v/>
      </c>
      <c r="C26" s="20" t="n">
        <v>16</v>
      </c>
      <c r="D26" s="32" t="s">
        <v>53</v>
      </c>
      <c r="E26" s="89" t="s"/>
      <c r="F26" s="89" t="s"/>
    </row>
    <row r="27" spans="1:6">
      <c r="A27" s="49" t="s">
        <v>62</v>
      </c>
      <c r="B27" s="74">
        <f>VLOOKUP(A27,SOUHRN!$A$9:$E$158,2,FALSE)</f>
        <v/>
      </c>
      <c r="C27" s="20" t="n">
        <v>1</v>
      </c>
      <c r="D27" s="32" t="s">
        <v>53</v>
      </c>
      <c r="E27" s="89" t="s"/>
      <c r="F27" s="89" t="s"/>
    </row>
    <row customHeight="1" ht="15.75" r="28" s="46" spans="1:6" thickBot="1">
      <c r="A28" s="50" t="n"/>
      <c r="B28" s="21" t="n"/>
      <c r="C28" s="24" t="n"/>
      <c r="D28" s="34" t="n"/>
      <c r="E28" s="72" t="n"/>
      <c r="F28" s="72" t="n"/>
    </row>
    <row customHeight="1" ht="15.75" r="29" s="46" spans="1:6" thickTop="1">
      <c r="F29" s="75">
        <f>SUM(F14:F28)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38"/>
  <sheetViews>
    <sheetView view="pageBreakPreview" workbookViewId="0" zoomScaleNormal="100" zoomScaleSheetLayoutView="100">
      <selection activeCell="A19" sqref="A19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80" t="s">
        <v>0</v>
      </c>
      <c r="B1" s="77">
        <f>SOUHRN!C1</f>
        <v/>
      </c>
      <c r="C1" s="12" t="s">
        <v>65</v>
      </c>
      <c r="D1" s="2" t="n"/>
    </row>
    <row r="2" spans="1:6">
      <c r="A2" s="81" t="s">
        <v>2</v>
      </c>
      <c r="B2" s="47" t="n"/>
      <c r="C2" s="62" t="n"/>
      <c r="D2" s="86" t="s">
        <v>66</v>
      </c>
    </row>
    <row r="3" spans="1:6">
      <c r="A3" s="81" t="s">
        <v>3</v>
      </c>
      <c r="B3" s="47" t="s">
        <v>4</v>
      </c>
      <c r="C3" s="62" t="n"/>
    </row>
    <row r="4" spans="1:6">
      <c r="A4" s="81" t="s">
        <v>5</v>
      </c>
      <c r="B4" s="47" t="n"/>
      <c r="C4" s="62" t="n"/>
    </row>
    <row r="5" spans="1:6">
      <c r="A5" s="81" t="s">
        <v>6</v>
      </c>
      <c r="B5" s="19" t="s">
        <v>67</v>
      </c>
      <c r="C5" s="62" t="n"/>
    </row>
    <row r="6" spans="1:6">
      <c r="A6" s="81" t="s">
        <v>68</v>
      </c>
      <c r="B6" s="19" t="s">
        <v>69</v>
      </c>
      <c r="C6" s="62" t="n"/>
    </row>
    <row r="7" spans="1:6">
      <c r="A7" s="81" t="s">
        <v>70</v>
      </c>
      <c r="B7" s="68" t="s">
        <v>71</v>
      </c>
      <c r="C7" s="62" t="n"/>
    </row>
    <row r="8" spans="1:6">
      <c r="A8" s="81" t="s">
        <v>72</v>
      </c>
      <c r="B8" s="19">
        <f>RIGHT(CELL("filename",A1),LEN(CELL("filename",A1))-FIND("]",CELL("filename",A1)))</f>
        <v/>
      </c>
      <c r="C8" s="62" t="n"/>
    </row>
    <row r="9" spans="1:6">
      <c r="A9" s="81" t="s">
        <v>73</v>
      </c>
      <c r="B9" s="19" t="s">
        <v>74</v>
      </c>
      <c r="C9" s="62" t="n"/>
    </row>
    <row r="10" spans="1:6">
      <c r="A10" s="81" t="s">
        <v>75</v>
      </c>
      <c r="B10" s="19" t="n"/>
      <c r="C10" s="62" t="n"/>
    </row>
    <row customHeight="1" ht="15.75" r="11" s="46" spans="1:6" thickBot="1">
      <c r="A11" s="82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31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37</v>
      </c>
      <c r="B19" s="74">
        <f>VLOOKUP(A19,SOUHRN!$A$9:$E$158,2,FALSE)</f>
        <v/>
      </c>
      <c r="C19" s="73" t="n">
        <v>60</v>
      </c>
      <c r="D19" s="33" t="s">
        <v>39</v>
      </c>
      <c r="E19" s="88" t="s"/>
      <c r="F19" s="72">
        <f>C19*E19</f>
        <v/>
      </c>
    </row>
    <row r="20" spans="1:6">
      <c r="A20" s="49" t="s">
        <v>47</v>
      </c>
      <c r="B20" s="74">
        <f>VLOOKUP(A20,SOUHRN!$A$9:$E$158,2,FALSE)</f>
        <v/>
      </c>
      <c r="C20" s="20" t="n">
        <v>1</v>
      </c>
      <c r="D20" s="32" t="s">
        <v>49</v>
      </c>
      <c r="E20" s="88" t="s"/>
      <c r="F20" s="72">
        <f>C20*E20</f>
        <v/>
      </c>
    </row>
    <row r="21" spans="1:6">
      <c r="A21" s="49" t="s">
        <v>51</v>
      </c>
      <c r="B21" s="74">
        <f>VLOOKUP(A21,SOUHRN!$A$9:$E$158,2,FALSE)</f>
        <v/>
      </c>
      <c r="C21" s="20" t="n">
        <v>2</v>
      </c>
      <c r="D21" s="32" t="s">
        <v>53</v>
      </c>
      <c r="E21" s="89" t="s"/>
      <c r="F21" s="89" t="s"/>
    </row>
    <row r="22" spans="1:6">
      <c r="A22" s="49" t="s">
        <v>54</v>
      </c>
      <c r="B22" s="74">
        <f>VLOOKUP(A22,SOUHRN!$A$9:$E$158,2,FALSE)</f>
        <v/>
      </c>
      <c r="C22" s="20" t="n">
        <v>1</v>
      </c>
      <c r="D22" s="32" t="s">
        <v>53</v>
      </c>
      <c r="E22" s="89" t="s"/>
      <c r="F22" s="89" t="s"/>
    </row>
    <row r="23" spans="1:6">
      <c r="A23" s="49" t="s">
        <v>56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58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60</v>
      </c>
      <c r="B25" s="74">
        <f>VLOOKUP(A25,SOUHRN!$A$9:$E$158,2,FALSE)</f>
        <v/>
      </c>
      <c r="C25" s="20" t="n">
        <v>16</v>
      </c>
      <c r="D25" s="32" t="s">
        <v>53</v>
      </c>
      <c r="E25" s="89" t="s"/>
      <c r="F25" s="89" t="s"/>
    </row>
    <row r="26" spans="1:6">
      <c r="A26" s="49" t="s">
        <v>62</v>
      </c>
      <c r="B26" s="74">
        <f>VLOOKUP(A26,SOUHRN!$A$9:$E$158,2,FALSE)</f>
        <v/>
      </c>
      <c r="C26" s="20" t="n">
        <v>1</v>
      </c>
      <c r="D26" s="32" t="s">
        <v>53</v>
      </c>
      <c r="E26" s="89" t="s"/>
      <c r="F26" s="89" t="s"/>
    </row>
    <row customHeight="1" ht="15.75" r="27" s="46" spans="1:6" thickBot="1">
      <c r="A27" s="50" t="n"/>
      <c r="B27" s="21" t="n"/>
      <c r="C27" s="24" t="n"/>
      <c r="D27" s="34" t="n"/>
      <c r="E27" s="72" t="n"/>
      <c r="F27" s="72" t="n"/>
    </row>
    <row customHeight="1" ht="15.75" r="28" s="46" spans="1:6" thickTop="1">
      <c r="A28" s="71" t="n"/>
      <c r="B28" s="71" t="n"/>
      <c r="C28" s="61" t="n"/>
      <c r="D28" s="71" t="n"/>
      <c r="F28" s="75">
        <f>SUM(F14:F27)</f>
        <v/>
      </c>
    </row>
    <row r="29" spans="1:6">
      <c r="A29" s="71" t="n"/>
      <c r="B29" s="71" t="n"/>
      <c r="C29" s="61" t="n"/>
      <c r="D29" s="71" t="n"/>
    </row>
    <row r="30" spans="1:6">
      <c r="A30" s="71" t="n"/>
      <c r="B30" s="71" t="n"/>
      <c r="C30" s="61" t="n"/>
      <c r="D30" s="71" t="n"/>
    </row>
    <row r="31" spans="1:6"/>
    <row r="32" spans="1:6"/>
    <row r="33" spans="1:6"/>
    <row r="34" spans="1:6"/>
    <row r="35" spans="1:6"/>
    <row r="36" spans="1:6"/>
    <row r="37" spans="1:6"/>
    <row r="38" spans="1:6">
      <c r="D38" s="10" t="n"/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3.xml><?xml version="1.0" encoding="utf-8"?>
<worksheet xmlns="http://schemas.openxmlformats.org/spreadsheetml/2006/main">
  <sheetPr>
    <outlinePr summaryBelow="1" summaryRight="1"/>
    <pageSetUpPr fitToPage="1"/>
  </sheetPr>
  <dimension ref="A1:F28"/>
  <sheetViews>
    <sheetView view="pageBreakPreview" workbookViewId="0" zoomScaleNormal="100" zoomScaleSheetLayoutView="100">
      <selection activeCell="A19" sqref="A19"/>
    </sheetView>
  </sheetViews>
  <sheetFormatPr baseColWidth="8" defaultRowHeight="15" outlineLevelCol="0"/>
  <cols>
    <col customWidth="1" max="1" min="1" style="57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66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68" t="s">
        <v>71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80</v>
      </c>
      <c r="C9" s="62" t="n"/>
    </row>
    <row r="10" spans="1:6">
      <c r="A10" s="78" t="s">
        <v>75</v>
      </c>
      <c r="B10" s="19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55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25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28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41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18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31</v>
      </c>
      <c r="B18" s="74">
        <f>VLOOKUP(A18,SOUHRN!$A$9:$E$158,2,FALSE)</f>
        <v/>
      </c>
      <c r="C18" s="73" t="n">
        <v>1</v>
      </c>
      <c r="D18" s="33" t="s">
        <v>20</v>
      </c>
      <c r="E18" s="88" t="s"/>
      <c r="F18" s="72">
        <f>C18*E18</f>
        <v/>
      </c>
    </row>
    <row r="19" spans="1:6">
      <c r="A19" s="49" t="s">
        <v>37</v>
      </c>
      <c r="B19" s="74">
        <f>VLOOKUP(A19,SOUHRN!$A$9:$E$158,2,FALSE)</f>
        <v/>
      </c>
      <c r="C19" s="73" t="n">
        <v>60</v>
      </c>
      <c r="D19" s="33" t="s">
        <v>39</v>
      </c>
      <c r="E19" s="88" t="s"/>
      <c r="F19" s="72">
        <f>C19*E19</f>
        <v/>
      </c>
    </row>
    <row r="20" spans="1:6">
      <c r="A20" s="49" t="s">
        <v>47</v>
      </c>
      <c r="B20" s="74">
        <f>VLOOKUP(A20,SOUHRN!$A$9:$E$158,2,FALSE)</f>
        <v/>
      </c>
      <c r="C20" s="20" t="n">
        <v>1</v>
      </c>
      <c r="D20" s="32" t="s">
        <v>49</v>
      </c>
      <c r="E20" s="88" t="s"/>
      <c r="F20" s="72">
        <f>C20*E20</f>
        <v/>
      </c>
    </row>
    <row r="21" spans="1:6">
      <c r="A21" s="49" t="s">
        <v>51</v>
      </c>
      <c r="B21" s="74">
        <f>VLOOKUP(A21,SOUHRN!$A$9:$E$158,2,FALSE)</f>
        <v/>
      </c>
      <c r="C21" s="20" t="n">
        <v>2</v>
      </c>
      <c r="D21" s="32" t="s">
        <v>53</v>
      </c>
      <c r="E21" s="89" t="s"/>
      <c r="F21" s="89" t="s"/>
    </row>
    <row r="22" spans="1:6">
      <c r="A22" s="49" t="s">
        <v>54</v>
      </c>
      <c r="B22" s="74">
        <f>VLOOKUP(A22,SOUHRN!$A$9:$E$158,2,FALSE)</f>
        <v/>
      </c>
      <c r="C22" s="20" t="n">
        <v>1</v>
      </c>
      <c r="D22" s="32" t="s">
        <v>53</v>
      </c>
      <c r="E22" s="89" t="s"/>
      <c r="F22" s="89" t="s"/>
    </row>
    <row r="23" spans="1:6">
      <c r="A23" s="49" t="s">
        <v>56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58</v>
      </c>
      <c r="B24" s="74">
        <f>VLOOKUP(A24,SOUHRN!$A$9:$E$158,2,FALSE)</f>
        <v/>
      </c>
      <c r="C24" s="20" t="n">
        <v>4</v>
      </c>
      <c r="D24" s="32" t="s">
        <v>53</v>
      </c>
      <c r="E24" s="89" t="s"/>
      <c r="F24" s="89" t="s"/>
    </row>
    <row r="25" spans="1:6">
      <c r="A25" s="49" t="s">
        <v>60</v>
      </c>
      <c r="B25" s="74">
        <f>VLOOKUP(A25,SOUHRN!$A$9:$E$158,2,FALSE)</f>
        <v/>
      </c>
      <c r="C25" s="20" t="n">
        <v>16</v>
      </c>
      <c r="D25" s="32" t="s">
        <v>53</v>
      </c>
      <c r="E25" s="89" t="s"/>
      <c r="F25" s="89" t="s"/>
    </row>
    <row r="26" spans="1:6">
      <c r="A26" s="49" t="s">
        <v>62</v>
      </c>
      <c r="B26" s="74">
        <f>VLOOKUP(A26,SOUHRN!$A$9:$E$158,2,FALSE)</f>
        <v/>
      </c>
      <c r="C26" s="20" t="n">
        <v>1</v>
      </c>
      <c r="D26" s="32" t="s">
        <v>53</v>
      </c>
      <c r="E26" s="89" t="s"/>
      <c r="F26" s="89" t="s"/>
    </row>
    <row customHeight="1" ht="15.75" r="27" s="46" spans="1:6" thickBot="1">
      <c r="A27" s="50" t="n"/>
      <c r="B27" s="21" t="n"/>
      <c r="C27" s="24" t="n"/>
      <c r="D27" s="34" t="n"/>
      <c r="E27" s="72" t="n"/>
      <c r="F27" s="72" t="n"/>
    </row>
    <row customHeight="1" ht="15.75" r="28" s="46" spans="1:6" thickTop="1">
      <c r="F28" s="75">
        <f>SUM(F14:F27)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4.xml><?xml version="1.0" encoding="utf-8"?>
<worksheet xmlns="http://schemas.openxmlformats.org/spreadsheetml/2006/main">
  <sheetPr>
    <outlinePr summaryBelow="1" summaryRight="1"/>
    <pageSetUpPr fitToPage="1"/>
  </sheetPr>
  <dimension ref="A1:F36"/>
  <sheetViews>
    <sheetView view="pageBreakPreview" workbookViewId="0" zoomScaleNormal="100" zoomScaleSheetLayoutView="100">
      <selection activeCell="B40" sqref="B40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83</v>
      </c>
      <c r="C9" s="62" t="n"/>
    </row>
    <row r="10" spans="1:6">
      <c r="A10" s="78" t="s">
        <v>75</v>
      </c>
      <c r="B10" s="19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A27" s="71" t="n"/>
      <c r="B27" s="71" t="n"/>
      <c r="C27" s="61" t="n"/>
      <c r="D27" s="71" t="n"/>
      <c r="F27" s="75">
        <f>SUM(F14:F26)</f>
        <v/>
      </c>
    </row>
    <row r="28" spans="1:6">
      <c r="A28" s="71" t="n"/>
      <c r="B28" s="71" t="n"/>
      <c r="C28" s="61" t="n"/>
      <c r="D28" s="71" t="n"/>
    </row>
    <row r="29" spans="1:6"/>
    <row r="30" spans="1:6"/>
    <row r="31" spans="1:6"/>
    <row r="32" spans="1:6"/>
    <row r="33" spans="1:6"/>
    <row r="34" spans="1:6"/>
    <row r="35" spans="1:6"/>
    <row r="36" spans="1:6">
      <c r="D36" s="10" t="n"/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5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C35" sqref="C35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84</v>
      </c>
      <c r="C9" s="62" t="n"/>
    </row>
    <row r="10" spans="1:6">
      <c r="A10" s="78" t="s">
        <v>75</v>
      </c>
      <c r="B10" s="19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6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B35" sqref="B35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85</v>
      </c>
      <c r="C9" s="62" t="n"/>
    </row>
    <row r="10" spans="1:6">
      <c r="A10" s="78" t="s">
        <v>75</v>
      </c>
      <c r="B10" s="19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7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C33" sqref="C33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86</v>
      </c>
      <c r="C9" s="62" t="n"/>
    </row>
    <row r="10" spans="1:6">
      <c r="A10" s="78" t="s">
        <v>75</v>
      </c>
      <c r="B10" s="19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8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D37" sqref="D37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87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9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D35" sqref="D35"/>
    </sheetView>
  </sheetViews>
  <sheetFormatPr baseColWidth="8" defaultRowHeight="15" outlineLevelCol="0"/>
  <cols>
    <col customWidth="1" max="1" min="1" style="46" width="21.7109375"/>
    <col customWidth="1" max="2" min="2" style="46" width="70.7109375"/>
    <col customWidth="1" max="3" min="3" style="62" width="7.7109375"/>
    <col customWidth="1" max="4" min="4" style="46" width="50.7109375"/>
    <col bestFit="1" customWidth="1" max="5" min="5" style="46" width="18.5703125"/>
    <col customWidth="1" max="6" min="6" style="46" width="12.5703125"/>
  </cols>
  <sheetData>
    <row customHeight="1" ht="15.75" r="1" s="46" spans="1:6" thickTop="1">
      <c r="A1" s="76" t="s">
        <v>0</v>
      </c>
      <c r="B1" s="77">
        <f>SOUHRN!C1</f>
        <v/>
      </c>
      <c r="C1" s="12" t="s">
        <v>65</v>
      </c>
      <c r="D1" s="2" t="n"/>
    </row>
    <row customHeight="1" ht="15" r="2" s="46" spans="1:6">
      <c r="A2" s="78" t="s">
        <v>2</v>
      </c>
      <c r="B2" s="47" t="n"/>
      <c r="C2" s="62" t="n"/>
      <c r="D2" s="86" t="s">
        <v>81</v>
      </c>
    </row>
    <row r="3" spans="1:6">
      <c r="A3" s="78" t="s">
        <v>3</v>
      </c>
      <c r="B3" s="47" t="s">
        <v>4</v>
      </c>
      <c r="C3" s="62" t="n"/>
    </row>
    <row r="4" spans="1:6">
      <c r="A4" s="78" t="s">
        <v>5</v>
      </c>
      <c r="B4" s="47" t="n"/>
      <c r="C4" s="62" t="n"/>
    </row>
    <row r="5" spans="1:6">
      <c r="A5" s="78" t="s">
        <v>6</v>
      </c>
      <c r="B5" s="19" t="s">
        <v>67</v>
      </c>
      <c r="C5" s="62" t="n"/>
    </row>
    <row r="6" spans="1:6">
      <c r="A6" s="78" t="s">
        <v>68</v>
      </c>
      <c r="B6" s="19" t="s">
        <v>69</v>
      </c>
      <c r="C6" s="62" t="n"/>
    </row>
    <row r="7" spans="1:6">
      <c r="A7" s="78" t="s">
        <v>70</v>
      </c>
      <c r="B7" s="19" t="s">
        <v>82</v>
      </c>
      <c r="C7" s="62" t="n"/>
    </row>
    <row r="8" spans="1:6">
      <c r="A8" s="78" t="s">
        <v>72</v>
      </c>
      <c r="B8" s="19">
        <f>RIGHT(CELL("filename",A1),LEN(CELL("filename",A1))-FIND("]",CELL("filename",A1)))</f>
        <v/>
      </c>
      <c r="C8" s="62" t="n"/>
    </row>
    <row r="9" spans="1:6">
      <c r="A9" s="78" t="s">
        <v>73</v>
      </c>
      <c r="B9" s="19" t="s">
        <v>88</v>
      </c>
      <c r="C9" s="62" t="n"/>
    </row>
    <row r="10" spans="1:6">
      <c r="A10" s="78" t="s">
        <v>75</v>
      </c>
      <c r="B10" s="68" t="n"/>
      <c r="C10" s="62" t="n"/>
    </row>
    <row customHeight="1" ht="15.75" r="11" s="46" spans="1:6" thickBot="1">
      <c r="A11" s="79" t="s">
        <v>76</v>
      </c>
      <c r="B11" s="48" t="n"/>
      <c r="C11" s="62" t="n"/>
    </row>
    <row r="12" spans="1:6">
      <c r="A12" s="11" t="n"/>
      <c r="B12" s="13" t="n"/>
      <c r="C12" s="60" t="n"/>
      <c r="D12" s="14" t="n"/>
    </row>
    <row customHeight="1" ht="31.5" r="13" s="46" spans="1:6">
      <c r="A13" s="58" t="s">
        <v>8</v>
      </c>
      <c r="B13" s="59" t="s">
        <v>77</v>
      </c>
      <c r="C13" s="5" t="s">
        <v>10</v>
      </c>
      <c r="D13" s="15" t="s">
        <v>11</v>
      </c>
      <c r="E13" s="59" t="s">
        <v>78</v>
      </c>
      <c r="F13" s="59" t="s">
        <v>79</v>
      </c>
    </row>
    <row r="14" spans="1:6">
      <c r="A14" s="49" t="s">
        <v>22</v>
      </c>
      <c r="B14" s="74">
        <f>VLOOKUP(A14,SOUHRN!$A$9:$E$158,2,FALSE)</f>
        <v/>
      </c>
      <c r="C14" s="73" t="n">
        <v>1</v>
      </c>
      <c r="D14" s="33" t="s">
        <v>20</v>
      </c>
      <c r="E14" s="88" t="s"/>
      <c r="F14" s="72">
        <f>C14*E14</f>
        <v/>
      </c>
    </row>
    <row r="15" spans="1:6">
      <c r="A15" s="49" t="s">
        <v>41</v>
      </c>
      <c r="B15" s="74">
        <f>VLOOKUP(A15,SOUHRN!$A$9:$E$158,2,FALSE)</f>
        <v/>
      </c>
      <c r="C15" s="73" t="n">
        <v>1</v>
      </c>
      <c r="D15" s="33" t="s">
        <v>20</v>
      </c>
      <c r="E15" s="88" t="s"/>
      <c r="F15" s="72">
        <f>C15*E15</f>
        <v/>
      </c>
    </row>
    <row r="16" spans="1:6">
      <c r="A16" s="49" t="s">
        <v>18</v>
      </c>
      <c r="B16" s="74">
        <f>VLOOKUP(A16,SOUHRN!$A$9:$E$158,2,FALSE)</f>
        <v/>
      </c>
      <c r="C16" s="73" t="n">
        <v>1</v>
      </c>
      <c r="D16" s="33" t="s">
        <v>20</v>
      </c>
      <c r="E16" s="88" t="s"/>
      <c r="F16" s="72">
        <f>C16*E16</f>
        <v/>
      </c>
    </row>
    <row r="17" spans="1:6">
      <c r="A17" s="49" t="s">
        <v>31</v>
      </c>
      <c r="B17" s="74">
        <f>VLOOKUP(A17,SOUHRN!$A$9:$E$158,2,FALSE)</f>
        <v/>
      </c>
      <c r="C17" s="73" t="n">
        <v>1</v>
      </c>
      <c r="D17" s="33" t="s">
        <v>20</v>
      </c>
      <c r="E17" s="88" t="s"/>
      <c r="F17" s="72">
        <f>C17*E17</f>
        <v/>
      </c>
    </row>
    <row r="18" spans="1:6">
      <c r="A18" s="49" t="s">
        <v>37</v>
      </c>
      <c r="B18" s="74">
        <f>VLOOKUP(A18,SOUHRN!$A$9:$E$158,2,FALSE)</f>
        <v/>
      </c>
      <c r="C18" s="73" t="n">
        <v>30</v>
      </c>
      <c r="D18" s="33" t="s">
        <v>39</v>
      </c>
      <c r="E18" s="88" t="s"/>
      <c r="F18" s="72">
        <f>C18*E18</f>
        <v/>
      </c>
    </row>
    <row r="19" spans="1:6">
      <c r="A19" s="49" t="s">
        <v>47</v>
      </c>
      <c r="B19" s="74">
        <f>VLOOKUP(A19,SOUHRN!$A$9:$E$158,2,FALSE)</f>
        <v/>
      </c>
      <c r="C19" s="20" t="n">
        <v>1</v>
      </c>
      <c r="D19" s="32" t="s">
        <v>49</v>
      </c>
      <c r="E19" s="88" t="s"/>
      <c r="F19" s="72">
        <f>C19*E19</f>
        <v/>
      </c>
    </row>
    <row r="20" spans="1:6">
      <c r="A20" s="49" t="s">
        <v>51</v>
      </c>
      <c r="B20" s="74">
        <f>VLOOKUP(A20,SOUHRN!$A$9:$E$158,2,FALSE)</f>
        <v/>
      </c>
      <c r="C20" s="20" t="n">
        <v>1</v>
      </c>
      <c r="D20" s="32" t="s">
        <v>53</v>
      </c>
      <c r="E20" s="89" t="s"/>
      <c r="F20" s="89" t="s"/>
    </row>
    <row r="21" spans="1:6">
      <c r="A21" s="49" t="s">
        <v>54</v>
      </c>
      <c r="B21" s="74">
        <f>VLOOKUP(A21,SOUHRN!$A$9:$E$158,2,FALSE)</f>
        <v/>
      </c>
      <c r="C21" s="20" t="n">
        <v>1</v>
      </c>
      <c r="D21" s="32" t="s">
        <v>53</v>
      </c>
      <c r="E21" s="89" t="s"/>
      <c r="F21" s="89" t="s"/>
    </row>
    <row r="22" spans="1:6">
      <c r="A22" s="49" t="s">
        <v>56</v>
      </c>
      <c r="B22" s="74">
        <f>VLOOKUP(A22,SOUHRN!$A$9:$E$158,2,FALSE)</f>
        <v/>
      </c>
      <c r="C22" s="20" t="n">
        <v>2</v>
      </c>
      <c r="D22" s="32" t="s">
        <v>53</v>
      </c>
      <c r="E22" s="89" t="s"/>
      <c r="F22" s="89" t="s"/>
    </row>
    <row r="23" spans="1:6">
      <c r="A23" s="49" t="s">
        <v>58</v>
      </c>
      <c r="B23" s="74">
        <f>VLOOKUP(A23,SOUHRN!$A$9:$E$158,2,FALSE)</f>
        <v/>
      </c>
      <c r="C23" s="20" t="n">
        <v>4</v>
      </c>
      <c r="D23" s="32" t="s">
        <v>53</v>
      </c>
      <c r="E23" s="89" t="s"/>
      <c r="F23" s="89" t="s"/>
    </row>
    <row r="24" spans="1:6">
      <c r="A24" s="49" t="s">
        <v>60</v>
      </c>
      <c r="B24" s="74">
        <f>VLOOKUP(A24,SOUHRN!$A$9:$E$158,2,FALSE)</f>
        <v/>
      </c>
      <c r="C24" s="20" t="n">
        <v>16</v>
      </c>
      <c r="D24" s="32" t="s">
        <v>53</v>
      </c>
      <c r="E24" s="89" t="s"/>
      <c r="F24" s="89" t="s"/>
    </row>
    <row r="25" spans="1:6">
      <c r="A25" s="49" t="s">
        <v>62</v>
      </c>
      <c r="B25" s="74">
        <f>VLOOKUP(A25,SOUHRN!$A$9:$E$158,2,FALSE)</f>
        <v/>
      </c>
      <c r="C25" s="20" t="n">
        <v>1</v>
      </c>
      <c r="D25" s="32" t="s">
        <v>53</v>
      </c>
      <c r="E25" s="89" t="s"/>
      <c r="F25" s="89" t="s"/>
    </row>
    <row customHeight="1" ht="15.75" r="26" s="46" spans="1:6" thickBot="1">
      <c r="A26" s="50" t="n"/>
      <c r="B26" s="21" t="n"/>
      <c r="C26" s="24" t="n"/>
      <c r="D26" s="34" t="n"/>
      <c r="E26" s="72" t="n"/>
      <c r="F26" s="72" t="n"/>
    </row>
    <row customHeight="1" ht="15.75" r="27" s="46" spans="1:6" thickTop="1">
      <c r="F27" s="75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C6CF87-E18D-4B49-AA5F-29F478D7EDB8}"/>
</file>

<file path=customXml/itemProps2.xml><?xml version="1.0" encoding="utf-8"?>
<ds:datastoreItem xmlns:ds="http://schemas.openxmlformats.org/officeDocument/2006/customXml" ds:itemID="{F790B692-AB6D-455B-95DD-CB9D83648040}"/>
</file>

<file path=customXml/itemProps3.xml><?xml version="1.0" encoding="utf-8"?>
<ds:datastoreItem xmlns:ds="http://schemas.openxmlformats.org/officeDocument/2006/customXml" ds:itemID="{77746F4B-7705-41A5-A82C-730686C414FD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cp:lastPrinted>2018-02-23T09:18:35Z</cp:lastPrinted>
  <dcterms:created xsi:type="dcterms:W3CDTF">2013-07-18T13:10:46Z</dcterms:created>
  <dcterms:modified xsi:type="dcterms:W3CDTF">2018-03-09T10:06:43Z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