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r="http://schemas.openxmlformats.org/officeDocument/2006/relationships" xmlns="http://schemas.openxmlformats.org/spreadsheetml/2006/main">
  <workbookPr/>
  <bookViews>
    <workbookView activeTab="1" tabRatio="923" windowHeight="17505" windowWidth="20745" xWindow="0" yWindow="0"/>
  </bookViews>
  <sheets>
    <sheet name="SOUHRN" sheetId="1" state="hidden" r:id="rId1"/>
    <sheet name="F1" sheetId="2" state="visible" r:id="rId2"/>
    <sheet name="F2" sheetId="3" state="visible" r:id="rId3"/>
    <sheet name="G2" sheetId="4" state="visible" r:id="rId4"/>
    <sheet name="InternetKlub" sheetId="5" state="visible" r:id="rId5"/>
    <sheet name="M1" sheetId="6" state="visible" r:id="rId6"/>
    <sheet name="pracovnaOIKT" sheetId="7" state="visible" r:id="rId7"/>
  </sheets>
  <definedNames>
    <definedName localSheetId="0" name="_xlnm.Print_Area">SOUHRN!$A$1:$I$57</definedName>
    <definedName localSheetId="1" name="_xlnm.Print_Titles">F1!$1:$13</definedName>
    <definedName localSheetId="1" name="_xlnm.Print_Area">F1!$A$1:$F$55</definedName>
    <definedName localSheetId="2" name="_xlnm.Print_Titles">F2!$12:$12</definedName>
    <definedName localSheetId="2" name="_xlnm.Print_Area">F2!$A$1:$F$48</definedName>
    <definedName localSheetId="3" name="_xlnm.Print_Titles">G2!$12:$12</definedName>
    <definedName localSheetId="3" name="_xlnm.Print_Area">G2!$A$1:$F$51</definedName>
  </definedNames>
  <calcPr calcId="152511" fullCalcOnLoad="1"/>
</workbook>
</file>

<file path=xl/sharedStrings.xml><?xml version="1.0" encoding="utf-8"?>
<sst xmlns="http://schemas.openxmlformats.org/spreadsheetml/2006/main" uniqueCount="182">
  <si>
    <t>Název projektu:</t>
  </si>
  <si>
    <t>MUNI AV Technologie</t>
  </si>
  <si>
    <t>Budova:</t>
  </si>
  <si>
    <t>PřF</t>
  </si>
  <si>
    <t>Fakulta:</t>
  </si>
  <si>
    <t>Adresa:</t>
  </si>
  <si>
    <t>Kotlářská 2</t>
  </si>
  <si>
    <t>Dokument:</t>
  </si>
  <si>
    <t>Souhrnný výkaz</t>
  </si>
  <si>
    <t>ID</t>
  </si>
  <si>
    <t>Popis položky</t>
  </si>
  <si>
    <t>Počet měrných jednotek</t>
  </si>
  <si>
    <t>Měrná jednotka</t>
  </si>
  <si>
    <t>Jednotková cena [Kč]</t>
  </si>
  <si>
    <t>Celková cena [Kč]</t>
  </si>
  <si>
    <t>Technické specifikace, uživatelské standardy</t>
  </si>
  <si>
    <t>Výrobce</t>
  </si>
  <si>
    <t>Typ zařízení</t>
  </si>
  <si>
    <t>Suma</t>
  </si>
  <si>
    <t>A11</t>
  </si>
  <si>
    <t>Motorové promítací plátno, 3 m</t>
  </si>
  <si>
    <t>ks</t>
  </si>
  <si>
    <t xml:space="preserve">Motoricky ovládané promítací plátno, povrch matně bílý, šíře 3 m, poměr stran 16:10, nehlučný bezúdržbový motor, příslušenství pro montáž (strop/podhled/stěna), třípolohový otočný nástěnný ovladač.
</t>
  </si>
  <si>
    <t>A32</t>
  </si>
  <si>
    <t>Interaktivní tabule s projektorem</t>
  </si>
  <si>
    <t xml:space="preserve">Interaktivní tabule s projektorem. Minimální parametry: šířka 190 cm, snímání 4 bodů, software pro výuku, dotykové rozlišení min. 4000 x 4000 bodů. Projektor: svítivost min. 3500 lm, rozlišení min. 1280 x 800 (WXGA), životnost lampy min. 5000 hod.
</t>
  </si>
  <si>
    <t>B3</t>
  </si>
  <si>
    <t>Projektor s vyměnitelným objektivem, 6500 lm</t>
  </si>
  <si>
    <t xml:space="preserve">Projektor s laserovým zdrojem, tříčipová technologie (3 LCD nebo 3 DLP), minimální parametry: výkon 6500 lumenů, rozlišení min WUXGA (1920x1200), kontrast 2 500 000:1, H/V posun objektivu, paměť nastavení objektivu, obrazové vstupy HDMI, HDBaseT, řízení RS-232, LAN, provozní hlučnost projektoru max. 39 dB. Životnost světelného zdroje 20 000 hodin.
</t>
  </si>
  <si>
    <t>B22</t>
  </si>
  <si>
    <t>Objektiv se střední projekční vzdáleností</t>
  </si>
  <si>
    <t xml:space="preserve">Příslušenství k projektoru s vyměnitelným objektivem, objektiv pro střední projekční vzdálenost, motorový zoom, zoom ratio 2,3, throw ratio dle vzdálenosti, předpoklad 1,3 - 3,1:1.
</t>
  </si>
  <si>
    <t>C3</t>
  </si>
  <si>
    <t>Prezentační AV přepínač s řídicí jednotkou a bezdrátovým prezentačním rozhraním a zesilovačem pro reproduktory</t>
  </si>
  <si>
    <t xml:space="preserve">Centrální AV jednotka, min. specifikace: 4x IR, 2x sériový port, 4x relé, 4x digital IN. Audio a video matice - 5x analog audio IN, 6x Mic, 1x digital audio IN, 3x analog audio OUT, 1x repro, 6x HDMI IN, 1x DM PoE IN, 1x HDMI OUT, 1x DM PoE OUT, LAN. 4k, streaming LAN, bezdrátová prezentace pro min 30 účastníků.
</t>
  </si>
  <si>
    <t>D2</t>
  </si>
  <si>
    <t>Systémový ovládací panel dotykový - drátový včetně stojanu</t>
  </si>
  <si>
    <t xml:space="preserve">Stolní dotykový panel, min. parametry: úhlopříčka 7 palců, rozlišení 800 x 480 pixelů, kapacitní dotyková technologie, videokodek H.264, SIP interkom, napájení PoE. Celoplošné sklo.
</t>
  </si>
  <si>
    <t>D8</t>
  </si>
  <si>
    <t>Relé jednotka do rozvaděče - řízení motorů</t>
  </si>
  <si>
    <t xml:space="preserve">Modul s relé 4x 230V/10A, s manuálním ovládáním, provedení na DIN lištu, určen pro řízení 2 ks motorů žaluzií (nahoru/dolů).
</t>
  </si>
  <si>
    <t>D9</t>
  </si>
  <si>
    <t>Relé jednotka do rozvaděče - řízení světel</t>
  </si>
  <si>
    <t xml:space="preserve">Modul s relé 8x vstup a 8x výstup pro spínání světel, ventilátorů apod. Maximální zatížení alespoň 10A / kanál. Instalace na DIN lištu.
</t>
  </si>
  <si>
    <t>D10</t>
  </si>
  <si>
    <t>Řídící modul pro předřadníky DALI</t>
  </si>
  <si>
    <t xml:space="preserve">Jednotka pro řízení předřadníků zářivek DALI, min. 15 nezávislých skupin a 64 předřadníků, montáž na DIN lištu, testovací tlačítka. Předpoklad instalace v prostorách s řízením osvětlení.
</t>
  </si>
  <si>
    <t>D11</t>
  </si>
  <si>
    <t>Zdroj na DIN pro moduly</t>
  </si>
  <si>
    <t xml:space="preserve">60 W zdroj na DIN lištu do silových rozvaděčů určený k napájení min. tří řídících modulů,
</t>
  </si>
  <si>
    <t>D12</t>
  </si>
  <si>
    <t>Dálkové/LAN řízení distribuce napájení, 4x 230V (nezávislé)</t>
  </si>
  <si>
    <t xml:space="preserve">Minimálně čtyřportový spínač 230V řízený po LAN, web server, detekce proudového zatížení, postupné spínání a možnost seskupování výstupů. Spínaný proud min. 10 A, výška 1U, kovové provedení. Včetně instalace a nastavení podle instrukcí uživatele.
</t>
  </si>
  <si>
    <t>D15</t>
  </si>
  <si>
    <t>Datový přepínač PoE</t>
  </si>
  <si>
    <t xml:space="preserve">Datový přepínač 5x 1000Base-T, 4x PoE (802.3af) určený pro napájení a propojení komponent AV systému.
</t>
  </si>
  <si>
    <t>E4</t>
  </si>
  <si>
    <t>Jednotka pro bezdrátovou prezentaci, multiplatformní</t>
  </si>
  <si>
    <t xml:space="preserve">Multiplatformní brána pro bezdrátovou prezentaci a přepínání až čtyř uživatelů. HDMI a VGA výstup, USB (přehrávač multimédií vč. dokumentů MS Office). 
Podporované formáty  MP4, MPG, MPEG, AVI, MOV, MKV, WMV, MP3, WAV, WMA, AAC, JPG, BMP, PNG, GIF.
Podpora Windows, OS X, Android a iOS. Bez Wi-Fi (předpoklad napojení do místní sítě).
</t>
  </si>
  <si>
    <t>E5</t>
  </si>
  <si>
    <t xml:space="preserve">Záznamové a stream zařízení </t>
  </si>
  <si>
    <t xml:space="preserve">Samostatná stanice pro live streaming a záznam. Možnost prolínání, přepínání a současného záznamu a vysílání (stream) dvou kanálů. Zaznamenat lze kromě dvou zdrojů také výsledný střihový/prolínaný materiál (vč. PiP).
Konektivita min.: 2x HDMI/VGA, USB (záznam na HDD). Režimy: multicast, unicast, webstreaming, podpora Youtube.
Možnost vložení loga univerzity, vzdálená správa přes web (uživatelská i administrativní). Řízení RS485.
</t>
  </si>
  <si>
    <t>E6</t>
  </si>
  <si>
    <t xml:space="preserve">PTZ kamera (HDMI, LAN, RS-232)  </t>
  </si>
  <si>
    <t xml:space="preserve">PTZ kamera, min. parametry:  senzor 1/2,3, optický zoom 20x, optická stabilizace obrazu, rozlišení 3840 x 2160 /25p. Konektivita: HDMI, USB, LAN (stream H264, 4 HD kanály), 3G-SDI, audio (stereo mini jack).  Řízení po IP, RS422 and RS232C, napájení PoE+.
Možnost přímého USB provozu (webová kamera).
</t>
  </si>
  <si>
    <t>E9</t>
  </si>
  <si>
    <t>Stolní vizualizér</t>
  </si>
  <si>
    <t xml:space="preserve">Vizualizér s min. parametry: 14x optický zoom, rozlišení 1080p, konektivita USB a LAN, video výstup HDMI, IR DO, 9 obrazových předvoleb, funkce obraz v obraze pro 1 snímek v paměti (freeze).
Náhledový LCD displej, kodek H.264 pro vysílání po síti (stream).
</t>
  </si>
  <si>
    <t>F6</t>
  </si>
  <si>
    <t>Mikrofon kompaktní (pro PTZ kamery)</t>
  </si>
  <si>
    <t xml:space="preserve">Kondenzátorový mikrofon pro zavěšení na strop, kardioidní charakteristika, fantomové napájení, systém pro zavěšení do stropu s navíjecím tenkým přívodem, kovové tělo. Frekvenční rozsah min. 50 Hz až 20 kHz, SPL nejméně 130 dB, ekvivalentní šum 26 dB(A). Vč. kabeláže ke katedře.
</t>
  </si>
  <si>
    <t>F9</t>
  </si>
  <si>
    <t>Akumulátorový blok</t>
  </si>
  <si>
    <t xml:space="preserve">Akumulátorový Li-Ion blok přenosných vysílačů bezdrátových mikrofonů, min. kapacita  2000 mAh.
</t>
  </si>
  <si>
    <t>F10</t>
  </si>
  <si>
    <t>Nabíječka pro mikrofony</t>
  </si>
  <si>
    <t xml:space="preserve">Dvojitá nabíječka pro 2 mikrofonní vysílače (ruční  i bodypack), indikace dobíjení.
</t>
  </si>
  <si>
    <t>F16</t>
  </si>
  <si>
    <t>Reproduktorové soustavy pasivní sloupové střední</t>
  </si>
  <si>
    <t xml:space="preserve">Sloupová (line array) reprosoustava s dvoupásmovou koncepcí, měniče min. 3,3'' (4x) a 1''(8x) Nominální příkon 300 W, char. citlivost 92 dB/W/1m, SPL max. 119 dB. Vyzařovací úhel 150° x 45°/25°. Bílá barva.
</t>
  </si>
  <si>
    <t>F18</t>
  </si>
  <si>
    <t>Reprosoustava podhledová velká</t>
  </si>
  <si>
    <t xml:space="preserve">Dvoupásmové podhledové reprosoustavy s uzavřeným objemem, měniče 8" a 1", jm. impedance 8 ohm / vysokoimpedanční vstup. Kmitočtový rozsah 50 Hz - 20 kHz (± 3 dB), zatížitelnost 150 W (8 Ohm). Char. citlivost min. 90 dB (1 W / 1 m), vyzařovací úhel 95°.
</t>
  </si>
  <si>
    <t>F21</t>
  </si>
  <si>
    <t>Zdroj pro AV matici a řídicí jednotku</t>
  </si>
  <si>
    <t xml:space="preserve">Napájecí zdroj pro komponenty signálového managementu, výstupní výkon min. 150 W.
</t>
  </si>
  <si>
    <t>F25</t>
  </si>
  <si>
    <t>DSP audioprocesor s pevnou konfigurací malý</t>
  </si>
  <si>
    <t xml:space="preserve">Audio procesor/maticový přepínač se šesti vstupy a čtyřmi výstupy, symetrické linkové a mic. vstupy, vzorkování 24-bit/48 kHz, latence nejvýše 6 ms. Kmit. rozsah 20 Hz - 20 kHz (±0,5 dB), THD+N &lt;0,01% (1 kHz), S/N &gt;105 dB, přeslechy mezi kanály &lt;-85 dB/1 kHz. Řízení RS-232 nebo LAN.
</t>
  </si>
  <si>
    <t>F49</t>
  </si>
  <si>
    <t>Bezdrátový mikrofon ruční - sada přijímače a vysílače</t>
  </si>
  <si>
    <t xml:space="preserve">Bezdrátová sada s ručním mikrofonem, kmitočtový rozsah 35 Hz – 20 kHz, 16 kanálů na jedno frekvenční pásmo, automatické nastavení přenosové frekvence, plná diverzita.
Min. parametry mikrofonu: dynamická vložka, superkardioidní směrová char., THD &lt; 0,7% (1 kHz), odstup signálu od šumu 120 dBA.
</t>
  </si>
  <si>
    <t>F50</t>
  </si>
  <si>
    <t>Bezdrátový mikrofon klopový - sada přijímače a vysílače</t>
  </si>
  <si>
    <t xml:space="preserve">Bezdrátová sada s klopovým mikrofonem, kmitočtový rozsah 35 Hz – 20 kHz, 16 kanálů na jedno frekvenční pásmo, automatické nastavení přenosové frekvence, plná diverzita.
Min. parametry mikrofonu: kondenzátorová vložka, kardioidní směrová char., THD &lt; 0,7% (1 kHz), odstup signálu od šumu 120 dBA.
</t>
  </si>
  <si>
    <t>F51</t>
  </si>
  <si>
    <t>Bezdrátový mikrofon náhlavní 1,9 GHz - sada přijímače a vysílače</t>
  </si>
  <si>
    <t xml:space="preserve">Bezdrátová sada s hlavovým mikrofonem, kmitočtový rozsah 35 Hz – 20 kHz, 16 kanálů na jedno frekvenční pásmo, automatické nastavení přenosové frekvence, plná diverzita.
Min. parametry mikrofonu: kondenzátorová vložka, kardioidní směrová char., THD &lt; 0,7% (1 kHz), odstup signálu od šumu 120 dBA.
</t>
  </si>
  <si>
    <t>F52</t>
  </si>
  <si>
    <t>Samostatný náhlavní mikrofon k sadě</t>
  </si>
  <si>
    <t xml:space="preserve">Náhlavní sada s kondenzátorovou všesměrovou mikrofonní hlavou, citlivost: &gt; 5 mV/Pa, úroveň šumu &lt; 27 dB(A). Maximální hmotnost 7 g. 
</t>
  </si>
  <si>
    <t>G2</t>
  </si>
  <si>
    <t>SFTP Cat 6a</t>
  </si>
  <si>
    <t xml:space="preserve">Instalační kabel pro strukturovanou kabeláž, třída 10GBase-T, stíněné provedení s konstrukcí F/FTP, 4 kroucené páry AWG 23/1, šířka pásma 500 MHz.
</t>
  </si>
  <si>
    <t>G14</t>
  </si>
  <si>
    <t>Repro kabel 2x2,5 mm2</t>
  </si>
  <si>
    <t>G19</t>
  </si>
  <si>
    <t>Audio kabel mikrofonní 1x2x0,22</t>
  </si>
  <si>
    <t>H1</t>
  </si>
  <si>
    <t>Držák projektoru univerzální</t>
  </si>
  <si>
    <t xml:space="preserve">Kompatibilní s typem projektoru.
</t>
  </si>
  <si>
    <t>H5</t>
  </si>
  <si>
    <t>Konzole/držák pro kameru</t>
  </si>
  <si>
    <t xml:space="preserve">Nástěnný držák pro PTZ kameru, kompatibilní s kamerou.
</t>
  </si>
  <si>
    <t>H11</t>
  </si>
  <si>
    <t>AV rack v katedře - instalační vybavení pro vestavbu AV techniky</t>
  </si>
  <si>
    <t xml:space="preserve">Kompletní výbava pro instalaci AV techniky v katedře včetně napájecího managementu a aktivního větrání s důrazem na nízký hluk. Výška 12RU, bez bočnic. Min. výbava: potřebné rozvody elektro, aktivní chlazení (hlučnost do 30 dB, MTFB  min. 75 000 hodin). Vázání kabeláže s ohledem na proudění vzduchu. Značení kabelů štítky/bužírkou s potiskem termotransferovou technologií.
</t>
  </si>
  <si>
    <t>H12</t>
  </si>
  <si>
    <t>Přípojné místo pro prezentaci v katedře</t>
  </si>
  <si>
    <t xml:space="preserve">Přípojné místo zápustné. Materiál kov, barva černá. Integrovaná výsuvná AV kabeláž s konektivitou HDMI, VGA a audio. 
</t>
  </si>
  <si>
    <t>H18</t>
  </si>
  <si>
    <t>Patch panel atypický</t>
  </si>
  <si>
    <t xml:space="preserve">1U panel s osazením dle  zadání (předpoklad čtyř pozic - např. XLR_I/O, HDMI, USB).
</t>
  </si>
  <si>
    <t>H32</t>
  </si>
  <si>
    <t>Montážní a spotřební materiál</t>
  </si>
  <si>
    <t>kpl</t>
  </si>
  <si>
    <t xml:space="preserve">Montážní a spotřební materiál pro instalaci AV techniky.
</t>
  </si>
  <si>
    <t>H36</t>
  </si>
  <si>
    <t>Přípojné místo na hranu stolu</t>
  </si>
  <si>
    <t xml:space="preserve">Přípojné místo ke stolu/katedře pro neinvazivní instalaci (bez řezání děr). Přisazení k boku/hraně desky s přesahem cca 500 mm mimo její plochu. Celkové rozměry 220 x 145 x 84 mm, konektivita HDMI, VGA a audio. Vč. 230VAC. 
</t>
  </si>
  <si>
    <t>J1</t>
  </si>
  <si>
    <t>Prováděcí dokumentace</t>
  </si>
  <si>
    <t>h</t>
  </si>
  <si>
    <t>J2</t>
  </si>
  <si>
    <t>Štítkování zařízení - identifikační systém</t>
  </si>
  <si>
    <t>J3</t>
  </si>
  <si>
    <t>Demontážní práce původního vybavení</t>
  </si>
  <si>
    <t>J4</t>
  </si>
  <si>
    <t>Příprava kabelových tras</t>
  </si>
  <si>
    <t>J5</t>
  </si>
  <si>
    <t>Montážní a instalační práce</t>
  </si>
  <si>
    <t>J7</t>
  </si>
  <si>
    <t>Programování řídícího systému</t>
  </si>
  <si>
    <t>J8</t>
  </si>
  <si>
    <t xml:space="preserve">Programování řízení osvětlení a žaluzií </t>
  </si>
  <si>
    <t>J9</t>
  </si>
  <si>
    <t>Zprovoznění a zaškolení obsluhy</t>
  </si>
  <si>
    <t>X11</t>
  </si>
  <si>
    <t>Software nástavba dohledového systému</t>
  </si>
  <si>
    <t xml:space="preserve">Systém vzdáleného přístupu k ovládání poslucháren (řešení problémů na dálku) - kompatibilní s již instalovanými řídicími systémy Crestron.
</t>
  </si>
  <si>
    <t>CELKEM</t>
  </si>
  <si>
    <t>Základní vlastnosti prostoru:</t>
  </si>
  <si>
    <t xml:space="preserve">TYPIZACE:
10_Místnost velká 1
SOUHRN: 
projektor se std. projekční vzdáleností,  motor. plátno, ozvučení, nová katedra </t>
  </si>
  <si>
    <t>Soupis zařízení</t>
  </si>
  <si>
    <t>Název místnosti:</t>
  </si>
  <si>
    <t>posluchárna F1</t>
  </si>
  <si>
    <t>Typ místnosti:</t>
  </si>
  <si>
    <t>10_Místnost velká 1</t>
  </si>
  <si>
    <t>Číslo místnosti provozní:</t>
  </si>
  <si>
    <t>Kód místnosti:</t>
  </si>
  <si>
    <t>BVB06N01014</t>
  </si>
  <si>
    <t>Kapacita:</t>
  </si>
  <si>
    <t>Frekvenční pásmo:</t>
  </si>
  <si>
    <t>Název položky</t>
  </si>
  <si>
    <t>Jednotková cena bez DPH [Kč]</t>
  </si>
  <si>
    <t>Celková cena bez DPH [Kč]</t>
  </si>
  <si>
    <t>m</t>
  </si>
  <si>
    <t>TYPIZACE:
10_Místnost velká 1
VOLITELNÉ POLOŽKY:
- neuvedeny
SOUHRN: 
projektor se std. projekční vzdáleností,  motor. plátno, ozvučení</t>
  </si>
  <si>
    <t>BVB06N02012</t>
  </si>
  <si>
    <t>TYPIZACE:
10_Místnost velká 1
SOUHRN: 
projektor se std. projekční vzdáleností,  motor. plátno, ozvučení</t>
  </si>
  <si>
    <t>posluchárna G2</t>
  </si>
  <si>
    <t>BVB11N02003</t>
  </si>
  <si>
    <t>TYPIZACE:
8_Místnost malá - interaktivní
VOLITELNÉ POLOŽKY:
- neuvedeny
SOUHRN: 
pouze interaktivní tabule</t>
  </si>
  <si>
    <t>internet klub</t>
  </si>
  <si>
    <t>8_Místnost malá - Interaktivní</t>
  </si>
  <si>
    <t>BVB12N01031</t>
  </si>
  <si>
    <t>posluchárna M1</t>
  </si>
  <si>
    <t>BVB08N01017</t>
  </si>
  <si>
    <t>Dispečink / technické zázemí pro dohled nad vybavením  poslucháren (původních i nově řešených).
S ohledem na návaznost na stávající vybavení je nutná úplná kompatibilita s řídícími systémy Crestron.</t>
  </si>
  <si>
    <t>pracovna OTV</t>
  </si>
  <si>
    <t>dispečink</t>
  </si>
  <si>
    <t>BVB01N01021</t>
  </si>
</sst>
</file>

<file path=xl/styles.xml><?xml version="1.0" encoding="utf-8"?>
<styleSheet xmlns="http://schemas.openxmlformats.org/spreadsheetml/2006/main">
  <numFmts count="1">
    <numFmt formatCode="#,##0.\-" numFmtId="164"/>
  </numFmts>
  <fonts count="16">
    <font>
      <name val="Calibri"/>
      <charset val="238"/>
      <family val="2"/>
      <color theme="1"/>
      <sz val="11"/>
      <scheme val="minor"/>
    </font>
    <font>
      <name val="Times New Roman"/>
      <charset val="238"/>
      <family val="1"/>
      <color theme="1"/>
      <sz val="11"/>
    </font>
    <font>
      <name val="Tahoma"/>
      <charset val="238"/>
      <family val="2"/>
      <color theme="1"/>
      <sz val="8"/>
    </font>
    <font>
      <name val="Tahoma"/>
      <charset val="238"/>
      <family val="2"/>
      <color theme="1"/>
      <sz val="11"/>
    </font>
    <font>
      <name val="Tahoma"/>
      <charset val="238"/>
      <family val="2"/>
      <color theme="1"/>
      <sz val="12"/>
    </font>
    <font>
      <name val="Tahoma"/>
      <charset val="238"/>
      <family val="2"/>
      <color theme="1"/>
      <sz val="10"/>
    </font>
    <font>
      <name val="Calibri"/>
      <charset val="238"/>
      <family val="2"/>
      <color theme="10"/>
      <sz val="11"/>
      <u val="single"/>
      <scheme val="minor"/>
    </font>
    <font>
      <name val="Calibri"/>
      <charset val="238"/>
      <family val="2"/>
      <color theme="1"/>
      <sz val="8"/>
      <scheme val="minor"/>
    </font>
    <font>
      <name val="Arial"/>
      <charset val="238"/>
      <family val="2"/>
      <sz val="10"/>
    </font>
    <font>
      <name val="Tahoma"/>
      <charset val="238"/>
      <family val="2"/>
      <sz val="12"/>
    </font>
    <font>
      <name val="Trebuchet MS"/>
      <charset val="238"/>
      <family val="2"/>
      <color theme="1"/>
      <sz val="11"/>
    </font>
    <font>
      <name val="Calibri"/>
      <charset val="238"/>
      <family val="2"/>
      <b val="1"/>
      <color theme="1"/>
      <sz val="11"/>
      <scheme val="minor"/>
    </font>
    <font>
      <name val="Tahoma"/>
      <charset val="238"/>
      <family val="2"/>
      <i val="1"/>
      <color theme="1"/>
      <sz val="12"/>
    </font>
    <font>
      <name val="Calibri"/>
      <charset val="238"/>
      <family val="2"/>
      <b val="1"/>
      <color indexed="8"/>
      <sz val="11"/>
      <scheme val="minor"/>
    </font>
    <font>
      <name val="Calibri"/>
      <charset val="238"/>
      <family val="2"/>
      <b val="1"/>
      <color rgb="FFFF0000"/>
      <sz val="14"/>
      <scheme val="minor"/>
    </font>
    <font>
      <name val="Calibri"/>
      <charset val="238"/>
      <family val="2"/>
      <color rgb="FFFF0000"/>
      <sz val="14"/>
      <scheme val="minor"/>
    </font>
  </fonts>
  <fills count="3">
    <fill>
      <patternFill/>
    </fill>
    <fill>
      <patternFill patternType="gray125"/>
    </fill>
    <fill>
      <patternFill patternType="solid">
        <fgColor rgb="00C4C4C4"/>
      </patternFill>
    </fill>
  </fills>
  <borders count="34">
    <border>
      <left/>
      <right/>
      <top/>
      <bottom/>
      <diagonal/>
    </border>
    <border>
      <left style="thin">
        <color auto="1"/>
      </left>
      <right style="thin">
        <color auto="1"/>
      </right>
      <top style="thin">
        <color auto="1"/>
      </top>
      <bottom style="thin">
        <color auto="1"/>
      </bottom>
      <diagonal/>
    </border>
    <border>
      <left/>
      <right/>
      <top style="double">
        <color auto="1"/>
      </top>
      <bottom/>
      <diagonal/>
    </border>
    <border>
      <left/>
      <right style="double">
        <color auto="1"/>
      </right>
      <top style="double">
        <color auto="1"/>
      </top>
      <bottom/>
      <diagonal/>
    </border>
    <border>
      <left/>
      <right style="double">
        <color auto="1"/>
      </right>
      <top/>
      <bottom/>
      <diagonal/>
    </border>
    <border>
      <left style="thin">
        <color auto="1"/>
      </left>
      <right style="double">
        <color auto="1"/>
      </right>
      <top style="thin">
        <color auto="1"/>
      </top>
      <bottom style="thin">
        <color auto="1"/>
      </bottom>
      <diagonal/>
    </border>
    <border>
      <left style="thin">
        <color auto="1"/>
      </left>
      <right style="thin">
        <color auto="1"/>
      </right>
      <top style="hair">
        <color auto="1"/>
      </top>
      <bottom style="hair">
        <color auto="1"/>
      </bottom>
      <diagonal/>
    </border>
    <border>
      <left style="thin">
        <color auto="1"/>
      </left>
      <right style="double">
        <color auto="1"/>
      </right>
      <top style="hair">
        <color auto="1"/>
      </top>
      <bottom style="hair">
        <color auto="1"/>
      </bottom>
      <diagonal/>
    </border>
    <border>
      <left style="double">
        <color auto="1"/>
      </left>
      <right style="thin">
        <color auto="1"/>
      </right>
      <top/>
      <bottom style="hair">
        <color auto="1"/>
      </bottom>
      <diagonal/>
    </border>
    <border>
      <left style="thin">
        <color auto="1"/>
      </left>
      <right style="thin">
        <color auto="1"/>
      </right>
      <top/>
      <bottom style="hair">
        <color auto="1"/>
      </bottom>
      <diagonal/>
    </border>
    <border>
      <left style="double">
        <color auto="1"/>
      </left>
      <right style="thin">
        <color auto="1"/>
      </right>
      <top style="thin">
        <color auto="1"/>
      </top>
      <bottom style="thin">
        <color auto="1"/>
      </bottom>
      <diagonal/>
    </border>
    <border>
      <left style="thin">
        <color auto="1"/>
      </left>
      <right style="thin">
        <color auto="1"/>
      </right>
      <top/>
      <bottom style="double">
        <color auto="1"/>
      </bottom>
      <diagonal/>
    </border>
    <border>
      <left style="double">
        <color auto="1"/>
      </left>
      <right/>
      <top/>
      <bottom style="thin">
        <color auto="1"/>
      </bottom>
      <diagonal/>
    </border>
    <border>
      <left style="double">
        <color auto="1"/>
      </left>
      <right style="thin">
        <color auto="1"/>
      </right>
      <top/>
      <bottom style="double">
        <color auto="1"/>
      </bottom>
      <diagonal/>
    </border>
    <border>
      <left style="thin">
        <color auto="1"/>
      </left>
      <right style="double">
        <color auto="1"/>
      </right>
      <top/>
      <bottom style="double">
        <color auto="1"/>
      </bottom>
      <diagonal/>
    </border>
    <border>
      <left style="thin">
        <color auto="1"/>
      </left>
      <right style="double">
        <color auto="1"/>
      </right>
      <top/>
      <bottom style="hair">
        <color auto="1"/>
      </bottom>
      <diagonal/>
    </border>
    <border>
      <left/>
      <right/>
      <top/>
      <bottom style="thin">
        <color auto="1"/>
      </bottom>
      <diagonal/>
    </border>
    <border>
      <left/>
      <right style="double">
        <color auto="1"/>
      </right>
      <top/>
      <bottom style="thin">
        <color auto="1"/>
      </bottom>
      <diagonal/>
    </border>
    <border>
      <left/>
      <right style="medium">
        <color auto="1"/>
      </right>
      <top style="hair">
        <color auto="1"/>
      </top>
      <bottom style="hair">
        <color auto="1"/>
      </bottom>
      <diagonal/>
    </border>
    <border>
      <left/>
      <right style="medium">
        <color auto="1"/>
      </right>
      <top style="hair">
        <color auto="1"/>
      </top>
      <bottom style="medium">
        <color auto="1"/>
      </bottom>
      <diagonal/>
    </border>
    <border>
      <left style="double">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hair">
        <color auto="1"/>
      </bottom>
      <diagonal/>
    </border>
    <border>
      <left/>
      <right style="medium">
        <color indexed="64"/>
      </right>
      <top style="medium">
        <color indexed="64"/>
      </top>
      <bottom style="hair">
        <color auto="1"/>
      </bottom>
      <diagonal/>
    </border>
    <border>
      <left style="medium">
        <color indexed="64"/>
      </left>
      <right/>
      <top style="hair">
        <color auto="1"/>
      </top>
      <bottom style="hair">
        <color auto="1"/>
      </bottom>
      <diagonal/>
    </border>
    <border>
      <left style="medium">
        <color indexed="64"/>
      </left>
      <right/>
      <top style="hair">
        <color auto="1"/>
      </top>
      <bottom style="medium">
        <color indexed="64"/>
      </bottom>
      <diagonal/>
    </border>
  </borders>
  <cellStyleXfs count="4">
    <xf borderId="0" fillId="0" fontId="0" numFmtId="0"/>
    <xf borderId="0" fillId="0" fontId="6" numFmtId="0"/>
    <xf borderId="0" fillId="0" fontId="8" numFmtId="0"/>
    <xf borderId="0" fillId="0" fontId="8" numFmtId="0"/>
  </cellStyleXfs>
  <cellXfs count="96">
    <xf borderId="0" fillId="0" fontId="0" numFmtId="0" pivotButton="0" quotePrefix="0" xfId="0"/>
    <xf borderId="0" fillId="0" fontId="0" numFmtId="0" pivotButton="0" quotePrefix="0" xfId="0"/>
    <xf borderId="3" fillId="0" fontId="0" numFmtId="0" pivotButton="0" quotePrefix="0" xfId="0"/>
    <xf applyAlignment="1" borderId="0" fillId="0" fontId="0" numFmtId="0" pivotButton="0" quotePrefix="0" xfId="0">
      <alignment horizontal="center"/>
    </xf>
    <xf applyAlignment="1" borderId="0" fillId="0" fontId="0" numFmtId="0" pivotButton="0" quotePrefix="0" xfId="0">
      <alignment horizontal="center"/>
    </xf>
    <xf applyAlignment="1" borderId="1" fillId="0" fontId="2" numFmtId="0" pivotButton="0" quotePrefix="0" xfId="0">
      <alignment horizontal="center" vertical="center" wrapText="1"/>
    </xf>
    <xf applyAlignment="1" borderId="0" fillId="0" fontId="4" numFmtId="0" pivotButton="0" quotePrefix="0" xfId="0">
      <alignment horizontal="center" vertical="top"/>
    </xf>
    <xf applyAlignment="1" borderId="0" fillId="0" fontId="4" numFmtId="0" pivotButton="0" quotePrefix="0" xfId="0">
      <alignment horizontal="left" vertical="top" wrapText="1"/>
    </xf>
    <xf applyAlignment="1" borderId="0" fillId="0" fontId="4" numFmtId="0" pivotButton="0" quotePrefix="0" xfId="0">
      <alignment horizontal="center" vertical="top"/>
    </xf>
    <xf borderId="0" fillId="0" fontId="3" numFmtId="0" pivotButton="0" quotePrefix="0" xfId="0"/>
    <xf applyAlignment="1" borderId="0" fillId="0" fontId="3" numFmtId="0" pivotButton="0" quotePrefix="0" xfId="0">
      <alignment horizontal="center"/>
    </xf>
    <xf borderId="0" fillId="0" fontId="6" numFmtId="0" pivotButton="0" quotePrefix="0" xfId="1"/>
    <xf borderId="12" fillId="0" fontId="1" numFmtId="0" pivotButton="0" quotePrefix="0" xfId="0"/>
    <xf applyAlignment="1" borderId="2" fillId="0" fontId="0" numFmtId="0" pivotButton="0" quotePrefix="0" xfId="0">
      <alignment horizontal="left"/>
    </xf>
    <xf borderId="16" fillId="0" fontId="0" numFmtId="0" pivotButton="0" quotePrefix="0" xfId="0"/>
    <xf borderId="17" fillId="0" fontId="0" numFmtId="0" pivotButton="0" quotePrefix="0" xfId="0"/>
    <xf applyAlignment="1" borderId="5" fillId="0" fontId="2" numFmtId="0" pivotButton="0" quotePrefix="0" xfId="0">
      <alignment horizontal="center" vertical="center" wrapText="1"/>
    </xf>
    <xf applyAlignment="1" borderId="16" fillId="0" fontId="0" numFmtId="0" pivotButton="0" quotePrefix="0" xfId="0">
      <alignment horizontal="center"/>
    </xf>
    <xf borderId="18" fillId="0" fontId="5" numFmtId="0" pivotButton="0" quotePrefix="0" xfId="0"/>
    <xf applyAlignment="1" borderId="9" fillId="0" fontId="4" numFmtId="0" pivotButton="0" quotePrefix="0" xfId="0">
      <alignment vertical="top"/>
    </xf>
    <xf borderId="18" fillId="0" fontId="5" numFmtId="0" pivotButton="0" quotePrefix="0" xfId="0"/>
    <xf applyAlignment="1" borderId="6" fillId="0" fontId="4" numFmtId="0" pivotButton="0" quotePrefix="0" xfId="0">
      <alignment horizontal="center" vertical="top"/>
    </xf>
    <xf applyAlignment="1" borderId="11" fillId="0" fontId="4" numFmtId="0" pivotButton="0" quotePrefix="0" xfId="0">
      <alignment vertical="top" wrapText="1"/>
    </xf>
    <xf applyAlignment="1" borderId="9" fillId="0" fontId="4" numFmtId="0" pivotButton="0" quotePrefix="0" xfId="0">
      <alignment horizontal="center" vertical="top"/>
    </xf>
    <xf applyAlignment="1" borderId="1" fillId="0" fontId="4" numFmtId="0" pivotButton="0" quotePrefix="0" xfId="0">
      <alignment horizontal="center" vertical="top"/>
    </xf>
    <xf applyAlignment="1" borderId="11" fillId="0" fontId="4" numFmtId="0" pivotButton="0" quotePrefix="0" xfId="0">
      <alignment horizontal="center" vertical="top"/>
    </xf>
    <xf borderId="0" fillId="0" fontId="7" numFmtId="0" pivotButton="0" quotePrefix="0" xfId="0"/>
    <xf applyAlignment="1" borderId="9" fillId="0" fontId="4" numFmtId="0" pivotButton="0" quotePrefix="0" xfId="0">
      <alignment horizontal="center" vertical="top"/>
    </xf>
    <xf applyAlignment="1" borderId="21" fillId="0" fontId="3" numFmtId="0" pivotButton="0" quotePrefix="0" xfId="0">
      <alignment horizontal="center" vertical="center" wrapText="1"/>
    </xf>
    <xf applyAlignment="1" borderId="21" fillId="0" fontId="2" numFmtId="0" pivotButton="0" quotePrefix="0" xfId="0">
      <alignment horizontal="center" vertical="center" wrapText="1"/>
    </xf>
    <xf applyAlignment="1" borderId="1" fillId="0" fontId="9" numFmtId="164" pivotButton="0" quotePrefix="0" xfId="2">
      <alignment horizontal="right" vertical="top"/>
    </xf>
    <xf applyAlignment="1" borderId="1" fillId="0" fontId="5" numFmtId="0" pivotButton="0" quotePrefix="0" xfId="0">
      <alignment horizontal="left" vertical="top" wrapText="1"/>
    </xf>
    <xf borderId="0" fillId="0" fontId="0" numFmtId="0" pivotButton="0" quotePrefix="0" xfId="0"/>
    <xf applyAlignment="1" borderId="1" fillId="0" fontId="4" numFmtId="0" pivotButton="0" quotePrefix="0" xfId="0">
      <alignment horizontal="left" vertical="top" wrapText="1"/>
    </xf>
    <xf applyAlignment="1" borderId="7" fillId="0" fontId="4" numFmtId="0" pivotButton="0" quotePrefix="0" xfId="0">
      <alignment horizontal="center" vertical="top"/>
    </xf>
    <xf applyAlignment="1" borderId="15" fillId="0" fontId="4" numFmtId="0" pivotButton="0" quotePrefix="0" xfId="0">
      <alignment horizontal="center" vertical="top"/>
    </xf>
    <xf applyAlignment="1" borderId="14" fillId="0" fontId="4" numFmtId="0" pivotButton="0" quotePrefix="0" xfId="0">
      <alignment horizontal="center" vertical="top"/>
    </xf>
    <xf borderId="23" fillId="0" fontId="0" numFmtId="0" pivotButton="0" quotePrefix="0" xfId="0"/>
    <xf borderId="24" fillId="0" fontId="0" numFmtId="0" pivotButton="0" quotePrefix="0" xfId="0"/>
    <xf borderId="26" fillId="0" fontId="0" numFmtId="0" pivotButton="0" quotePrefix="0" xfId="0"/>
    <xf borderId="0" fillId="0" fontId="3" numFmtId="0" pivotButton="0" quotePrefix="0" xfId="0"/>
    <xf borderId="0" fillId="0" fontId="3" numFmtId="0" pivotButton="0" quotePrefix="0" xfId="0"/>
    <xf borderId="26" fillId="0" fontId="3" numFmtId="0" pivotButton="0" quotePrefix="0" xfId="0"/>
    <xf applyAlignment="1" borderId="0" fillId="0" fontId="3" numFmtId="0" pivotButton="0" quotePrefix="0" xfId="0">
      <alignment horizontal="left"/>
    </xf>
    <xf borderId="28" fillId="0" fontId="3" numFmtId="0" pivotButton="0" quotePrefix="0" xfId="0"/>
    <xf applyAlignment="1" borderId="28" fillId="0" fontId="3" numFmtId="0" pivotButton="0" quotePrefix="0" xfId="0">
      <alignment horizontal="left"/>
    </xf>
    <xf applyAlignment="1" borderId="29" fillId="0" fontId="3" numFmtId="0" pivotButton="0" quotePrefix="0" xfId="0">
      <alignment horizontal="left"/>
    </xf>
    <xf applyAlignment="1" borderId="0" fillId="0" fontId="7" numFmtId="0" pivotButton="0" quotePrefix="0" xfId="0">
      <alignment horizontal="right"/>
    </xf>
    <xf applyAlignment="1" borderId="18" fillId="0" fontId="5" numFmtId="0" pivotButton="0" quotePrefix="0" xfId="0">
      <alignment wrapText="1"/>
    </xf>
    <xf borderId="19" fillId="0" fontId="5" numFmtId="0" pivotButton="0" quotePrefix="0" xfId="0"/>
    <xf applyAlignment="1" borderId="8" fillId="0" fontId="4" numFmtId="49" pivotButton="0" quotePrefix="0" xfId="0">
      <alignment horizontal="center" vertical="top"/>
    </xf>
    <xf applyAlignment="1" borderId="13" fillId="0" fontId="4" numFmtId="49" pivotButton="0" quotePrefix="0" xfId="0">
      <alignment horizontal="center" vertical="top"/>
    </xf>
    <xf borderId="22" fillId="0" fontId="0" numFmtId="49" pivotButton="0" quotePrefix="0" xfId="0"/>
    <xf borderId="25" fillId="0" fontId="0" numFmtId="49" pivotButton="0" quotePrefix="0" xfId="0"/>
    <xf borderId="25" fillId="0" fontId="3" numFmtId="49" pivotButton="0" quotePrefix="0" xfId="0"/>
    <xf borderId="27" fillId="0" fontId="3" numFmtId="49" pivotButton="0" quotePrefix="0" xfId="0"/>
    <xf borderId="12" fillId="0" fontId="1" numFmtId="49" pivotButton="0" quotePrefix="0" xfId="0"/>
    <xf applyAlignment="1" borderId="20" fillId="0" fontId="2" numFmtId="49" pivotButton="0" quotePrefix="0" xfId="0">
      <alignment horizontal="left" vertical="center" wrapText="1"/>
    </xf>
    <xf borderId="0" fillId="0" fontId="0" numFmtId="49" pivotButton="0" quotePrefix="0" xfId="0"/>
    <xf applyAlignment="1" borderId="10" fillId="0" fontId="4" numFmtId="49" pivotButton="0" quotePrefix="0" xfId="0">
      <alignment horizontal="center" vertical="center" wrapText="1"/>
    </xf>
    <xf applyAlignment="1" borderId="1" fillId="0" fontId="4" numFmtId="0" pivotButton="0" quotePrefix="0" xfId="0">
      <alignment horizontal="center" vertical="center" wrapText="1"/>
    </xf>
    <xf applyAlignment="1" borderId="16" fillId="0" fontId="0" numFmtId="0" pivotButton="0" quotePrefix="0" xfId="0">
      <alignment horizontal="center"/>
    </xf>
    <xf applyAlignment="1" borderId="0" fillId="0" fontId="3" numFmtId="0" pivotButton="0" quotePrefix="0" xfId="0">
      <alignment horizontal="center"/>
    </xf>
    <xf applyAlignment="1" borderId="0" fillId="0" fontId="0" numFmtId="0" pivotButton="0" quotePrefix="0" xfId="0">
      <alignment horizontal="center"/>
    </xf>
    <xf borderId="0" fillId="0" fontId="7" numFmtId="0" pivotButton="0" quotePrefix="0" xfId="0"/>
    <xf applyAlignment="1" borderId="0" fillId="0" fontId="10" numFmtId="49" pivotButton="0" quotePrefix="0" xfId="0">
      <alignment horizontal="left"/>
    </xf>
    <xf applyAlignment="1" borderId="18" fillId="0" fontId="5" numFmtId="0" pivotButton="0" quotePrefix="0" xfId="0">
      <alignment horizontal="left"/>
    </xf>
    <xf borderId="0" fillId="0" fontId="11" numFmtId="164" pivotButton="0" quotePrefix="0" xfId="0"/>
    <xf applyAlignment="1" borderId="0" fillId="0" fontId="11" numFmtId="0" pivotButton="0" quotePrefix="0" xfId="0">
      <alignment horizontal="right"/>
    </xf>
    <xf applyAlignment="1" borderId="18" fillId="0" fontId="5" numFmtId="0" pivotButton="0" quotePrefix="0" xfId="0">
      <alignment horizontal="left"/>
    </xf>
    <xf applyAlignment="1" borderId="0" fillId="0" fontId="9" numFmtId="164" pivotButton="0" quotePrefix="0" xfId="2">
      <alignment horizontal="right" vertical="top"/>
    </xf>
    <xf applyAlignment="1" borderId="0" fillId="0" fontId="5" numFmtId="0" pivotButton="0" quotePrefix="0" xfId="0">
      <alignment horizontal="left" vertical="top" wrapText="1"/>
    </xf>
    <xf applyAlignment="1" borderId="8" fillId="0" fontId="12" numFmtId="49" pivotButton="0" quotePrefix="0" xfId="0">
      <alignment horizontal="center" vertical="top"/>
    </xf>
    <xf borderId="0" fillId="0" fontId="0" numFmtId="3" pivotButton="0" quotePrefix="0" xfId="0"/>
    <xf borderId="0" fillId="0" fontId="3" numFmtId="0" pivotButton="0" quotePrefix="0" xfId="0"/>
    <xf applyAlignment="1" borderId="6" fillId="0" fontId="4" numFmtId="0" pivotButton="0" quotePrefix="0" xfId="0">
      <alignment horizontal="center" vertical="top"/>
    </xf>
    <xf applyAlignment="1" borderId="15" fillId="0" fontId="4" numFmtId="0" pivotButton="0" quotePrefix="0" xfId="0">
      <alignment horizontal="center" vertical="top"/>
    </xf>
    <xf applyAlignment="1" borderId="9" fillId="0" fontId="4" numFmtId="0" pivotButton="0" quotePrefix="0" xfId="0">
      <alignment vertical="top"/>
    </xf>
    <xf borderId="0" fillId="0" fontId="11" numFmtId="3" pivotButton="0" quotePrefix="0" xfId="0"/>
    <xf borderId="0" fillId="0" fontId="13" numFmtId="3" pivotButton="0" quotePrefix="0" xfId="0"/>
    <xf borderId="30" fillId="0" fontId="5" numFmtId="49" pivotButton="0" quotePrefix="0" xfId="0"/>
    <xf applyAlignment="1" borderId="31" fillId="0" fontId="5" numFmtId="0" pivotButton="0" quotePrefix="0" xfId="0">
      <alignment wrapText="1"/>
    </xf>
    <xf borderId="32" fillId="0" fontId="5" numFmtId="49" pivotButton="0" quotePrefix="0" xfId="0"/>
    <xf borderId="33" fillId="0" fontId="5" numFmtId="49" pivotButton="0" quotePrefix="0" xfId="0"/>
    <xf borderId="30" fillId="0" fontId="5" numFmtId="0" pivotButton="0" quotePrefix="0" xfId="0"/>
    <xf borderId="32" fillId="0" fontId="5" numFmtId="0" pivotButton="0" quotePrefix="0" xfId="0"/>
    <xf borderId="33" fillId="0" fontId="5" numFmtId="0" pivotButton="0" quotePrefix="0" xfId="0"/>
    <xf applyAlignment="1" borderId="0" fillId="0" fontId="14" numFmtId="0" pivotButton="0" quotePrefix="0" xfId="0">
      <alignment horizontal="center"/>
    </xf>
    <xf applyAlignment="1" borderId="0" fillId="0" fontId="15" numFmtId="0" pivotButton="0" quotePrefix="0" xfId="0">
      <alignment horizontal="center"/>
    </xf>
    <xf applyAlignment="1" borderId="0" fillId="0" fontId="3" numFmtId="0" pivotButton="0" quotePrefix="0" xfId="0">
      <alignment horizontal="left"/>
    </xf>
    <xf applyAlignment="1" borderId="4" fillId="0" fontId="0" numFmtId="0" pivotButton="0" quotePrefix="0" xfId="0">
      <alignment wrapText="1"/>
    </xf>
    <xf borderId="4" fillId="0" fontId="0" numFmtId="0" pivotButton="0" quotePrefix="0" xfId="0"/>
    <xf applyAlignment="1" borderId="4" fillId="0" fontId="0" numFmtId="0" pivotButton="0" quotePrefix="0" xfId="0">
      <alignment horizontal="center" vertical="center" wrapText="1"/>
    </xf>
    <xf applyAlignment="1" borderId="4" fillId="0" fontId="0" numFmtId="0" pivotButton="0" quotePrefix="0" xfId="0">
      <alignment horizontal="center" vertical="center"/>
    </xf>
    <xf applyProtection="1" borderId="0" fillId="0" fontId="0" numFmtId="3" pivotButton="0" quotePrefix="0" xfId="0">
      <protection hidden="0" locked="0"/>
    </xf>
    <xf borderId="0" fillId="2" fontId="0" numFmtId="3" pivotButton="0" quotePrefix="0" xfId="0"/>
  </cellXfs>
  <cellStyles count="4">
    <cellStyle builtinId="0" name="Normální" xfId="0"/>
    <cellStyle builtinId="8" name="Hypertextový odkaz" xfId="1"/>
    <cellStyle name="normální_Zadávací podklad pro profese" xfId="2"/>
    <cellStyle name="Normální 36" xfId="3"/>
  </cellStyles>
  <tableStyles count="0" defaultPivotStyle="PivotStyleLight16" defaultTableStyle="TableStyleMedium2"/>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3.xml"/><Relationship Id="rId3" Type="http://schemas.openxmlformats.org/officeDocument/2006/relationships/worksheet" Target="/xl/worksheets/sheet3.xml"/><Relationship Id="rId7" Type="http://schemas.openxmlformats.org/officeDocument/2006/relationships/worksheet" Target="/xl/worksheets/sheet7.xml"/><Relationship Id="rId12" Type="http://schemas.openxmlformats.org/officeDocument/2006/relationships/customXml" Target="../customXml/item2.xml"/><Relationship Id="rId2" Type="http://schemas.openxmlformats.org/officeDocument/2006/relationships/worksheet" Target="/xl/worksheets/sheet2.xml"/><Relationship Id="rId1" Type="http://schemas.openxmlformats.org/officeDocument/2006/relationships/worksheet" Target="/xl/worksheets/sheet1.xml"/><Relationship Id="rId6" Type="http://schemas.openxmlformats.org/officeDocument/2006/relationships/worksheet" Target="/xl/worksheets/sheet6.xml"/><Relationship Id="rId11" Type="http://schemas.openxmlformats.org/officeDocument/2006/relationships/customXml" Target="../customXml/item1.xml"/><Relationship Id="rId5" Type="http://schemas.openxmlformats.org/officeDocument/2006/relationships/worksheet" Target="/xl/worksheets/sheet5.xml"/><Relationship Id="rId10" Type="http://schemas.openxmlformats.org/officeDocument/2006/relationships/theme" Target="theme/theme1.xml"/><Relationship Id="rId4" Type="http://schemas.openxmlformats.org/officeDocument/2006/relationships/worksheet" Target="/xl/worksheets/sheet4.xml"/><Relationship Id="rId9"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sheetPr>
    <outlinePr summaryBelow="1" summaryRight="1"/>
    <pageSetUpPr fitToPage="1"/>
  </sheetPr>
  <dimension ref="A1:Q81"/>
  <sheetViews>
    <sheetView tabSelected="1" workbookViewId="0" zoomScale="85" zoomScaleNormal="85">
      <pane activePane="bottomLeft" state="frozen" topLeftCell="A24" ySplit="8"/>
      <selection activeCell="C14" sqref="C14"/>
      <selection activeCell="B25" pane="bottomLeft" sqref="B25"/>
    </sheetView>
  </sheetViews>
  <sheetFormatPr baseColWidth="8" defaultRowHeight="15" outlineLevelCol="0"/>
  <cols>
    <col customWidth="1" max="1" min="1" style="58" width="7.140625"/>
    <col bestFit="1" customWidth="1" max="2" min="2" style="32" width="56.5703125"/>
    <col customWidth="1" max="3" min="3" style="32" width="7"/>
    <col bestFit="1" customWidth="1" max="6" min="5" style="32" width="23.7109375"/>
    <col customWidth="1" max="7" min="7" style="32" width="56.85546875"/>
    <col customWidth="1" max="9" min="8" style="32" width="13.85546875"/>
    <col customWidth="1" max="10" min="10" style="32" width="6"/>
    <col bestFit="1" customWidth="1" max="11" min="11" style="32" width="6"/>
    <col bestFit="1" customWidth="1" max="15" min="12" style="32" width="9.28515625"/>
    <col bestFit="1" customWidth="1" max="16" min="16" style="32" width="9.5703125"/>
    <col bestFit="1" customWidth="1" max="17" min="17" style="32" width="10.28515625"/>
  </cols>
  <sheetData>
    <row r="1" spans="1:17">
      <c r="A1" s="52" t="s">
        <v>0</v>
      </c>
      <c r="B1" s="37" t="n"/>
      <c r="C1" s="37" t="s">
        <v>1</v>
      </c>
      <c r="D1" s="37" t="n"/>
      <c r="E1" s="37" t="n"/>
      <c r="F1" s="38" t="n"/>
    </row>
    <row r="2" spans="1:17">
      <c r="A2" s="53" t="s">
        <v>2</v>
      </c>
      <c r="C2" t="s">
        <v>3</v>
      </c>
      <c r="F2" s="39" t="n"/>
    </row>
    <row customHeight="1" ht="18.75" r="3" s="32" spans="1:17">
      <c r="A3" s="53" t="s">
        <v>4</v>
      </c>
      <c r="C3" t="s">
        <v>3</v>
      </c>
      <c r="F3" s="39" t="n"/>
      <c r="H3" s="87" t="n"/>
      <c r="I3" s="87" t="n"/>
    </row>
    <row customHeight="1" ht="18.75" r="4" s="32" spans="1:17">
      <c r="A4" s="54" t="s">
        <v>5</v>
      </c>
      <c r="B4" s="74" t="n"/>
      <c r="C4" t="s">
        <v>6</v>
      </c>
      <c r="D4" s="74" t="n"/>
      <c r="E4" s="74" t="n"/>
      <c r="F4" s="42" t="n"/>
      <c r="H4" s="88" t="n"/>
      <c r="I4" s="88" t="n"/>
    </row>
    <row customHeight="1" ht="18.75" r="5" s="32" spans="1:17">
      <c r="A5" s="54" t="s">
        <v>7</v>
      </c>
      <c r="B5" s="74" t="n"/>
      <c r="C5" s="74" t="s">
        <v>8</v>
      </c>
      <c r="D5" s="74" t="n"/>
      <c r="E5" s="74" t="n"/>
      <c r="F5" s="42" t="n"/>
      <c r="H5" s="88" t="n"/>
      <c r="I5" s="88" t="n"/>
    </row>
    <row customHeight="1" ht="15.75" r="6" s="32" spans="1:17" thickBot="1">
      <c r="A6" s="55" t="n"/>
      <c r="B6" s="44" t="n"/>
      <c r="C6" s="45" t="n"/>
      <c r="D6" s="45" t="n"/>
      <c r="E6" s="45" t="n"/>
      <c r="F6" s="46" t="n"/>
      <c r="G6" s="89" t="n"/>
      <c r="H6" s="89" t="n"/>
      <c r="I6" s="89" t="n"/>
    </row>
    <row customHeight="1" ht="15.75" r="7" s="32" spans="1:17" thickBot="1">
      <c r="A7" s="56" t="n"/>
      <c r="B7" s="14" t="n"/>
      <c r="C7" s="14" t="n"/>
      <c r="D7" s="14" t="n"/>
      <c r="E7" s="61" t="n"/>
      <c r="F7" s="14" t="n"/>
      <c r="G7" s="14" t="n"/>
      <c r="L7" s="64">
        <f>'F1'!$B$8</f>
        <v/>
      </c>
      <c r="M7" s="64">
        <f>'F2'!$B$8</f>
        <v/>
      </c>
      <c r="N7" s="64">
        <f>'G2'!$B$8</f>
        <v/>
      </c>
      <c r="O7" s="64">
        <f>'M1'!$B$8</f>
        <v/>
      </c>
      <c r="P7" s="64">
        <f>InternetKlub!$B$8</f>
        <v/>
      </c>
      <c r="Q7" s="64">
        <f>pracovnaOIKT!$B$8</f>
        <v/>
      </c>
    </row>
    <row customHeight="1" ht="32.25" r="8" s="32" spans="1:17" thickTop="1">
      <c r="A8" s="57" t="s">
        <v>9</v>
      </c>
      <c r="B8" s="28" t="s">
        <v>10</v>
      </c>
      <c r="C8" s="29" t="s">
        <v>11</v>
      </c>
      <c r="D8" s="29" t="s">
        <v>12</v>
      </c>
      <c r="E8" s="29" t="s">
        <v>13</v>
      </c>
      <c r="F8" s="29" t="s">
        <v>14</v>
      </c>
      <c r="G8" s="28" t="s">
        <v>15</v>
      </c>
      <c r="H8" s="28" t="s">
        <v>16</v>
      </c>
      <c r="I8" s="28" t="s">
        <v>17</v>
      </c>
      <c r="K8" t="s">
        <v>18</v>
      </c>
      <c r="L8" s="47" t="n"/>
      <c r="M8" s="47" t="n"/>
      <c r="N8" s="47" t="n"/>
      <c r="O8" s="47" t="n"/>
      <c r="P8" s="47" t="n"/>
      <c r="Q8" s="47" t="n"/>
    </row>
    <row customHeight="1" ht="63.75" r="9" s="32" spans="1:17">
      <c r="A9" s="24" t="s">
        <v>19</v>
      </c>
      <c r="B9" s="33" t="s">
        <v>20</v>
      </c>
      <c r="C9" s="24">
        <f>K9</f>
        <v/>
      </c>
      <c r="D9" s="24" t="s">
        <v>21</v>
      </c>
      <c r="E9" s="30" t="n"/>
      <c r="F9" s="30">
        <f>C9*E9</f>
        <v/>
      </c>
      <c r="G9" s="31" t="s">
        <v>22</v>
      </c>
      <c r="H9" s="24" t="n"/>
      <c r="I9" s="24" t="n"/>
      <c r="K9">
        <f>SUM(L9:T9)</f>
        <v/>
      </c>
      <c r="L9" s="64">
        <f>SUMIF('F1'!$A$14:$A$87,$A9,'F1'!$C$14:$C$87)</f>
        <v/>
      </c>
      <c r="M9" s="64">
        <f>SUMIF('F2'!$A$14:$A$69,$A9,'F2'!$C$14:$C$69)</f>
        <v/>
      </c>
      <c r="N9" s="64">
        <f>SUMIF('G2'!$A$14:$A$74,$A9,'G2'!$C$14:$C$74)</f>
        <v/>
      </c>
      <c r="O9" s="64">
        <f>SUMIF('M1'!$A$14:$A$84,$A9,'M1'!$C$14:$C$84)</f>
        <v/>
      </c>
      <c r="P9" s="64">
        <f>SUMIF(InternetKlub!$A$14:$A$86,$A9,InternetKlub!$C$14:$C$86)</f>
        <v/>
      </c>
      <c r="Q9" s="64">
        <f>SUMIF(pracovnaOIKT!$A$14:$A$90,$A9,pracovnaOIKT!$C$14:$C$90)</f>
        <v/>
      </c>
    </row>
    <row customHeight="1" ht="63.75" r="10" s="32" spans="1:17">
      <c r="A10" s="24" t="s">
        <v>23</v>
      </c>
      <c r="B10" s="33" t="s">
        <v>24</v>
      </c>
      <c r="C10" s="24">
        <f>K10</f>
        <v/>
      </c>
      <c r="D10" s="24" t="s">
        <v>21</v>
      </c>
      <c r="E10" s="30" t="n"/>
      <c r="F10" s="30">
        <f>C10*E10</f>
        <v/>
      </c>
      <c r="G10" s="31" t="s">
        <v>25</v>
      </c>
      <c r="H10" s="24" t="n"/>
      <c r="I10" s="24" t="n"/>
      <c r="K10">
        <f>SUM(L10:T10)</f>
        <v/>
      </c>
      <c r="L10" s="64">
        <f>SUMIF('F1'!$A$14:$A$87,$A10,'F1'!$C$14:$C$87)</f>
        <v/>
      </c>
      <c r="M10" s="64">
        <f>SUMIF('F2'!$A$14:$A$69,$A10,'F2'!$C$14:$C$69)</f>
        <v/>
      </c>
      <c r="N10" s="64">
        <f>SUMIF('G2'!$A$14:$A$74,$A10,'G2'!$C$14:$C$74)</f>
        <v/>
      </c>
      <c r="O10" s="64">
        <f>SUMIF('M1'!$A$14:$A$84,$A10,'M1'!$C$14:$C$84)</f>
        <v/>
      </c>
      <c r="P10" s="64">
        <f>SUMIF(InternetKlub!$A$14:$A$86,$A10,InternetKlub!$C$14:$C$86)</f>
        <v/>
      </c>
      <c r="Q10" s="64">
        <f>SUMIF(pracovnaOIKT!$A$14:$A$90,$A10,pracovnaOIKT!$C$14:$C$90)</f>
        <v/>
      </c>
    </row>
    <row customHeight="1" ht="89.25" r="11" s="32" spans="1:17">
      <c r="A11" s="24" t="s">
        <v>26</v>
      </c>
      <c r="B11" s="33" t="s">
        <v>27</v>
      </c>
      <c r="C11" s="24">
        <f>K11</f>
        <v/>
      </c>
      <c r="D11" s="24" t="s">
        <v>21</v>
      </c>
      <c r="E11" s="30" t="n"/>
      <c r="F11" s="30">
        <f>C11*E11</f>
        <v/>
      </c>
      <c r="G11" s="31" t="s">
        <v>28</v>
      </c>
      <c r="H11" s="24" t="n"/>
      <c r="I11" s="24" t="n"/>
      <c r="K11">
        <f>SUM(L11:T11)</f>
        <v/>
      </c>
      <c r="L11" s="64">
        <f>SUMIF('F1'!$A$14:$A$87,$A11,'F1'!$C$14:$C$87)</f>
        <v/>
      </c>
      <c r="M11" s="64">
        <f>SUMIF('F2'!$A$14:$A$69,$A11,'F2'!$C$14:$C$69)</f>
        <v/>
      </c>
      <c r="N11" s="64">
        <f>SUMIF('G2'!$A$14:$A$74,$A11,'G2'!$C$14:$C$74)</f>
        <v/>
      </c>
      <c r="O11" s="64">
        <f>SUMIF('M1'!$A$14:$A$84,$A11,'M1'!$C$14:$C$84)</f>
        <v/>
      </c>
      <c r="P11" s="64">
        <f>SUMIF(InternetKlub!$A$14:$A$86,$A11,InternetKlub!$C$14:$C$86)</f>
        <v/>
      </c>
      <c r="Q11" s="64">
        <f>SUMIF(pracovnaOIKT!$A$14:$A$90,$A11,pracovnaOIKT!$C$14:$C$90)</f>
        <v/>
      </c>
    </row>
    <row customHeight="1" ht="51" r="12" s="32" spans="1:17">
      <c r="A12" s="24" t="s">
        <v>29</v>
      </c>
      <c r="B12" s="33" t="s">
        <v>30</v>
      </c>
      <c r="C12" s="24">
        <f>K12</f>
        <v/>
      </c>
      <c r="D12" s="24" t="s">
        <v>21</v>
      </c>
      <c r="E12" s="30" t="n"/>
      <c r="F12" s="30">
        <f>C12*E12</f>
        <v/>
      </c>
      <c r="G12" s="31" t="s">
        <v>31</v>
      </c>
      <c r="H12" s="24" t="n"/>
      <c r="I12" s="24" t="n"/>
      <c r="K12">
        <f>SUM(L12:T12)</f>
        <v/>
      </c>
      <c r="L12" s="64">
        <f>SUMIF('F1'!$A$14:$A$87,$A12,'F1'!$C$14:$C$87)</f>
        <v/>
      </c>
      <c r="M12" s="64">
        <f>SUMIF('F2'!$A$14:$A$69,$A12,'F2'!$C$14:$C$69)</f>
        <v/>
      </c>
      <c r="N12" s="64">
        <f>SUMIF('G2'!$A$14:$A$74,$A12,'G2'!$C$14:$C$74)</f>
        <v/>
      </c>
      <c r="O12" s="64">
        <f>SUMIF('M1'!$A$14:$A$84,$A12,'M1'!$C$14:$C$84)</f>
        <v/>
      </c>
      <c r="P12" s="64">
        <f>SUMIF(InternetKlub!$A$14:$A$86,$A12,InternetKlub!$C$14:$C$86)</f>
        <v/>
      </c>
      <c r="Q12" s="64">
        <f>SUMIF(pracovnaOIKT!$A$14:$A$90,$A12,pracovnaOIKT!$C$14:$C$90)</f>
        <v/>
      </c>
    </row>
    <row customHeight="1" ht="76.5" r="13" s="32" spans="1:17">
      <c r="A13" s="24" t="s">
        <v>32</v>
      </c>
      <c r="B13" s="33" t="s">
        <v>33</v>
      </c>
      <c r="C13" s="24">
        <f>K13</f>
        <v/>
      </c>
      <c r="D13" s="24" t="s">
        <v>21</v>
      </c>
      <c r="E13" s="30" t="n"/>
      <c r="F13" s="30">
        <f>C13*E13</f>
        <v/>
      </c>
      <c r="G13" s="31" t="s">
        <v>34</v>
      </c>
      <c r="H13" s="24" t="n"/>
      <c r="I13" s="24" t="n"/>
      <c r="K13">
        <f>SUM(L13:T13)</f>
        <v/>
      </c>
      <c r="L13" s="64">
        <f>SUMIF('F1'!$A$14:$A$87,$A13,'F1'!$C$14:$C$87)</f>
        <v/>
      </c>
      <c r="M13" s="64">
        <f>SUMIF('F2'!$A$14:$A$69,$A13,'F2'!$C$14:$C$69)</f>
        <v/>
      </c>
      <c r="N13" s="64">
        <f>SUMIF('G2'!$A$14:$A$74,$A13,'G2'!$C$14:$C$74)</f>
        <v/>
      </c>
      <c r="O13" s="64">
        <f>SUMIF('M1'!$A$14:$A$84,$A13,'M1'!$C$14:$C$84)</f>
        <v/>
      </c>
      <c r="P13" s="64">
        <f>SUMIF(InternetKlub!$A$14:$A$86,$A13,InternetKlub!$C$14:$C$86)</f>
        <v/>
      </c>
      <c r="Q13" s="64">
        <f>SUMIF(pracovnaOIKT!$A$14:$A$90,$A13,pracovnaOIKT!$C$14:$C$90)</f>
        <v/>
      </c>
    </row>
    <row customHeight="1" ht="51" r="14" s="32" spans="1:17">
      <c r="A14" s="24" t="s">
        <v>35</v>
      </c>
      <c r="B14" s="33" t="s">
        <v>36</v>
      </c>
      <c r="C14" s="24">
        <f>K14</f>
        <v/>
      </c>
      <c r="D14" s="24" t="s">
        <v>21</v>
      </c>
      <c r="E14" s="30" t="n"/>
      <c r="F14" s="30">
        <f>C14*E14</f>
        <v/>
      </c>
      <c r="G14" s="31" t="s">
        <v>37</v>
      </c>
      <c r="H14" s="24" t="n"/>
      <c r="I14" s="24" t="n"/>
      <c r="K14">
        <f>SUM(L14:T14)</f>
        <v/>
      </c>
      <c r="L14" s="64">
        <f>SUMIF('F1'!$A$14:$A$87,$A14,'F1'!$C$14:$C$87)</f>
        <v/>
      </c>
      <c r="M14" s="64">
        <f>SUMIF('F2'!$A$14:$A$69,$A14,'F2'!$C$14:$C$69)</f>
        <v/>
      </c>
      <c r="N14" s="64">
        <f>SUMIF('G2'!$A$14:$A$74,$A14,'G2'!$C$14:$C$74)</f>
        <v/>
      </c>
      <c r="O14" s="64">
        <f>SUMIF('M1'!$A$14:$A$84,$A14,'M1'!$C$14:$C$84)</f>
        <v/>
      </c>
      <c r="P14" s="64">
        <f>SUMIF(InternetKlub!$A$14:$A$86,$A14,InternetKlub!$C$14:$C$86)</f>
        <v/>
      </c>
      <c r="Q14" s="64">
        <f>SUMIF(pracovnaOIKT!$A$14:$A$90,$A14,pracovnaOIKT!$C$14:$C$90)</f>
        <v/>
      </c>
    </row>
    <row customHeight="1" ht="38.25" r="15" s="32" spans="1:17">
      <c r="A15" s="24" t="s">
        <v>38</v>
      </c>
      <c r="B15" s="33" t="s">
        <v>39</v>
      </c>
      <c r="C15" s="24">
        <f>K15</f>
        <v/>
      </c>
      <c r="D15" s="24" t="s">
        <v>21</v>
      </c>
      <c r="E15" s="30" t="n"/>
      <c r="F15" s="30">
        <f>C15*E15</f>
        <v/>
      </c>
      <c r="G15" s="31" t="s">
        <v>40</v>
      </c>
      <c r="H15" s="24" t="n"/>
      <c r="I15" s="24" t="n"/>
      <c r="K15">
        <f>SUM(L15:T15)</f>
        <v/>
      </c>
      <c r="L15" s="64">
        <f>SUMIF('F1'!$A$14:$A$87,$A15,'F1'!$C$14:$C$87)</f>
        <v/>
      </c>
      <c r="M15" s="64">
        <f>SUMIF('F2'!$A$14:$A$69,$A15,'F2'!$C$14:$C$69)</f>
        <v/>
      </c>
      <c r="N15" s="64">
        <f>SUMIF('G2'!$A$14:$A$74,$A15,'G2'!$C$14:$C$74)</f>
        <v/>
      </c>
      <c r="O15" s="64">
        <f>SUMIF('M1'!$A$14:$A$84,$A15,'M1'!$C$14:$C$84)</f>
        <v/>
      </c>
      <c r="P15" s="64">
        <f>SUMIF(InternetKlub!$A$14:$A$86,$A15,InternetKlub!$C$14:$C$86)</f>
        <v/>
      </c>
      <c r="Q15" s="64">
        <f>SUMIF(pracovnaOIKT!$A$14:$A$90,$A15,pracovnaOIKT!$C$14:$C$90)</f>
        <v/>
      </c>
    </row>
    <row customHeight="1" ht="51" r="16" s="32" spans="1:17">
      <c r="A16" s="24" t="s">
        <v>41</v>
      </c>
      <c r="B16" s="33" t="s">
        <v>42</v>
      </c>
      <c r="C16" s="24">
        <f>K16</f>
        <v/>
      </c>
      <c r="D16" s="24" t="s">
        <v>21</v>
      </c>
      <c r="E16" s="30" t="n"/>
      <c r="F16" s="30">
        <f>C16*E16</f>
        <v/>
      </c>
      <c r="G16" s="31" t="s">
        <v>43</v>
      </c>
      <c r="H16" s="24" t="n"/>
      <c r="I16" s="24" t="n"/>
      <c r="K16">
        <f>SUM(L16:T16)</f>
        <v/>
      </c>
      <c r="L16" s="64">
        <f>SUMIF('F1'!$A$14:$A$87,$A16,'F1'!$C$14:$C$87)</f>
        <v/>
      </c>
      <c r="M16" s="64">
        <f>SUMIF('F2'!$A$14:$A$69,$A16,'F2'!$C$14:$C$69)</f>
        <v/>
      </c>
      <c r="N16" s="64">
        <f>SUMIF('G2'!$A$14:$A$74,$A16,'G2'!$C$14:$C$74)</f>
        <v/>
      </c>
      <c r="O16" s="64">
        <f>SUMIF('M1'!$A$14:$A$84,$A16,'M1'!$C$14:$C$84)</f>
        <v/>
      </c>
      <c r="P16" s="64">
        <f>SUMIF(InternetKlub!$A$14:$A$86,$A16,InternetKlub!$C$14:$C$86)</f>
        <v/>
      </c>
      <c r="Q16" s="64">
        <f>SUMIF(pracovnaOIKT!$A$14:$A$90,$A16,pracovnaOIKT!$C$14:$C$90)</f>
        <v/>
      </c>
    </row>
    <row customHeight="1" ht="51" r="17" s="32" spans="1:17">
      <c r="A17" s="24" t="s">
        <v>44</v>
      </c>
      <c r="B17" s="33" t="s">
        <v>45</v>
      </c>
      <c r="C17" s="24">
        <f>K17</f>
        <v/>
      </c>
      <c r="D17" s="24" t="s">
        <v>21</v>
      </c>
      <c r="E17" s="30" t="n"/>
      <c r="F17" s="30">
        <f>C17*E17</f>
        <v/>
      </c>
      <c r="G17" s="31" t="s">
        <v>46</v>
      </c>
      <c r="H17" s="24" t="n"/>
      <c r="I17" s="24" t="n"/>
      <c r="K17">
        <f>SUM(L17:T17)</f>
        <v/>
      </c>
      <c r="L17" s="64">
        <f>SUMIF('F1'!$A$14:$A$87,$A17,'F1'!$C$14:$C$87)</f>
        <v/>
      </c>
      <c r="M17" s="64">
        <f>SUMIF('F2'!$A$14:$A$69,$A17,'F2'!$C$14:$C$69)</f>
        <v/>
      </c>
      <c r="N17" s="64">
        <f>SUMIF('G2'!$A$14:$A$74,$A17,'G2'!$C$14:$C$74)</f>
        <v/>
      </c>
      <c r="O17" s="64">
        <f>SUMIF('M1'!$A$14:$A$84,$A17,'M1'!$C$14:$C$84)</f>
        <v/>
      </c>
      <c r="P17" s="64">
        <f>SUMIF(InternetKlub!$A$14:$A$86,$A17,InternetKlub!$C$14:$C$86)</f>
        <v/>
      </c>
      <c r="Q17" s="64">
        <f>SUMIF(pracovnaOIKT!$A$14:$A$90,$A17,pracovnaOIKT!$C$14:$C$90)</f>
        <v/>
      </c>
    </row>
    <row customHeight="1" ht="38.25" r="18" s="32" spans="1:17">
      <c r="A18" s="24" t="s">
        <v>47</v>
      </c>
      <c r="B18" s="33" t="s">
        <v>48</v>
      </c>
      <c r="C18" s="24">
        <f>K18</f>
        <v/>
      </c>
      <c r="D18" s="24" t="s">
        <v>21</v>
      </c>
      <c r="E18" s="30" t="n"/>
      <c r="F18" s="30">
        <f>C18*E18</f>
        <v/>
      </c>
      <c r="G18" s="31" t="s">
        <v>49</v>
      </c>
      <c r="H18" s="24" t="n"/>
      <c r="I18" s="24" t="n"/>
      <c r="K18">
        <f>SUM(L18:T18)</f>
        <v/>
      </c>
      <c r="L18" s="64">
        <f>SUMIF('F1'!$A$14:$A$87,$A18,'F1'!$C$14:$C$87)</f>
        <v/>
      </c>
      <c r="M18" s="64">
        <f>SUMIF('F2'!$A$14:$A$69,$A18,'F2'!$C$14:$C$69)</f>
        <v/>
      </c>
      <c r="N18" s="64">
        <f>SUMIF('G2'!$A$14:$A$74,$A18,'G2'!$C$14:$C$74)</f>
        <v/>
      </c>
      <c r="O18" s="64">
        <f>SUMIF('M1'!$A$14:$A$84,$A18,'M1'!$C$14:$C$84)</f>
        <v/>
      </c>
      <c r="P18" s="64">
        <f>SUMIF(InternetKlub!$A$14:$A$86,$A18,InternetKlub!$C$14:$C$86)</f>
        <v/>
      </c>
      <c r="Q18" s="64">
        <f>SUMIF(pracovnaOIKT!$A$14:$A$90,$A18,pracovnaOIKT!$C$14:$C$90)</f>
        <v/>
      </c>
    </row>
    <row customHeight="1" ht="63.75" r="19" s="32" spans="1:17">
      <c r="A19" s="24" t="s">
        <v>50</v>
      </c>
      <c r="B19" s="33" t="s">
        <v>51</v>
      </c>
      <c r="C19" s="24">
        <f>K19</f>
        <v/>
      </c>
      <c r="D19" s="24" t="s">
        <v>21</v>
      </c>
      <c r="E19" s="30" t="n"/>
      <c r="F19" s="30">
        <f>C19*E19</f>
        <v/>
      </c>
      <c r="G19" s="31" t="s">
        <v>52</v>
      </c>
      <c r="H19" s="24" t="n"/>
      <c r="I19" s="24" t="n"/>
      <c r="K19">
        <f>SUM(L19:T19)</f>
        <v/>
      </c>
      <c r="L19" s="64">
        <f>SUMIF('F1'!$A$14:$A$87,$A19,'F1'!$C$14:$C$87)</f>
        <v/>
      </c>
      <c r="M19" s="64">
        <f>SUMIF('F2'!$A$14:$A$69,$A19,'F2'!$C$14:$C$69)</f>
        <v/>
      </c>
      <c r="N19" s="64">
        <f>SUMIF('G2'!$A$14:$A$74,$A19,'G2'!$C$14:$C$74)</f>
        <v/>
      </c>
      <c r="O19" s="64">
        <f>SUMIF('M1'!$A$14:$A$84,$A19,'M1'!$C$14:$C$84)</f>
        <v/>
      </c>
      <c r="P19" s="64">
        <f>SUMIF(InternetKlub!$A$14:$A$86,$A19,InternetKlub!$C$14:$C$86)</f>
        <v/>
      </c>
      <c r="Q19" s="64">
        <f>SUMIF(pracovnaOIKT!$A$14:$A$90,$A19,pracovnaOIKT!$C$14:$C$90)</f>
        <v/>
      </c>
    </row>
    <row customHeight="1" ht="38.25" r="20" s="32" spans="1:17">
      <c r="A20" s="24" t="s">
        <v>53</v>
      </c>
      <c r="B20" s="33" t="s">
        <v>54</v>
      </c>
      <c r="C20" s="24">
        <f>K20</f>
        <v/>
      </c>
      <c r="D20" s="24" t="s">
        <v>21</v>
      </c>
      <c r="E20" s="30" t="n"/>
      <c r="F20" s="30">
        <f>C20*E20</f>
        <v/>
      </c>
      <c r="G20" s="31" t="s">
        <v>55</v>
      </c>
      <c r="H20" s="24" t="n"/>
      <c r="I20" s="24" t="n"/>
      <c r="K20">
        <f>SUM(L20:T20)</f>
        <v/>
      </c>
      <c r="L20" s="64">
        <f>SUMIF('F1'!$A$14:$A$87,$A20,'F1'!$C$14:$C$87)</f>
        <v/>
      </c>
      <c r="M20" s="64">
        <f>SUMIF('F2'!$A$14:$A$69,$A20,'F2'!$C$14:$C$69)</f>
        <v/>
      </c>
      <c r="N20" s="64">
        <f>SUMIF('G2'!$A$14:$A$74,$A20,'G2'!$C$14:$C$74)</f>
        <v/>
      </c>
      <c r="O20" s="64">
        <f>SUMIF('M1'!$A$14:$A$84,$A20,'M1'!$C$14:$C$84)</f>
        <v/>
      </c>
      <c r="P20" s="64">
        <f>SUMIF(InternetKlub!$A$14:$A$86,$A20,InternetKlub!$C$14:$C$86)</f>
        <v/>
      </c>
      <c r="Q20" s="64">
        <f>SUMIF(pracovnaOIKT!$A$14:$A$90,$A20,pracovnaOIKT!$C$14:$C$90)</f>
        <v/>
      </c>
    </row>
    <row customHeight="1" ht="102" r="21" s="32" spans="1:17">
      <c r="A21" s="24" t="s">
        <v>56</v>
      </c>
      <c r="B21" s="33" t="s">
        <v>57</v>
      </c>
      <c r="C21" s="24">
        <f>K21</f>
        <v/>
      </c>
      <c r="D21" s="24" t="s">
        <v>21</v>
      </c>
      <c r="E21" s="30" t="n"/>
      <c r="F21" s="30">
        <f>C21*E21</f>
        <v/>
      </c>
      <c r="G21" s="31" t="s">
        <v>58</v>
      </c>
      <c r="H21" s="24" t="n"/>
      <c r="I21" s="24" t="n"/>
      <c r="K21">
        <f>SUM(L21:T21)</f>
        <v/>
      </c>
      <c r="L21" s="64">
        <f>SUMIF('F1'!$A$14:$A$87,$A21,'F1'!$C$14:$C$87)</f>
        <v/>
      </c>
      <c r="M21" s="64">
        <f>SUMIF('F2'!$A$14:$A$69,$A21,'F2'!$C$14:$C$69)</f>
        <v/>
      </c>
      <c r="N21" s="64">
        <f>SUMIF('G2'!$A$14:$A$74,$A21,'G2'!$C$14:$C$74)</f>
        <v/>
      </c>
      <c r="O21" s="64">
        <f>SUMIF('M1'!$A$14:$A$84,$A21,'M1'!$C$14:$C$84)</f>
        <v/>
      </c>
      <c r="P21" s="64">
        <f>SUMIF(InternetKlub!$A$14:$A$86,$A21,InternetKlub!$C$14:$C$86)</f>
        <v/>
      </c>
      <c r="Q21" s="64">
        <f>SUMIF(pracovnaOIKT!$A$14:$A$90,$A21,pracovnaOIKT!$C$14:$C$90)</f>
        <v/>
      </c>
    </row>
    <row customHeight="1" ht="114.75" r="22" s="32" spans="1:17">
      <c r="A22" s="24" t="s">
        <v>59</v>
      </c>
      <c r="B22" s="33" t="s">
        <v>60</v>
      </c>
      <c r="C22" s="24">
        <f>K22</f>
        <v/>
      </c>
      <c r="D22" s="24" t="s">
        <v>21</v>
      </c>
      <c r="E22" s="30" t="n"/>
      <c r="F22" s="30">
        <f>C22*E22</f>
        <v/>
      </c>
      <c r="G22" s="31" t="s">
        <v>61</v>
      </c>
      <c r="H22" s="24" t="n"/>
      <c r="I22" s="24" t="n"/>
      <c r="K22">
        <f>SUM(L22:T22)</f>
        <v/>
      </c>
      <c r="L22" s="64">
        <f>SUMIF('F1'!$A$14:$A$87,$A22,'F1'!$C$14:$C$87)</f>
        <v/>
      </c>
      <c r="M22" s="64">
        <f>SUMIF('F2'!$A$14:$A$69,$A22,'F2'!$C$14:$C$69)</f>
        <v/>
      </c>
      <c r="N22" s="64">
        <f>SUMIF('G2'!$A$14:$A$74,$A22,'G2'!$C$14:$C$74)</f>
        <v/>
      </c>
      <c r="O22" s="64">
        <f>SUMIF('M1'!$A$14:$A$84,$A22,'M1'!$C$14:$C$84)</f>
        <v/>
      </c>
      <c r="P22" s="64">
        <f>SUMIF(InternetKlub!$A$14:$A$86,$A22,InternetKlub!$C$14:$C$86)</f>
        <v/>
      </c>
      <c r="Q22" s="64">
        <f>SUMIF(pracovnaOIKT!$A$14:$A$90,$A22,pracovnaOIKT!$C$14:$C$90)</f>
        <v/>
      </c>
    </row>
    <row customHeight="1" ht="89.25" r="23" s="32" spans="1:17">
      <c r="A23" s="24" t="s">
        <v>62</v>
      </c>
      <c r="B23" s="33" t="s">
        <v>63</v>
      </c>
      <c r="C23" s="24">
        <f>K23</f>
        <v/>
      </c>
      <c r="D23" s="24" t="s">
        <v>21</v>
      </c>
      <c r="E23" s="30" t="n"/>
      <c r="F23" s="30">
        <f>C23*E23</f>
        <v/>
      </c>
      <c r="G23" s="31" t="s">
        <v>64</v>
      </c>
      <c r="H23" s="24" t="n"/>
      <c r="I23" s="24" t="n"/>
      <c r="K23">
        <f>SUM(L23:T23)</f>
        <v/>
      </c>
      <c r="L23" s="64">
        <f>SUMIF('F1'!$A$14:$A$87,$A23,'F1'!$C$14:$C$87)</f>
        <v/>
      </c>
      <c r="M23" s="64">
        <f>SUMIF('F2'!$A$14:$A$69,$A23,'F2'!$C$14:$C$69)</f>
        <v/>
      </c>
      <c r="N23" s="64">
        <f>SUMIF('G2'!$A$14:$A$74,$A23,'G2'!$C$14:$C$74)</f>
        <v/>
      </c>
      <c r="O23" s="64">
        <f>SUMIF('M1'!$A$14:$A$84,$A23,'M1'!$C$14:$C$84)</f>
        <v/>
      </c>
      <c r="P23" s="64">
        <f>SUMIF(InternetKlub!$A$14:$A$86,$A23,InternetKlub!$C$14:$C$86)</f>
        <v/>
      </c>
      <c r="Q23" s="64">
        <f>SUMIF(pracovnaOIKT!$A$14:$A$90,$A23,pracovnaOIKT!$C$14:$C$90)</f>
        <v/>
      </c>
    </row>
    <row customHeight="1" ht="63.75" r="24" s="32" spans="1:17">
      <c r="A24" s="24" t="s">
        <v>65</v>
      </c>
      <c r="B24" s="33" t="s">
        <v>66</v>
      </c>
      <c r="C24" s="24">
        <f>K24</f>
        <v/>
      </c>
      <c r="D24" s="24" t="s">
        <v>21</v>
      </c>
      <c r="E24" s="30" t="n"/>
      <c r="F24" s="30">
        <f>C24*E24</f>
        <v/>
      </c>
      <c r="G24" s="31" t="s">
        <v>67</v>
      </c>
      <c r="H24" s="24" t="n"/>
      <c r="I24" s="24" t="n"/>
      <c r="K24">
        <f>SUM(L24:T24)</f>
        <v/>
      </c>
      <c r="L24" s="64">
        <f>SUMIF('F1'!$A$14:$A$87,$A24,'F1'!$C$14:$C$87)</f>
        <v/>
      </c>
      <c r="M24" s="64">
        <f>SUMIF('F2'!$A$14:$A$69,$A24,'F2'!$C$14:$C$69)</f>
        <v/>
      </c>
      <c r="N24" s="64">
        <f>SUMIF('G2'!$A$14:$A$74,$A24,'G2'!$C$14:$C$74)</f>
        <v/>
      </c>
      <c r="O24" s="64">
        <f>SUMIF('M1'!$A$14:$A$84,$A24,'M1'!$C$14:$C$84)</f>
        <v/>
      </c>
      <c r="P24" s="64">
        <f>SUMIF(InternetKlub!$A$14:$A$86,$A24,InternetKlub!$C$14:$C$86)</f>
        <v/>
      </c>
      <c r="Q24" s="64">
        <f>SUMIF(pracovnaOIKT!$A$14:$A$90,$A24,pracovnaOIKT!$C$14:$C$90)</f>
        <v/>
      </c>
    </row>
    <row customHeight="1" ht="76.5" r="25" s="32" spans="1:17">
      <c r="A25" s="24" t="s">
        <v>68</v>
      </c>
      <c r="B25" s="33" t="s">
        <v>69</v>
      </c>
      <c r="C25" s="24">
        <f>K25</f>
        <v/>
      </c>
      <c r="D25" s="24" t="s">
        <v>21</v>
      </c>
      <c r="E25" s="30" t="n"/>
      <c r="F25" s="30">
        <f>C25*E25</f>
        <v/>
      </c>
      <c r="G25" s="31" t="s">
        <v>70</v>
      </c>
      <c r="H25" s="24" t="n"/>
      <c r="I25" s="24" t="n"/>
      <c r="K25">
        <f>SUM(L25:T25)</f>
        <v/>
      </c>
      <c r="L25" s="64">
        <f>SUMIF('F1'!$A$14:$A$87,$A25,'F1'!$C$14:$C$87)</f>
        <v/>
      </c>
      <c r="M25" s="64">
        <f>SUMIF('F2'!$A$14:$A$69,$A25,'F2'!$C$14:$C$69)</f>
        <v/>
      </c>
      <c r="N25" s="64">
        <f>SUMIF('G2'!$A$14:$A$74,$A25,'G2'!$C$14:$C$74)</f>
        <v/>
      </c>
      <c r="O25" s="64">
        <f>SUMIF('M1'!$A$14:$A$84,$A25,'M1'!$C$14:$C$84)</f>
        <v/>
      </c>
      <c r="P25" s="64">
        <f>SUMIF(InternetKlub!$A$14:$A$86,$A25,InternetKlub!$C$14:$C$86)</f>
        <v/>
      </c>
      <c r="Q25" s="64">
        <f>SUMIF(pracovnaOIKT!$A$14:$A$90,$A25,pracovnaOIKT!$C$14:$C$90)</f>
        <v/>
      </c>
    </row>
    <row customHeight="1" ht="38.25" r="26" s="32" spans="1:17">
      <c r="A26" s="24" t="s">
        <v>71</v>
      </c>
      <c r="B26" s="33" t="s">
        <v>72</v>
      </c>
      <c r="C26" s="24">
        <f>K26</f>
        <v/>
      </c>
      <c r="D26" s="24" t="s">
        <v>21</v>
      </c>
      <c r="E26" s="30" t="n"/>
      <c r="F26" s="30">
        <f>C26*E26</f>
        <v/>
      </c>
      <c r="G26" s="31" t="s">
        <v>73</v>
      </c>
      <c r="H26" s="24" t="n"/>
      <c r="I26" s="24" t="n"/>
      <c r="K26">
        <f>SUM(L26:T26)</f>
        <v/>
      </c>
      <c r="L26" s="64">
        <f>SUMIF('F1'!$A$14:$A$87,$A26,'F1'!$C$14:$C$87)</f>
        <v/>
      </c>
      <c r="M26" s="64">
        <f>SUMIF('F2'!$A$14:$A$69,$A26,'F2'!$C$14:$C$69)</f>
        <v/>
      </c>
      <c r="N26" s="64">
        <f>SUMIF('G2'!$A$14:$A$74,$A26,'G2'!$C$14:$C$74)</f>
        <v/>
      </c>
      <c r="O26" s="64">
        <f>SUMIF('M1'!$A$14:$A$84,$A26,'M1'!$C$14:$C$84)</f>
        <v/>
      </c>
      <c r="P26" s="64">
        <f>SUMIF(InternetKlub!$A$14:$A$86,$A26,InternetKlub!$C$14:$C$86)</f>
        <v/>
      </c>
      <c r="Q26" s="64">
        <f>SUMIF(pracovnaOIKT!$A$14:$A$90,$A26,pracovnaOIKT!$C$14:$C$90)</f>
        <v/>
      </c>
    </row>
    <row customHeight="1" ht="38.25" r="27" s="32" spans="1:17">
      <c r="A27" s="24" t="s">
        <v>74</v>
      </c>
      <c r="B27" s="33" t="s">
        <v>75</v>
      </c>
      <c r="C27" s="24">
        <f>K27</f>
        <v/>
      </c>
      <c r="D27" s="24" t="s">
        <v>21</v>
      </c>
      <c r="E27" s="30" t="n"/>
      <c r="F27" s="30">
        <f>C27*E27</f>
        <v/>
      </c>
      <c r="G27" s="31" t="s">
        <v>76</v>
      </c>
      <c r="H27" s="24" t="n"/>
      <c r="I27" s="24" t="n"/>
      <c r="K27">
        <f>SUM(L27:T27)</f>
        <v/>
      </c>
      <c r="L27" s="64">
        <f>SUMIF('F1'!$A$14:$A$87,$A27,'F1'!$C$14:$C$87)</f>
        <v/>
      </c>
      <c r="M27" s="64">
        <f>SUMIF('F2'!$A$14:$A$69,$A27,'F2'!$C$14:$C$69)</f>
        <v/>
      </c>
      <c r="N27" s="64">
        <f>SUMIF('G2'!$A$14:$A$74,$A27,'G2'!$C$14:$C$74)</f>
        <v/>
      </c>
      <c r="O27" s="64">
        <f>SUMIF('M1'!$A$14:$A$84,$A27,'M1'!$C$14:$C$84)</f>
        <v/>
      </c>
      <c r="P27" s="64">
        <f>SUMIF(InternetKlub!$A$14:$A$86,$A27,InternetKlub!$C$14:$C$86)</f>
        <v/>
      </c>
      <c r="Q27" s="64">
        <f>SUMIF(pracovnaOIKT!$A$14:$A$90,$A27,pracovnaOIKT!$C$14:$C$90)</f>
        <v/>
      </c>
    </row>
    <row customHeight="1" ht="63.75" r="28" s="32" spans="1:17">
      <c r="A28" s="24" t="s">
        <v>77</v>
      </c>
      <c r="B28" s="33" t="s">
        <v>78</v>
      </c>
      <c r="C28" s="24">
        <f>K28</f>
        <v/>
      </c>
      <c r="D28" s="24" t="s">
        <v>21</v>
      </c>
      <c r="E28" s="30" t="n"/>
      <c r="F28" s="30">
        <f>C28*E28</f>
        <v/>
      </c>
      <c r="G28" s="31" t="s">
        <v>79</v>
      </c>
      <c r="H28" s="24" t="n"/>
      <c r="I28" s="24" t="n"/>
      <c r="K28">
        <f>SUM(L28:T28)</f>
        <v/>
      </c>
      <c r="L28" s="64">
        <f>SUMIF('F1'!$A$14:$A$87,$A28,'F1'!$C$14:$C$87)</f>
        <v/>
      </c>
      <c r="M28" s="64">
        <f>SUMIF('F2'!$A$14:$A$69,$A28,'F2'!$C$14:$C$69)</f>
        <v/>
      </c>
      <c r="N28" s="64">
        <f>SUMIF('G2'!$A$14:$A$74,$A28,'G2'!$C$14:$C$74)</f>
        <v/>
      </c>
      <c r="O28" s="64">
        <f>SUMIF('M1'!$A$14:$A$84,$A28,'M1'!$C$14:$C$84)</f>
        <v/>
      </c>
      <c r="P28" s="64">
        <f>SUMIF(InternetKlub!$A$14:$A$86,$A28,InternetKlub!$C$14:$C$86)</f>
        <v/>
      </c>
      <c r="Q28" s="64">
        <f>SUMIF(pracovnaOIKT!$A$14:$A$90,$A28,pracovnaOIKT!$C$14:$C$90)</f>
        <v/>
      </c>
    </row>
    <row customHeight="1" ht="63.75" r="29" s="32" spans="1:17">
      <c r="A29" s="24" t="s">
        <v>80</v>
      </c>
      <c r="B29" s="33" t="s">
        <v>81</v>
      </c>
      <c r="C29" s="24">
        <f>K29</f>
        <v/>
      </c>
      <c r="D29" s="24" t="s">
        <v>21</v>
      </c>
      <c r="E29" s="30" t="n"/>
      <c r="F29" s="30">
        <f>C29*E29</f>
        <v/>
      </c>
      <c r="G29" s="31" t="s">
        <v>82</v>
      </c>
      <c r="H29" s="24" t="n"/>
      <c r="I29" s="24" t="n"/>
      <c r="K29">
        <f>SUM(L29:T29)</f>
        <v/>
      </c>
      <c r="L29" s="64">
        <f>SUMIF('F1'!$A$14:$A$87,$A29,'F1'!$C$14:$C$87)</f>
        <v/>
      </c>
      <c r="M29" s="64">
        <f>SUMIF('F2'!$A$14:$A$69,$A29,'F2'!$C$14:$C$69)</f>
        <v/>
      </c>
      <c r="N29" s="64">
        <f>SUMIF('G2'!$A$14:$A$74,$A29,'G2'!$C$14:$C$74)</f>
        <v/>
      </c>
      <c r="O29" s="64">
        <f>SUMIF('M1'!$A$14:$A$84,$A29,'M1'!$C$14:$C$84)</f>
        <v/>
      </c>
      <c r="P29" s="64">
        <f>SUMIF(InternetKlub!$A$14:$A$86,$A29,InternetKlub!$C$14:$C$86)</f>
        <v/>
      </c>
      <c r="Q29" s="64">
        <f>SUMIF(pracovnaOIKT!$A$14:$A$90,$A29,pracovnaOIKT!$C$14:$C$90)</f>
        <v/>
      </c>
    </row>
    <row customHeight="1" ht="38.25" r="30" s="32" spans="1:17">
      <c r="A30" s="24" t="s">
        <v>83</v>
      </c>
      <c r="B30" s="33" t="s">
        <v>84</v>
      </c>
      <c r="C30" s="24">
        <f>K30</f>
        <v/>
      </c>
      <c r="D30" s="24" t="s">
        <v>21</v>
      </c>
      <c r="E30" s="30" t="n"/>
      <c r="F30" s="30">
        <f>C30*E30</f>
        <v/>
      </c>
      <c r="G30" s="31" t="s">
        <v>85</v>
      </c>
      <c r="H30" s="24" t="n"/>
      <c r="I30" s="24" t="n"/>
      <c r="K30">
        <f>SUM(L30:T30)</f>
        <v/>
      </c>
      <c r="L30" s="64">
        <f>SUMIF('F1'!$A$14:$A$87,$A30,'F1'!$C$14:$C$87)</f>
        <v/>
      </c>
      <c r="M30" s="64">
        <f>SUMIF('F2'!$A$14:$A$69,$A30,'F2'!$C$14:$C$69)</f>
        <v/>
      </c>
      <c r="N30" s="64">
        <f>SUMIF('G2'!$A$14:$A$74,$A30,'G2'!$C$14:$C$74)</f>
        <v/>
      </c>
      <c r="O30" s="64">
        <f>SUMIF('M1'!$A$14:$A$84,$A30,'M1'!$C$14:$C$84)</f>
        <v/>
      </c>
      <c r="P30" s="64">
        <f>SUMIF(InternetKlub!$A$14:$A$86,$A30,InternetKlub!$C$14:$C$86)</f>
        <v/>
      </c>
      <c r="Q30" s="64">
        <f>SUMIF(pracovnaOIKT!$A$14:$A$90,$A30,pracovnaOIKT!$C$14:$C$90)</f>
        <v/>
      </c>
    </row>
    <row customHeight="1" ht="76.5" r="31" s="32" spans="1:17">
      <c r="A31" s="24" t="s">
        <v>86</v>
      </c>
      <c r="B31" s="33" t="s">
        <v>87</v>
      </c>
      <c r="C31" s="24">
        <f>K31</f>
        <v/>
      </c>
      <c r="D31" s="24" t="s">
        <v>21</v>
      </c>
      <c r="E31" s="30" t="n"/>
      <c r="F31" s="30">
        <f>C31*E31</f>
        <v/>
      </c>
      <c r="G31" s="31" t="s">
        <v>88</v>
      </c>
      <c r="H31" s="24" t="n"/>
      <c r="I31" s="24" t="n"/>
      <c r="K31">
        <f>SUM(L31:T31)</f>
        <v/>
      </c>
      <c r="L31" s="64">
        <f>SUMIF('F1'!$A$14:$A$87,$A31,'F1'!$C$14:$C$87)</f>
        <v/>
      </c>
      <c r="M31" s="64">
        <f>SUMIF('F2'!$A$14:$A$69,$A31,'F2'!$C$14:$C$69)</f>
        <v/>
      </c>
      <c r="N31" s="64">
        <f>SUMIF('G2'!$A$14:$A$74,$A31,'G2'!$C$14:$C$74)</f>
        <v/>
      </c>
      <c r="O31" s="64">
        <f>SUMIF('M1'!$A$14:$A$84,$A31,'M1'!$C$14:$C$84)</f>
        <v/>
      </c>
      <c r="P31" s="64">
        <f>SUMIF(InternetKlub!$A$14:$A$86,$A31,InternetKlub!$C$14:$C$86)</f>
        <v/>
      </c>
      <c r="Q31" s="64">
        <f>SUMIF(pracovnaOIKT!$A$14:$A$90,$A31,pracovnaOIKT!$C$14:$C$90)</f>
        <v/>
      </c>
    </row>
    <row customHeight="1" ht="89.25" r="32" s="32" spans="1:17">
      <c r="A32" s="24" t="s">
        <v>89</v>
      </c>
      <c r="B32" s="33" t="s">
        <v>90</v>
      </c>
      <c r="C32" s="24">
        <f>K32</f>
        <v/>
      </c>
      <c r="D32" s="24" t="s">
        <v>21</v>
      </c>
      <c r="E32" s="30" t="n"/>
      <c r="F32" s="30">
        <f>C32*E32</f>
        <v/>
      </c>
      <c r="G32" s="31" t="s">
        <v>91</v>
      </c>
      <c r="H32" s="24" t="n"/>
      <c r="I32" s="24" t="n"/>
      <c r="K32">
        <f>SUM(L32:T32)</f>
        <v/>
      </c>
      <c r="L32" s="64">
        <f>SUMIF('F1'!$A$14:$A$87,$A32,'F1'!$C$14:$C$87)</f>
        <v/>
      </c>
      <c r="M32" s="64">
        <f>SUMIF('F2'!$A$14:$A$69,$A32,'F2'!$C$14:$C$69)</f>
        <v/>
      </c>
      <c r="N32" s="64">
        <f>SUMIF('G2'!$A$14:$A$74,$A32,'G2'!$C$14:$C$74)</f>
        <v/>
      </c>
      <c r="O32" s="64">
        <f>SUMIF('M1'!$A$14:$A$84,$A32,'M1'!$C$14:$C$84)</f>
        <v/>
      </c>
      <c r="P32" s="64">
        <f>SUMIF(InternetKlub!$A$14:$A$86,$A32,InternetKlub!$C$14:$C$86)</f>
        <v/>
      </c>
      <c r="Q32" s="64">
        <f>SUMIF(pracovnaOIKT!$A$14:$A$90,$A32,pracovnaOIKT!$C$14:$C$90)</f>
        <v/>
      </c>
    </row>
    <row customHeight="1" ht="89.25" r="33" s="32" spans="1:17">
      <c r="A33" s="24" t="s">
        <v>92</v>
      </c>
      <c r="B33" s="33" t="s">
        <v>93</v>
      </c>
      <c r="C33" s="24">
        <f>K33</f>
        <v/>
      </c>
      <c r="D33" s="24" t="s">
        <v>21</v>
      </c>
      <c r="E33" s="30" t="n"/>
      <c r="F33" s="30">
        <f>C33*E33</f>
        <v/>
      </c>
      <c r="G33" s="31" t="s">
        <v>94</v>
      </c>
      <c r="H33" s="24" t="n"/>
      <c r="I33" s="24" t="n"/>
      <c r="K33">
        <f>SUM(L33:T33)</f>
        <v/>
      </c>
      <c r="L33" s="64">
        <f>SUMIF('F1'!$A$14:$A$87,$A33,'F1'!$C$14:$C$87)</f>
        <v/>
      </c>
      <c r="M33" s="64">
        <f>SUMIF('F2'!$A$14:$A$69,$A33,'F2'!$C$14:$C$69)</f>
        <v/>
      </c>
      <c r="N33" s="64">
        <f>SUMIF('G2'!$A$14:$A$74,$A33,'G2'!$C$14:$C$74)</f>
        <v/>
      </c>
      <c r="O33" s="64">
        <f>SUMIF('M1'!$A$14:$A$84,$A33,'M1'!$C$14:$C$84)</f>
        <v/>
      </c>
      <c r="P33" s="64">
        <f>SUMIF(InternetKlub!$A$14:$A$86,$A33,InternetKlub!$C$14:$C$86)</f>
        <v/>
      </c>
      <c r="Q33" s="64">
        <f>SUMIF(pracovnaOIKT!$A$14:$A$90,$A33,pracovnaOIKT!$C$14:$C$90)</f>
        <v/>
      </c>
    </row>
    <row customHeight="1" ht="89.25" r="34" s="32" spans="1:17">
      <c r="A34" s="24" t="s">
        <v>95</v>
      </c>
      <c r="B34" s="33" t="s">
        <v>96</v>
      </c>
      <c r="C34" s="24">
        <f>K34</f>
        <v/>
      </c>
      <c r="D34" s="24" t="s">
        <v>21</v>
      </c>
      <c r="E34" s="30" t="n"/>
      <c r="F34" s="30">
        <f>C34*E34</f>
        <v/>
      </c>
      <c r="G34" s="31" t="s">
        <v>97</v>
      </c>
      <c r="H34" s="24" t="n"/>
      <c r="I34" s="24" t="n"/>
      <c r="K34">
        <f>SUM(L34:T34)</f>
        <v/>
      </c>
      <c r="L34" s="64">
        <f>SUMIF('F1'!$A$14:$A$87,$A34,'F1'!$C$14:$C$87)</f>
        <v/>
      </c>
      <c r="M34" s="64">
        <f>SUMIF('F2'!$A$14:$A$69,$A34,'F2'!$C$14:$C$69)</f>
        <v/>
      </c>
      <c r="N34" s="64">
        <f>SUMIF('G2'!$A$14:$A$74,$A34,'G2'!$C$14:$C$74)</f>
        <v/>
      </c>
      <c r="O34" s="64">
        <f>SUMIF('M1'!$A$14:$A$84,$A34,'M1'!$C$14:$C$84)</f>
        <v/>
      </c>
      <c r="P34" s="64">
        <f>SUMIF(InternetKlub!$A$14:$A$86,$A34,InternetKlub!$C$14:$C$86)</f>
        <v/>
      </c>
      <c r="Q34" s="64">
        <f>SUMIF(pracovnaOIKT!$A$14:$A$90,$A34,pracovnaOIKT!$C$14:$C$90)</f>
        <v/>
      </c>
    </row>
    <row customHeight="1" ht="51" r="35" s="32" spans="1:17">
      <c r="A35" s="24" t="s">
        <v>98</v>
      </c>
      <c r="B35" s="33" t="s">
        <v>99</v>
      </c>
      <c r="C35" s="24">
        <f>K35</f>
        <v/>
      </c>
      <c r="D35" s="24" t="s">
        <v>21</v>
      </c>
      <c r="E35" s="30" t="n"/>
      <c r="F35" s="30">
        <f>C35*E35</f>
        <v/>
      </c>
      <c r="G35" s="31" t="s">
        <v>100</v>
      </c>
      <c r="H35" s="24" t="n"/>
      <c r="I35" s="24" t="n"/>
      <c r="K35">
        <f>SUM(L35:T35)</f>
        <v/>
      </c>
      <c r="L35" s="64">
        <f>SUMIF('F1'!$A$14:$A$87,$A35,'F1'!$C$14:$C$87)</f>
        <v/>
      </c>
      <c r="M35" s="64">
        <f>SUMIF('F2'!$A$14:$A$69,$A35,'F2'!$C$14:$C$69)</f>
        <v/>
      </c>
      <c r="N35" s="64">
        <f>SUMIF('G2'!$A$14:$A$74,$A35,'G2'!$C$14:$C$74)</f>
        <v/>
      </c>
      <c r="O35" s="64">
        <f>SUMIF('M1'!$A$14:$A$84,$A35,'M1'!$C$14:$C$84)</f>
        <v/>
      </c>
      <c r="P35" s="64">
        <f>SUMIF(InternetKlub!$A$14:$A$86,$A35,InternetKlub!$C$14:$C$86)</f>
        <v/>
      </c>
      <c r="Q35" s="64">
        <f>SUMIF(pracovnaOIKT!$A$14:$A$90,$A35,pracovnaOIKT!$C$14:$C$90)</f>
        <v/>
      </c>
    </row>
    <row customHeight="1" ht="51" r="36" s="32" spans="1:17">
      <c r="A36" s="24" t="s">
        <v>101</v>
      </c>
      <c r="B36" s="33" t="s">
        <v>102</v>
      </c>
      <c r="C36" s="24">
        <f>K36</f>
        <v/>
      </c>
      <c r="D36" s="24" t="s">
        <v>21</v>
      </c>
      <c r="E36" s="30" t="n"/>
      <c r="F36" s="30">
        <f>C36*E36</f>
        <v/>
      </c>
      <c r="G36" s="31" t="s">
        <v>103</v>
      </c>
      <c r="H36" s="24" t="n"/>
      <c r="I36" s="24" t="n"/>
      <c r="K36">
        <f>SUM(L36:T36)</f>
        <v/>
      </c>
      <c r="L36" s="64">
        <f>SUMIF('F1'!$A$14:$A$87,$A36,'F1'!$C$14:$C$87)</f>
        <v/>
      </c>
      <c r="M36" s="64">
        <f>SUMIF('F2'!$A$14:$A$69,$A36,'F2'!$C$14:$C$69)</f>
        <v/>
      </c>
      <c r="N36" s="64">
        <f>SUMIF('G2'!$A$14:$A$74,$A36,'G2'!$C$14:$C$74)</f>
        <v/>
      </c>
      <c r="O36" s="64">
        <f>SUMIF('M1'!$A$14:$A$84,$A36,'M1'!$C$14:$C$84)</f>
        <v/>
      </c>
      <c r="P36" s="64">
        <f>SUMIF(InternetKlub!$A$14:$A$86,$A36,InternetKlub!$C$14:$C$86)</f>
        <v/>
      </c>
      <c r="Q36" s="64">
        <f>SUMIF(pracovnaOIKT!$A$14:$A$90,$A36,pracovnaOIKT!$C$14:$C$90)</f>
        <v/>
      </c>
    </row>
    <row r="37" spans="1:17">
      <c r="A37" s="24" t="s">
        <v>104</v>
      </c>
      <c r="B37" s="33" t="s">
        <v>105</v>
      </c>
      <c r="C37" s="24">
        <f>K37</f>
        <v/>
      </c>
      <c r="D37" s="24" t="s">
        <v>21</v>
      </c>
      <c r="E37" s="30" t="n"/>
      <c r="F37" s="30">
        <f>C37*E37</f>
        <v/>
      </c>
      <c r="G37" s="31" t="n"/>
      <c r="H37" s="24" t="n"/>
      <c r="I37" s="24" t="n"/>
      <c r="K37">
        <f>SUM(L37:T37)</f>
        <v/>
      </c>
      <c r="L37" s="64">
        <f>SUMIF('F1'!$A$14:$A$87,$A37,'F1'!$C$14:$C$87)</f>
        <v/>
      </c>
      <c r="M37" s="64">
        <f>SUMIF('F2'!$A$14:$A$69,$A37,'F2'!$C$14:$C$69)</f>
        <v/>
      </c>
      <c r="N37" s="64">
        <f>SUMIF('G2'!$A$14:$A$74,$A37,'G2'!$C$14:$C$74)</f>
        <v/>
      </c>
      <c r="O37" s="64">
        <f>SUMIF('M1'!$A$14:$A$84,$A37,'M1'!$C$14:$C$84)</f>
        <v/>
      </c>
      <c r="P37" s="64">
        <f>SUMIF(InternetKlub!$A$14:$A$86,$A37,InternetKlub!$C$14:$C$86)</f>
        <v/>
      </c>
      <c r="Q37" s="64">
        <f>SUMIF(pracovnaOIKT!$A$14:$A$90,$A37,pracovnaOIKT!$C$14:$C$90)</f>
        <v/>
      </c>
    </row>
    <row r="38" spans="1:17">
      <c r="A38" s="24" t="s">
        <v>106</v>
      </c>
      <c r="B38" s="33" t="s">
        <v>107</v>
      </c>
      <c r="C38" s="24">
        <f>K38</f>
        <v/>
      </c>
      <c r="D38" s="24" t="s">
        <v>21</v>
      </c>
      <c r="E38" s="30" t="n"/>
      <c r="F38" s="30">
        <f>C38*E38</f>
        <v/>
      </c>
      <c r="G38" s="31" t="n"/>
      <c r="H38" s="24" t="n"/>
      <c r="I38" s="24" t="n"/>
      <c r="K38">
        <f>SUM(L38:T38)</f>
        <v/>
      </c>
      <c r="L38" s="64">
        <f>SUMIF('F1'!$A$14:$A$87,$A38,'F1'!$C$14:$C$87)</f>
        <v/>
      </c>
      <c r="M38" s="64">
        <f>SUMIF('F2'!$A$14:$A$69,$A38,'F2'!$C$14:$C$69)</f>
        <v/>
      </c>
      <c r="N38" s="64">
        <f>SUMIF('G2'!$A$14:$A$74,$A38,'G2'!$C$14:$C$74)</f>
        <v/>
      </c>
      <c r="O38" s="64">
        <f>SUMIF('M1'!$A$14:$A$84,$A38,'M1'!$C$14:$C$84)</f>
        <v/>
      </c>
      <c r="P38" s="64">
        <f>SUMIF(InternetKlub!$A$14:$A$86,$A38,InternetKlub!$C$14:$C$86)</f>
        <v/>
      </c>
      <c r="Q38" s="64">
        <f>SUMIF(pracovnaOIKT!$A$14:$A$90,$A38,pracovnaOIKT!$C$14:$C$90)</f>
        <v/>
      </c>
    </row>
    <row customHeight="1" ht="25.5" r="39" s="32" spans="1:17">
      <c r="A39" s="24" t="s">
        <v>108</v>
      </c>
      <c r="B39" s="33" t="s">
        <v>109</v>
      </c>
      <c r="C39" s="24">
        <f>K39</f>
        <v/>
      </c>
      <c r="D39" s="24" t="s">
        <v>21</v>
      </c>
      <c r="E39" s="30" t="n"/>
      <c r="F39" s="30">
        <f>C39*E39</f>
        <v/>
      </c>
      <c r="G39" s="31" t="s">
        <v>110</v>
      </c>
      <c r="H39" s="24" t="n"/>
      <c r="I39" s="24" t="n"/>
      <c r="K39">
        <f>SUM(L39:T39)</f>
        <v/>
      </c>
      <c r="L39" s="64">
        <f>SUMIF('F1'!$A$14:$A$87,$A39,'F1'!$C$14:$C$87)</f>
        <v/>
      </c>
      <c r="M39" s="64">
        <f>SUMIF('F2'!$A$14:$A$69,$A39,'F2'!$C$14:$C$69)</f>
        <v/>
      </c>
      <c r="N39" s="64">
        <f>SUMIF('G2'!$A$14:$A$74,$A39,'G2'!$C$14:$C$74)</f>
        <v/>
      </c>
      <c r="O39" s="64">
        <f>SUMIF('M1'!$A$14:$A$84,$A39,'M1'!$C$14:$C$84)</f>
        <v/>
      </c>
      <c r="P39" s="64">
        <f>SUMIF(InternetKlub!$A$14:$A$86,$A39,InternetKlub!$C$14:$C$86)</f>
        <v/>
      </c>
      <c r="Q39" s="64">
        <f>SUMIF(pracovnaOIKT!$A$14:$A$90,$A39,pracovnaOIKT!$C$14:$C$90)</f>
        <v/>
      </c>
    </row>
    <row customHeight="1" ht="25.5" r="40" s="32" spans="1:17">
      <c r="A40" s="24" t="s">
        <v>111</v>
      </c>
      <c r="B40" s="33" t="s">
        <v>112</v>
      </c>
      <c r="C40" s="24">
        <f>K40</f>
        <v/>
      </c>
      <c r="D40" s="24" t="s">
        <v>21</v>
      </c>
      <c r="E40" s="30" t="n"/>
      <c r="F40" s="30">
        <f>C40*E40</f>
        <v/>
      </c>
      <c r="G40" s="31" t="s">
        <v>113</v>
      </c>
      <c r="H40" s="24" t="n"/>
      <c r="I40" s="24" t="n"/>
      <c r="K40">
        <f>SUM(L40:T40)</f>
        <v/>
      </c>
      <c r="L40" s="64">
        <f>SUMIF('F1'!$A$14:$A$87,$A40,'F1'!$C$14:$C$87)</f>
        <v/>
      </c>
      <c r="M40" s="64">
        <f>SUMIF('F2'!$A$14:$A$69,$A40,'F2'!$C$14:$C$69)</f>
        <v/>
      </c>
      <c r="N40" s="64">
        <f>SUMIF('G2'!$A$14:$A$74,$A40,'G2'!$C$14:$C$74)</f>
        <v/>
      </c>
      <c r="O40" s="64">
        <f>SUMIF('M1'!$A$14:$A$84,$A40,'M1'!$C$14:$C$84)</f>
        <v/>
      </c>
      <c r="P40" s="64">
        <f>SUMIF(InternetKlub!$A$14:$A$86,$A40,InternetKlub!$C$14:$C$86)</f>
        <v/>
      </c>
      <c r="Q40" s="64">
        <f>SUMIF(pracovnaOIKT!$A$14:$A$90,$A40,pracovnaOIKT!$C$14:$C$90)</f>
        <v/>
      </c>
    </row>
    <row customHeight="1" ht="89.25" r="41" s="32" spans="1:17">
      <c r="A41" s="24" t="s">
        <v>114</v>
      </c>
      <c r="B41" s="33" t="s">
        <v>115</v>
      </c>
      <c r="C41" s="24">
        <f>K41</f>
        <v/>
      </c>
      <c r="D41" s="24" t="s">
        <v>21</v>
      </c>
      <c r="E41" s="30" t="n"/>
      <c r="F41" s="30">
        <f>C41*E41</f>
        <v/>
      </c>
      <c r="G41" s="31" t="s">
        <v>116</v>
      </c>
      <c r="H41" s="24" t="n"/>
      <c r="I41" s="24" t="n"/>
      <c r="K41">
        <f>SUM(L41:T41)</f>
        <v/>
      </c>
      <c r="L41" s="64">
        <f>SUMIF('F1'!$A$14:$A$87,$A41,'F1'!$C$14:$C$87)</f>
        <v/>
      </c>
      <c r="M41" s="64">
        <f>SUMIF('F2'!$A$14:$A$69,$A41,'F2'!$C$14:$C$69)</f>
        <v/>
      </c>
      <c r="N41" s="64">
        <f>SUMIF('G2'!$A$14:$A$74,$A41,'G2'!$C$14:$C$74)</f>
        <v/>
      </c>
      <c r="O41" s="64">
        <f>SUMIF('M1'!$A$14:$A$84,$A41,'M1'!$C$14:$C$84)</f>
        <v/>
      </c>
      <c r="P41" s="64">
        <f>SUMIF(InternetKlub!$A$14:$A$86,$A41,InternetKlub!$C$14:$C$86)</f>
        <v/>
      </c>
      <c r="Q41" s="64">
        <f>SUMIF(pracovnaOIKT!$A$14:$A$90,$A41,pracovnaOIKT!$C$14:$C$90)</f>
        <v/>
      </c>
    </row>
    <row customHeight="1" ht="38.25" r="42" s="32" spans="1:17">
      <c r="A42" s="24" t="s">
        <v>117</v>
      </c>
      <c r="B42" s="33" t="s">
        <v>118</v>
      </c>
      <c r="C42" s="24">
        <f>K42</f>
        <v/>
      </c>
      <c r="D42" s="24" t="s">
        <v>21</v>
      </c>
      <c r="E42" s="30" t="n"/>
      <c r="F42" s="30">
        <f>C42*E42</f>
        <v/>
      </c>
      <c r="G42" s="31" t="s">
        <v>119</v>
      </c>
      <c r="H42" s="24" t="n"/>
      <c r="I42" s="24" t="n"/>
      <c r="K42">
        <f>SUM(L42:T42)</f>
        <v/>
      </c>
      <c r="L42" s="64">
        <f>SUMIF('F1'!$A$14:$A$87,$A42,'F1'!$C$14:$C$87)</f>
        <v/>
      </c>
      <c r="M42" s="64">
        <f>SUMIF('F2'!$A$14:$A$69,$A42,'F2'!$C$14:$C$69)</f>
        <v/>
      </c>
      <c r="N42" s="64">
        <f>SUMIF('G2'!$A$14:$A$74,$A42,'G2'!$C$14:$C$74)</f>
        <v/>
      </c>
      <c r="O42" s="64">
        <f>SUMIF('M1'!$A$14:$A$84,$A42,'M1'!$C$14:$C$84)</f>
        <v/>
      </c>
      <c r="P42" s="64">
        <f>SUMIF(InternetKlub!$A$14:$A$86,$A42,InternetKlub!$C$14:$C$86)</f>
        <v/>
      </c>
      <c r="Q42" s="64">
        <f>SUMIF(pracovnaOIKT!$A$14:$A$90,$A42,pracovnaOIKT!$C$14:$C$90)</f>
        <v/>
      </c>
    </row>
    <row customHeight="1" ht="38.25" r="43" s="32" spans="1:17">
      <c r="A43" s="24" t="s">
        <v>120</v>
      </c>
      <c r="B43" s="33" t="s">
        <v>121</v>
      </c>
      <c r="C43" s="24">
        <f>K43</f>
        <v/>
      </c>
      <c r="D43" s="24" t="s">
        <v>21</v>
      </c>
      <c r="E43" s="30" t="n"/>
      <c r="F43" s="30">
        <f>C43*E43</f>
        <v/>
      </c>
      <c r="G43" s="31" t="s">
        <v>122</v>
      </c>
      <c r="H43" s="24" t="n"/>
      <c r="I43" s="24" t="n"/>
      <c r="K43">
        <f>SUM(L43:T43)</f>
        <v/>
      </c>
      <c r="L43" s="64">
        <f>SUMIF('F1'!$A$14:$A$87,$A43,'F1'!$C$14:$C$87)</f>
        <v/>
      </c>
      <c r="M43" s="64">
        <f>SUMIF('F2'!$A$14:$A$69,$A43,'F2'!$C$14:$C$69)</f>
        <v/>
      </c>
      <c r="N43" s="64">
        <f>SUMIF('G2'!$A$14:$A$74,$A43,'G2'!$C$14:$C$74)</f>
        <v/>
      </c>
      <c r="O43" s="64">
        <f>SUMIF('M1'!$A$14:$A$84,$A43,'M1'!$C$14:$C$84)</f>
        <v/>
      </c>
      <c r="P43" s="64">
        <f>SUMIF(InternetKlub!$A$14:$A$86,$A43,InternetKlub!$C$14:$C$86)</f>
        <v/>
      </c>
      <c r="Q43" s="64">
        <f>SUMIF(pracovnaOIKT!$A$14:$A$90,$A43,pracovnaOIKT!$C$14:$C$90)</f>
        <v/>
      </c>
    </row>
    <row customHeight="1" ht="25.5" r="44" s="32" spans="1:17">
      <c r="A44" s="24" t="s">
        <v>123</v>
      </c>
      <c r="B44" s="33" t="s">
        <v>124</v>
      </c>
      <c r="C44" s="24">
        <f>K44</f>
        <v/>
      </c>
      <c r="D44" s="24" t="s">
        <v>125</v>
      </c>
      <c r="E44" s="30" t="n"/>
      <c r="F44" s="30">
        <f>C44*E44</f>
        <v/>
      </c>
      <c r="G44" s="31" t="s">
        <v>126</v>
      </c>
      <c r="H44" s="24" t="n"/>
      <c r="I44" s="24" t="n"/>
      <c r="K44">
        <f>SUM(L44:T44)</f>
        <v/>
      </c>
      <c r="L44" s="64">
        <f>SUMIF('F1'!$A$14:$A$87,$A44,'F1'!$C$14:$C$87)</f>
        <v/>
      </c>
      <c r="M44" s="64">
        <f>SUMIF('F2'!$A$14:$A$69,$A44,'F2'!$C$14:$C$69)</f>
        <v/>
      </c>
      <c r="N44" s="64">
        <f>SUMIF('G2'!$A$14:$A$74,$A44,'G2'!$C$14:$C$74)</f>
        <v/>
      </c>
      <c r="O44" s="64">
        <f>SUMIF('M1'!$A$14:$A$84,$A44,'M1'!$C$14:$C$84)</f>
        <v/>
      </c>
      <c r="P44" s="64">
        <f>SUMIF(InternetKlub!$A$14:$A$86,$A44,InternetKlub!$C$14:$C$86)</f>
        <v/>
      </c>
      <c r="Q44" s="64">
        <f>SUMIF(pracovnaOIKT!$A$14:$A$90,$A44,pracovnaOIKT!$C$14:$C$90)</f>
        <v/>
      </c>
    </row>
    <row customHeight="1" ht="63.75" r="45" s="32" spans="1:17">
      <c r="A45" s="24" t="s">
        <v>127</v>
      </c>
      <c r="B45" s="33" t="s">
        <v>128</v>
      </c>
      <c r="C45" s="24">
        <f>K45</f>
        <v/>
      </c>
      <c r="D45" s="24" t="s">
        <v>21</v>
      </c>
      <c r="E45" s="30" t="n"/>
      <c r="F45" s="30">
        <f>C45*E45</f>
        <v/>
      </c>
      <c r="G45" s="31" t="s">
        <v>129</v>
      </c>
      <c r="H45" s="24" t="n"/>
      <c r="I45" s="24" t="n"/>
      <c r="K45">
        <f>SUM(L45:T45)</f>
        <v/>
      </c>
      <c r="L45" s="64">
        <f>SUMIF('F1'!$A$14:$A$87,$A45,'F1'!$C$14:$C$87)</f>
        <v/>
      </c>
      <c r="M45" s="64">
        <f>SUMIF('F2'!$A$14:$A$69,$A45,'F2'!$C$14:$C$69)</f>
        <v/>
      </c>
      <c r="N45" s="64">
        <f>SUMIF('G2'!$A$14:$A$74,$A45,'G2'!$C$14:$C$74)</f>
        <v/>
      </c>
      <c r="O45" s="64">
        <f>SUMIF('M1'!$A$14:$A$84,$A45,'M1'!$C$14:$C$84)</f>
        <v/>
      </c>
      <c r="P45" s="64">
        <f>SUMIF(InternetKlub!$A$14:$A$86,$A45,InternetKlub!$C$14:$C$86)</f>
        <v/>
      </c>
      <c r="Q45" s="64">
        <f>SUMIF(pracovnaOIKT!$A$14:$A$90,$A45,pracovnaOIKT!$C$14:$C$90)</f>
        <v/>
      </c>
    </row>
    <row r="46" spans="1:17">
      <c r="A46" s="24" t="s">
        <v>130</v>
      </c>
      <c r="B46" s="33" t="s">
        <v>131</v>
      </c>
      <c r="C46" s="24">
        <f>K46</f>
        <v/>
      </c>
      <c r="D46" s="24" t="s">
        <v>132</v>
      </c>
      <c r="E46" s="30" t="n"/>
      <c r="F46" s="30">
        <f>C46*E46</f>
        <v/>
      </c>
      <c r="G46" s="31" t="n"/>
      <c r="H46" s="24" t="n"/>
      <c r="I46" s="24" t="n"/>
      <c r="K46">
        <f>SUM(L46:T46)</f>
        <v/>
      </c>
      <c r="L46" s="64">
        <f>SUMIF('F1'!$A$14:$A$87,$A46,'F1'!$C$14:$C$87)</f>
        <v/>
      </c>
      <c r="M46" s="64">
        <f>SUMIF('F2'!$A$14:$A$69,$A46,'F2'!$C$14:$C$69)</f>
        <v/>
      </c>
      <c r="N46" s="64">
        <f>SUMIF('G2'!$A$14:$A$74,$A46,'G2'!$C$14:$C$74)</f>
        <v/>
      </c>
      <c r="O46" s="64">
        <f>SUMIF('M1'!$A$14:$A$84,$A46,'M1'!$C$14:$C$84)</f>
        <v/>
      </c>
      <c r="P46" s="64">
        <f>SUMIF(InternetKlub!$A$14:$A$86,$A46,InternetKlub!$C$14:$C$86)</f>
        <v/>
      </c>
      <c r="Q46" s="64">
        <f>SUMIF(pracovnaOIKT!$A$14:$A$90,$A46,pracovnaOIKT!$C$14:$C$90)</f>
        <v/>
      </c>
    </row>
    <row r="47" spans="1:17">
      <c r="A47" s="24" t="s">
        <v>133</v>
      </c>
      <c r="B47" s="33" t="s">
        <v>134</v>
      </c>
      <c r="C47" s="24">
        <f>K47</f>
        <v/>
      </c>
      <c r="D47" s="24" t="s">
        <v>132</v>
      </c>
      <c r="E47" s="30" t="n"/>
      <c r="F47" s="30">
        <f>C47*E47</f>
        <v/>
      </c>
      <c r="G47" s="31" t="n"/>
      <c r="H47" s="24" t="n"/>
      <c r="I47" s="24" t="n"/>
      <c r="K47">
        <f>SUM(L47:T47)</f>
        <v/>
      </c>
      <c r="L47" s="64">
        <f>SUMIF('F1'!$A$14:$A$87,$A47,'F1'!$C$14:$C$87)</f>
        <v/>
      </c>
      <c r="M47" s="64">
        <f>SUMIF('F2'!$A$14:$A$69,$A47,'F2'!$C$14:$C$69)</f>
        <v/>
      </c>
      <c r="N47" s="64">
        <f>SUMIF('G2'!$A$14:$A$74,$A47,'G2'!$C$14:$C$74)</f>
        <v/>
      </c>
      <c r="O47" s="64">
        <f>SUMIF('M1'!$A$14:$A$84,$A47,'M1'!$C$14:$C$84)</f>
        <v/>
      </c>
      <c r="P47" s="64">
        <f>SUMIF(InternetKlub!$A$14:$A$86,$A47,InternetKlub!$C$14:$C$86)</f>
        <v/>
      </c>
      <c r="Q47" s="64">
        <f>SUMIF(pracovnaOIKT!$A$14:$A$90,$A47,pracovnaOIKT!$C$14:$C$90)</f>
        <v/>
      </c>
    </row>
    <row r="48" spans="1:17">
      <c r="A48" s="24" t="s">
        <v>135</v>
      </c>
      <c r="B48" s="33" t="s">
        <v>136</v>
      </c>
      <c r="C48" s="24">
        <f>K48</f>
        <v/>
      </c>
      <c r="D48" s="24" t="s">
        <v>132</v>
      </c>
      <c r="E48" s="30" t="n"/>
      <c r="F48" s="30">
        <f>C48*E48</f>
        <v/>
      </c>
      <c r="G48" s="31" t="n"/>
      <c r="H48" s="24" t="n"/>
      <c r="I48" s="24" t="n"/>
      <c r="K48">
        <f>SUM(L48:T48)</f>
        <v/>
      </c>
      <c r="L48" s="64">
        <f>SUMIF('F1'!$A$14:$A$87,$A48,'F1'!$C$14:$C$87)</f>
        <v/>
      </c>
      <c r="M48" s="64">
        <f>SUMIF('F2'!$A$14:$A$69,$A48,'F2'!$C$14:$C$69)</f>
        <v/>
      </c>
      <c r="N48" s="64">
        <f>SUMIF('G2'!$A$14:$A$74,$A48,'G2'!$C$14:$C$74)</f>
        <v/>
      </c>
      <c r="O48" s="64">
        <f>SUMIF('M1'!$A$14:$A$84,$A48,'M1'!$C$14:$C$84)</f>
        <v/>
      </c>
      <c r="P48" s="64">
        <f>SUMIF(InternetKlub!$A$14:$A$86,$A48,InternetKlub!$C$14:$C$86)</f>
        <v/>
      </c>
      <c r="Q48" s="64">
        <f>SUMIF(pracovnaOIKT!$A$14:$A$90,$A48,pracovnaOIKT!$C$14:$C$90)</f>
        <v/>
      </c>
    </row>
    <row r="49" spans="1:17">
      <c r="A49" s="24" t="s">
        <v>137</v>
      </c>
      <c r="B49" s="33" t="s">
        <v>138</v>
      </c>
      <c r="C49" s="24">
        <f>K49</f>
        <v/>
      </c>
      <c r="D49" s="24" t="s">
        <v>132</v>
      </c>
      <c r="E49" s="30" t="n"/>
      <c r="F49" s="30">
        <f>C49*E49</f>
        <v/>
      </c>
      <c r="G49" s="31" t="n"/>
      <c r="H49" s="24" t="n"/>
      <c r="I49" s="24" t="n"/>
      <c r="K49">
        <f>SUM(L49:T49)</f>
        <v/>
      </c>
      <c r="L49" s="64">
        <f>SUMIF('F1'!$A$14:$A$87,$A49,'F1'!$C$14:$C$87)</f>
        <v/>
      </c>
      <c r="M49" s="64">
        <f>SUMIF('F2'!$A$14:$A$69,$A49,'F2'!$C$14:$C$69)</f>
        <v/>
      </c>
      <c r="N49" s="64">
        <f>SUMIF('G2'!$A$14:$A$74,$A49,'G2'!$C$14:$C$74)</f>
        <v/>
      </c>
      <c r="O49" s="64">
        <f>SUMIF('M1'!$A$14:$A$84,$A49,'M1'!$C$14:$C$84)</f>
        <v/>
      </c>
      <c r="P49" s="64">
        <f>SUMIF(InternetKlub!$A$14:$A$86,$A49,InternetKlub!$C$14:$C$86)</f>
        <v/>
      </c>
      <c r="Q49" s="64">
        <f>SUMIF(pracovnaOIKT!$A$14:$A$90,$A49,pracovnaOIKT!$C$14:$C$90)</f>
        <v/>
      </c>
    </row>
    <row r="50" spans="1:17">
      <c r="A50" s="24" t="s">
        <v>139</v>
      </c>
      <c r="B50" s="33" t="s">
        <v>140</v>
      </c>
      <c r="C50" s="24">
        <f>K50</f>
        <v/>
      </c>
      <c r="D50" s="24" t="s">
        <v>132</v>
      </c>
      <c r="E50" s="30" t="n"/>
      <c r="F50" s="30">
        <f>C50*E50</f>
        <v/>
      </c>
      <c r="G50" s="31" t="n"/>
      <c r="H50" s="24" t="n"/>
      <c r="I50" s="24" t="n"/>
      <c r="K50">
        <f>SUM(L50:T50)</f>
        <v/>
      </c>
      <c r="L50" s="64">
        <f>SUMIF('F1'!$A$14:$A$87,$A50,'F1'!$C$14:$C$87)</f>
        <v/>
      </c>
      <c r="M50" s="64">
        <f>SUMIF('F2'!$A$14:$A$69,$A50,'F2'!$C$14:$C$69)</f>
        <v/>
      </c>
      <c r="N50" s="64">
        <f>SUMIF('G2'!$A$14:$A$74,$A50,'G2'!$C$14:$C$74)</f>
        <v/>
      </c>
      <c r="O50" s="64">
        <f>SUMIF('M1'!$A$14:$A$84,$A50,'M1'!$C$14:$C$84)</f>
        <v/>
      </c>
      <c r="P50" s="64">
        <f>SUMIF(InternetKlub!$A$14:$A$86,$A50,InternetKlub!$C$14:$C$86)</f>
        <v/>
      </c>
      <c r="Q50" s="64">
        <f>SUMIF(pracovnaOIKT!$A$14:$A$90,$A50,pracovnaOIKT!$C$14:$C$90)</f>
        <v/>
      </c>
    </row>
    <row r="51" spans="1:17">
      <c r="A51" s="24" t="s">
        <v>141</v>
      </c>
      <c r="B51" s="33" t="s">
        <v>142</v>
      </c>
      <c r="C51" s="24">
        <f>K51</f>
        <v/>
      </c>
      <c r="D51" s="24" t="s">
        <v>132</v>
      </c>
      <c r="E51" s="30" t="n"/>
      <c r="F51" s="30">
        <f>C51*E51</f>
        <v/>
      </c>
      <c r="G51" s="31" t="n"/>
      <c r="H51" s="24" t="n"/>
      <c r="I51" s="24" t="n"/>
      <c r="K51">
        <f>SUM(L51:T51)</f>
        <v/>
      </c>
      <c r="L51" s="64">
        <f>SUMIF('F1'!$A$14:$A$87,$A51,'F1'!$C$14:$C$87)</f>
        <v/>
      </c>
      <c r="M51" s="64">
        <f>SUMIF('F2'!$A$14:$A$69,$A51,'F2'!$C$14:$C$69)</f>
        <v/>
      </c>
      <c r="N51" s="64">
        <f>SUMIF('G2'!$A$14:$A$74,$A51,'G2'!$C$14:$C$74)</f>
        <v/>
      </c>
      <c r="O51" s="64">
        <f>SUMIF('M1'!$A$14:$A$84,$A51,'M1'!$C$14:$C$84)</f>
        <v/>
      </c>
      <c r="P51" s="64">
        <f>SUMIF(InternetKlub!$A$14:$A$86,$A51,InternetKlub!$C$14:$C$86)</f>
        <v/>
      </c>
      <c r="Q51" s="64">
        <f>SUMIF(pracovnaOIKT!$A$14:$A$90,$A51,pracovnaOIKT!$C$14:$C$90)</f>
        <v/>
      </c>
    </row>
    <row r="52" spans="1:17">
      <c r="A52" s="24" t="s">
        <v>143</v>
      </c>
      <c r="B52" s="33" t="s">
        <v>144</v>
      </c>
      <c r="C52" s="24">
        <f>K52</f>
        <v/>
      </c>
      <c r="D52" s="24" t="s">
        <v>132</v>
      </c>
      <c r="E52" s="30" t="n"/>
      <c r="F52" s="30">
        <f>C52*E52</f>
        <v/>
      </c>
      <c r="G52" s="31" t="n"/>
      <c r="H52" s="24" t="n"/>
      <c r="I52" s="24" t="n"/>
      <c r="K52">
        <f>SUM(L52:T52)</f>
        <v/>
      </c>
      <c r="L52" s="64">
        <f>SUMIF('F1'!$A$14:$A$87,$A52,'F1'!$C$14:$C$87)</f>
        <v/>
      </c>
      <c r="M52" s="64">
        <f>SUMIF('F2'!$A$14:$A$69,$A52,'F2'!$C$14:$C$69)</f>
        <v/>
      </c>
      <c r="N52" s="64">
        <f>SUMIF('G2'!$A$14:$A$74,$A52,'G2'!$C$14:$C$74)</f>
        <v/>
      </c>
      <c r="O52" s="64">
        <f>SUMIF('M1'!$A$14:$A$84,$A52,'M1'!$C$14:$C$84)</f>
        <v/>
      </c>
      <c r="P52" s="64">
        <f>SUMIF(InternetKlub!$A$14:$A$86,$A52,InternetKlub!$C$14:$C$86)</f>
        <v/>
      </c>
      <c r="Q52" s="64">
        <f>SUMIF(pracovnaOIKT!$A$14:$A$90,$A52,pracovnaOIKT!$C$14:$C$90)</f>
        <v/>
      </c>
    </row>
    <row r="53" spans="1:17">
      <c r="A53" s="24" t="s">
        <v>145</v>
      </c>
      <c r="B53" s="33" t="s">
        <v>146</v>
      </c>
      <c r="C53" s="24">
        <f>K53</f>
        <v/>
      </c>
      <c r="D53" s="24" t="s">
        <v>132</v>
      </c>
      <c r="E53" s="30" t="n"/>
      <c r="F53" s="30">
        <f>C53*E53</f>
        <v/>
      </c>
      <c r="G53" s="31" t="n"/>
      <c r="H53" s="24" t="n"/>
      <c r="I53" s="24" t="n"/>
      <c r="K53">
        <f>SUM(L53:T53)</f>
        <v/>
      </c>
      <c r="L53" s="64">
        <f>SUMIF('F1'!$A$14:$A$87,$A53,'F1'!$C$14:$C$87)</f>
        <v/>
      </c>
      <c r="M53" s="64">
        <f>SUMIF('F2'!$A$14:$A$69,$A53,'F2'!$C$14:$C$69)</f>
        <v/>
      </c>
      <c r="N53" s="64">
        <f>SUMIF('G2'!$A$14:$A$74,$A53,'G2'!$C$14:$C$74)</f>
        <v/>
      </c>
      <c r="O53" s="64">
        <f>SUMIF('M1'!$A$14:$A$84,$A53,'M1'!$C$14:$C$84)</f>
        <v/>
      </c>
      <c r="P53" s="64">
        <f>SUMIF(InternetKlub!$A$14:$A$86,$A53,InternetKlub!$C$14:$C$86)</f>
        <v/>
      </c>
      <c r="Q53" s="64">
        <f>SUMIF(pracovnaOIKT!$A$14:$A$90,$A53,pracovnaOIKT!$C$14:$C$90)</f>
        <v/>
      </c>
    </row>
    <row customHeight="1" ht="51" r="54" s="32" spans="1:17">
      <c r="A54" s="24" t="s">
        <v>147</v>
      </c>
      <c r="B54" s="33" t="s">
        <v>148</v>
      </c>
      <c r="C54" s="24">
        <f>K54</f>
        <v/>
      </c>
      <c r="D54" s="24" t="s">
        <v>125</v>
      </c>
      <c r="E54" s="30" t="n"/>
      <c r="F54" s="30">
        <f>C54*E54</f>
        <v/>
      </c>
      <c r="G54" s="31" t="s">
        <v>149</v>
      </c>
      <c r="H54" s="24" t="n"/>
      <c r="I54" s="24" t="n"/>
      <c r="K54">
        <f>SUM(L54:T54)</f>
        <v/>
      </c>
      <c r="L54" s="64">
        <f>SUMIF('F1'!$A$14:$A$87,$A54,'F1'!$C$14:$C$87)</f>
        <v/>
      </c>
      <c r="M54" s="64">
        <f>SUMIF('F2'!$A$14:$A$69,$A54,'F2'!$C$14:$C$69)</f>
        <v/>
      </c>
      <c r="N54" s="64">
        <f>SUMIF('G2'!$A$14:$A$74,$A54,'G2'!$C$14:$C$74)</f>
        <v/>
      </c>
      <c r="O54" s="64">
        <f>SUMIF('M1'!$A$14:$A$84,$A54,'M1'!$C$14:$C$84)</f>
        <v/>
      </c>
      <c r="P54" s="64">
        <f>SUMIF(InternetKlub!$A$14:$A$86,$A54,InternetKlub!$C$14:$C$86)</f>
        <v/>
      </c>
      <c r="Q54" s="64">
        <f>SUMIF(pracovnaOIKT!$A$14:$A$90,$A54,pracovnaOIKT!$C$14:$C$90)</f>
        <v/>
      </c>
    </row>
    <row customHeight="1" ht="16.5" r="55" s="32" spans="1:17">
      <c r="A55" s="65" t="n"/>
      <c r="B55" s="7" t="n"/>
      <c r="C55" s="8" t="n"/>
      <c r="D55" s="8" t="n"/>
      <c r="E55" s="70" t="n"/>
      <c r="F55" s="70" t="n"/>
      <c r="G55" s="71" t="n"/>
      <c r="L55" s="64" t="n"/>
      <c r="M55" s="64" t="n"/>
      <c r="N55" s="64" t="n"/>
      <c r="O55" s="64" t="n"/>
      <c r="P55" s="64" t="n"/>
      <c r="Q55" s="64" t="n"/>
    </row>
    <row customHeight="1" ht="16.5" r="56" s="32" spans="1:17">
      <c r="A56" s="65" t="n"/>
      <c r="B56" s="7" t="n"/>
      <c r="C56" s="8" t="n"/>
      <c r="D56" s="8" t="n"/>
      <c r="E56" s="70" t="n"/>
      <c r="F56" s="70" t="n"/>
      <c r="G56" s="71" t="n"/>
      <c r="L56" s="73">
        <f>SUMPRODUCT($E9:$E54,L9:L54)</f>
        <v/>
      </c>
      <c r="M56" s="73">
        <f>SUMPRODUCT($E9:$E54,M9:M54)</f>
        <v/>
      </c>
      <c r="N56" s="73">
        <f>SUMPRODUCT($E9:$E54,N9:N54)</f>
        <v/>
      </c>
      <c r="O56" s="73">
        <f>SUMPRODUCT($E9:$E54,O9:O54)</f>
        <v/>
      </c>
      <c r="P56" s="73">
        <f>SUMPRODUCT($E9:$E54,P9:P54)</f>
        <v/>
      </c>
      <c r="Q56" s="73">
        <f>SUMPRODUCT($E9:$E54,Q9:Q54)</f>
        <v/>
      </c>
    </row>
    <row r="57" spans="1:17">
      <c r="B57" s="68" t="s">
        <v>150</v>
      </c>
      <c r="F57" s="67">
        <f>SUM(F9:F56)</f>
        <v/>
      </c>
      <c r="P57" s="64" t="n"/>
    </row>
    <row r="58" spans="1:17">
      <c r="P58" s="64" t="n"/>
    </row>
    <row r="59" spans="1:17">
      <c r="P59" s="64" t="n"/>
    </row>
    <row r="60" spans="1:17">
      <c r="P60" s="64" t="n"/>
    </row>
    <row r="61" spans="1:17">
      <c r="P61" s="64" t="n"/>
    </row>
    <row r="62" spans="1:17">
      <c r="P62" s="64" t="n"/>
    </row>
    <row r="63" spans="1:17">
      <c r="P63" s="64" t="n"/>
    </row>
    <row r="64" spans="1:17">
      <c r="P64" s="64" t="n"/>
    </row>
    <row r="65" spans="1:17">
      <c r="P65" s="64" t="n"/>
    </row>
    <row r="66" spans="1:17">
      <c r="P66" s="64" t="n"/>
    </row>
    <row r="67" spans="1:17">
      <c r="P67" s="64" t="n"/>
    </row>
    <row r="68" spans="1:17">
      <c r="P68" s="64" t="n"/>
    </row>
    <row r="69" spans="1:17">
      <c r="P69" s="64" t="n"/>
    </row>
    <row r="70" spans="1:17">
      <c r="P70" s="64" t="n"/>
    </row>
    <row r="71" spans="1:17">
      <c r="P71" s="64" t="n"/>
    </row>
    <row r="72" spans="1:17">
      <c r="P72" s="64" t="n"/>
    </row>
    <row r="73" spans="1:17">
      <c r="P73" s="64" t="n"/>
    </row>
    <row r="74" spans="1:17">
      <c r="P74" s="64" t="n"/>
    </row>
    <row r="75" spans="1:17">
      <c r="P75" s="64" t="n"/>
    </row>
    <row r="76" spans="1:17">
      <c r="P76" s="64" t="n"/>
    </row>
    <row r="77" spans="1:17">
      <c r="P77" s="64" t="n"/>
    </row>
    <row r="78" spans="1:17">
      <c r="P78" s="64" t="n"/>
    </row>
    <row r="79" spans="1:17">
      <c r="P79" s="64" t="n"/>
    </row>
    <row r="80" spans="1:17">
      <c r="P80" s="64" t="n"/>
    </row>
    <row r="81" spans="1:17">
      <c r="P81" s="64" t="n"/>
    </row>
  </sheetData>
  <pageMargins bottom="0.7480314960629921" footer="0.3149606299212598" header="0.3149606299212598" left="0.2362204724409449" right="0.2362204724409449" top="0.7480314960629921"/>
  <pageSetup fitToHeight="0" horizontalDpi="300" orientation="landscape" paperSize="9" scale="66" verticalDpi="300"/>
</worksheet>
</file>

<file path=xl/worksheets/sheet2.xml><?xml version="1.0" encoding="utf-8"?>
<worksheet xmlns="http://schemas.openxmlformats.org/spreadsheetml/2006/main">
  <sheetPr>
    <outlinePr summaryBelow="1" summaryRight="1"/>
    <pageSetUpPr fitToPage="1"/>
  </sheetPr>
  <dimension ref="A1:F67"/>
  <sheetViews>
    <sheetView view="pageBreakPreview" workbookViewId="0" zoomScaleNormal="100" zoomScaleSheetLayoutView="100">
      <selection activeCell="B33" sqref="B33"/>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3.42578125"/>
  </cols>
  <sheetData>
    <row customHeight="1" ht="15.75" r="1" s="32" spans="1:6" thickTop="1">
      <c r="A1" s="84" t="s">
        <v>0</v>
      </c>
      <c r="B1" s="81">
        <f>SOUHRN!C1</f>
        <v/>
      </c>
      <c r="C1" s="13" t="s">
        <v>151</v>
      </c>
      <c r="D1" s="2" t="n"/>
    </row>
    <row r="2" spans="1:6">
      <c r="A2" s="85" t="s">
        <v>2</v>
      </c>
      <c r="B2" s="48" t="n"/>
      <c r="C2" s="63" t="n"/>
      <c r="D2" s="90" t="s">
        <v>152</v>
      </c>
    </row>
    <row r="3" spans="1:6">
      <c r="A3" s="85" t="s">
        <v>4</v>
      </c>
      <c r="B3" s="48">
        <f>SOUHRN!C3</f>
        <v/>
      </c>
      <c r="C3" s="63" t="n"/>
    </row>
    <row r="4" spans="1:6">
      <c r="A4" s="85" t="s">
        <v>5</v>
      </c>
      <c r="B4" s="48" t="s">
        <v>6</v>
      </c>
      <c r="C4" s="63" t="n"/>
    </row>
    <row r="5" spans="1:6">
      <c r="A5" s="85" t="s">
        <v>7</v>
      </c>
      <c r="B5" s="20" t="s">
        <v>153</v>
      </c>
      <c r="C5" s="63" t="n"/>
    </row>
    <row r="6" spans="1:6">
      <c r="A6" s="85" t="s">
        <v>154</v>
      </c>
      <c r="B6" s="20" t="s">
        <v>155</v>
      </c>
      <c r="C6" s="63" t="n"/>
    </row>
    <row r="7" spans="1:6">
      <c r="A7" s="85" t="s">
        <v>156</v>
      </c>
      <c r="B7" s="69" t="s">
        <v>157</v>
      </c>
      <c r="C7" s="63" t="n"/>
    </row>
    <row r="8" spans="1:6">
      <c r="A8" s="85" t="s">
        <v>158</v>
      </c>
      <c r="B8" s="20">
        <f>RIGHT(CELL("filename",A1),LEN(CELL("filename",A1))-FIND("]",CELL("filename",A1)))</f>
        <v/>
      </c>
      <c r="C8" s="63" t="n"/>
    </row>
    <row r="9" spans="1:6">
      <c r="A9" s="85" t="s">
        <v>159</v>
      </c>
      <c r="B9" s="20" t="s">
        <v>160</v>
      </c>
      <c r="C9" s="63" t="n"/>
    </row>
    <row r="10" spans="1:6">
      <c r="A10" s="85" t="s">
        <v>161</v>
      </c>
      <c r="B10" s="20" t="n"/>
      <c r="C10" s="63" t="n"/>
    </row>
    <row customHeight="1" ht="15.75" r="11" s="32" spans="1:6" thickBot="1">
      <c r="A11" s="86" t="s">
        <v>162</v>
      </c>
      <c r="B11" s="49" t="n"/>
      <c r="C11" s="63" t="n"/>
    </row>
    <row r="12" spans="1:6">
      <c r="A12" s="12" t="n"/>
      <c r="B12" s="14" t="n"/>
      <c r="C12" s="61" t="n"/>
      <c r="D12" s="15" t="n"/>
    </row>
    <row customHeight="1" ht="31.5" r="13" s="32" spans="1:6">
      <c r="A13" s="59" t="s">
        <v>9</v>
      </c>
      <c r="B13" s="60" t="s">
        <v>163</v>
      </c>
      <c r="C13" s="5" t="s">
        <v>11</v>
      </c>
      <c r="D13" s="16" t="s">
        <v>12</v>
      </c>
      <c r="E13" s="60" t="s">
        <v>164</v>
      </c>
      <c r="F13" s="60" t="s">
        <v>165</v>
      </c>
    </row>
    <row r="14" spans="1:6">
      <c r="A14" s="50" t="s">
        <v>26</v>
      </c>
      <c r="B14" s="77">
        <f>VLOOKUP(A14,SOUHRN!$A$9:$E$188,2,FALSE)</f>
        <v/>
      </c>
      <c r="C14" s="27" t="n">
        <v>1</v>
      </c>
      <c r="D14" s="76" t="s">
        <v>21</v>
      </c>
      <c r="E14" s="94" t="s"/>
      <c r="F14" s="73">
        <f>C14*E14</f>
        <v/>
      </c>
    </row>
    <row r="15" spans="1:6">
      <c r="A15" s="50" t="s">
        <v>29</v>
      </c>
      <c r="B15" s="77">
        <f>VLOOKUP(A15,SOUHRN!$A$9:$E$188,2,FALSE)</f>
        <v/>
      </c>
      <c r="C15" s="27" t="n">
        <v>1</v>
      </c>
      <c r="D15" s="76" t="s">
        <v>21</v>
      </c>
      <c r="E15" s="94" t="s"/>
      <c r="F15" s="73">
        <f>C15*E15</f>
        <v/>
      </c>
    </row>
    <row r="16" spans="1:6">
      <c r="A16" s="50" t="s">
        <v>108</v>
      </c>
      <c r="B16" s="77">
        <f>VLOOKUP(A16,SOUHRN!$A$9:$E$188,2,FALSE)</f>
        <v/>
      </c>
      <c r="C16" s="27" t="n">
        <v>1</v>
      </c>
      <c r="D16" s="76" t="s">
        <v>21</v>
      </c>
      <c r="E16" s="94" t="s"/>
      <c r="F16" s="73">
        <f>C16*E16</f>
        <v/>
      </c>
    </row>
    <row r="17" spans="1:6">
      <c r="A17" s="50" t="s">
        <v>19</v>
      </c>
      <c r="B17" s="77">
        <f>VLOOKUP(A17,SOUHRN!$A$9:$E$188,2,FALSE)</f>
        <v/>
      </c>
      <c r="C17" s="27" t="n">
        <v>1</v>
      </c>
      <c r="D17" s="76" t="s">
        <v>21</v>
      </c>
      <c r="E17" s="94" t="s"/>
      <c r="F17" s="73">
        <f>C17*E17</f>
        <v/>
      </c>
    </row>
    <row r="18" spans="1:6">
      <c r="A18" s="50" t="s">
        <v>59</v>
      </c>
      <c r="B18" s="77">
        <f>VLOOKUP(A18,SOUHRN!$A$9:$E$188,2,FALSE)</f>
        <v/>
      </c>
      <c r="C18" s="27" t="n">
        <v>1</v>
      </c>
      <c r="D18" s="76" t="s">
        <v>21</v>
      </c>
      <c r="E18" s="94" t="s"/>
      <c r="F18" s="73">
        <f>C18*E18</f>
        <v/>
      </c>
    </row>
    <row r="19" spans="1:6">
      <c r="A19" s="50" t="s">
        <v>62</v>
      </c>
      <c r="B19" s="77">
        <f>VLOOKUP(A19,SOUHRN!$A$9:$E$188,2,FALSE)</f>
        <v/>
      </c>
      <c r="C19" s="27" t="n">
        <v>1</v>
      </c>
      <c r="D19" s="76" t="s">
        <v>21</v>
      </c>
      <c r="E19" s="94" t="s"/>
      <c r="F19" s="73">
        <f>C19*E19</f>
        <v/>
      </c>
    </row>
    <row r="20" spans="1:6">
      <c r="A20" s="50" t="s">
        <v>111</v>
      </c>
      <c r="B20" s="77">
        <f>VLOOKUP(A20,SOUHRN!$A$9:$E$188,2,FALSE)</f>
        <v/>
      </c>
      <c r="C20" s="27" t="n">
        <v>1</v>
      </c>
      <c r="D20" s="76" t="s">
        <v>21</v>
      </c>
      <c r="E20" s="94" t="s"/>
      <c r="F20" s="73">
        <f>C20*E20</f>
        <v/>
      </c>
    </row>
    <row r="21" spans="1:6">
      <c r="A21" s="50" t="s">
        <v>68</v>
      </c>
      <c r="B21" s="77">
        <f>VLOOKUP(A21,SOUHRN!$A$9:$E$188,2,FALSE)</f>
        <v/>
      </c>
      <c r="C21" s="27" t="n">
        <v>1</v>
      </c>
      <c r="D21" s="76" t="s">
        <v>21</v>
      </c>
      <c r="E21" s="94" t="s"/>
      <c r="F21" s="73">
        <f>C21*E21</f>
        <v/>
      </c>
    </row>
    <row r="22" spans="1:6">
      <c r="A22" s="50" t="s">
        <v>89</v>
      </c>
      <c r="B22" s="77">
        <f>VLOOKUP(A22,SOUHRN!$A$9:$E$188,2,FALSE)</f>
        <v/>
      </c>
      <c r="C22" s="27" t="n">
        <v>1</v>
      </c>
      <c r="D22" s="76" t="s">
        <v>21</v>
      </c>
      <c r="E22" s="94" t="s"/>
      <c r="F22" s="73">
        <f>C22*E22</f>
        <v/>
      </c>
    </row>
    <row r="23" spans="1:6">
      <c r="A23" s="50" t="s">
        <v>92</v>
      </c>
      <c r="B23" s="77">
        <f>VLOOKUP(A23,SOUHRN!$A$9:$E$188,2,FALSE)</f>
        <v/>
      </c>
      <c r="C23" s="27" t="n">
        <v>1</v>
      </c>
      <c r="D23" s="76" t="s">
        <v>21</v>
      </c>
      <c r="E23" s="94" t="s"/>
      <c r="F23" s="73">
        <f>C23*E23</f>
        <v/>
      </c>
    </row>
    <row r="24" spans="1:6">
      <c r="A24" s="50" t="s">
        <v>98</v>
      </c>
      <c r="B24" s="77">
        <f>VLOOKUP(A24,SOUHRN!$A$9:$E$188,2,FALSE)</f>
        <v/>
      </c>
      <c r="C24" s="27" t="n">
        <v>1</v>
      </c>
      <c r="D24" s="76" t="s">
        <v>21</v>
      </c>
      <c r="E24" s="94" t="s"/>
      <c r="F24" s="73">
        <f>C24*E24</f>
        <v/>
      </c>
    </row>
    <row r="25" spans="1:6">
      <c r="A25" s="50" t="s">
        <v>71</v>
      </c>
      <c r="B25" s="77">
        <f>VLOOKUP(A25,SOUHRN!$A$9:$E$188,2,FALSE)</f>
        <v/>
      </c>
      <c r="C25" s="27" t="n">
        <v>2</v>
      </c>
      <c r="D25" s="76" t="s">
        <v>21</v>
      </c>
      <c r="E25" s="94" t="s"/>
      <c r="F25" s="73">
        <f>C25*E25</f>
        <v/>
      </c>
    </row>
    <row r="26" spans="1:6">
      <c r="A26" s="50" t="s">
        <v>74</v>
      </c>
      <c r="B26" s="77">
        <f>VLOOKUP(A26,SOUHRN!$A$9:$E$188,2,FALSE)</f>
        <v/>
      </c>
      <c r="C26" s="27" t="n">
        <v>1</v>
      </c>
      <c r="D26" s="76" t="s">
        <v>21</v>
      </c>
      <c r="E26" s="94" t="s"/>
      <c r="F26" s="73">
        <f>C26*E26</f>
        <v/>
      </c>
    </row>
    <row r="27" spans="1:6">
      <c r="A27" s="50" t="s">
        <v>101</v>
      </c>
      <c r="B27" s="77">
        <f>VLOOKUP(A27,SOUHRN!$A$9:$E$188,2,FALSE)</f>
        <v/>
      </c>
      <c r="C27" s="27" t="n">
        <v>30</v>
      </c>
      <c r="D27" s="76" t="s">
        <v>166</v>
      </c>
      <c r="E27" s="94" t="s"/>
      <c r="F27" s="73">
        <f>C27*E27</f>
        <v/>
      </c>
    </row>
    <row r="28" spans="1:6">
      <c r="A28" s="50" t="s">
        <v>106</v>
      </c>
      <c r="B28" s="77">
        <f>VLOOKUP(A28,SOUHRN!$A$9:$E$188,2,FALSE)</f>
        <v/>
      </c>
      <c r="C28" s="27" t="n">
        <v>20</v>
      </c>
      <c r="D28" s="76" t="s">
        <v>166</v>
      </c>
      <c r="E28" s="94" t="s"/>
      <c r="F28" s="73">
        <f>C28*E28</f>
        <v/>
      </c>
    </row>
    <row r="29" spans="1:6">
      <c r="A29" s="50" t="s">
        <v>117</v>
      </c>
      <c r="B29" s="77">
        <f>VLOOKUP(A29,SOUHRN!$A$9:$E$188,2,FALSE)</f>
        <v/>
      </c>
      <c r="C29" s="27" t="n">
        <v>1</v>
      </c>
      <c r="D29" s="76" t="s">
        <v>21</v>
      </c>
      <c r="E29" s="94" t="s"/>
      <c r="F29" s="73">
        <f>C29*E29</f>
        <v/>
      </c>
    </row>
    <row r="30" spans="1:6">
      <c r="A30" s="50" t="s">
        <v>80</v>
      </c>
      <c r="B30" s="77">
        <f>VLOOKUP(A30,SOUHRN!$A$9:$E$188,2,FALSE)</f>
        <v/>
      </c>
      <c r="C30" s="27" t="n">
        <v>4</v>
      </c>
      <c r="D30" s="76" t="s">
        <v>21</v>
      </c>
      <c r="E30" s="94" t="s"/>
      <c r="F30" s="73">
        <f>C30*E30</f>
        <v/>
      </c>
    </row>
    <row r="31" spans="1:6">
      <c r="A31" s="50" t="s">
        <v>83</v>
      </c>
      <c r="B31" s="77">
        <f>VLOOKUP(A31,SOUHRN!$A$9:$E$188,2,FALSE)</f>
        <v/>
      </c>
      <c r="C31" s="27" t="n">
        <v>2</v>
      </c>
      <c r="D31" s="76" t="s">
        <v>21</v>
      </c>
      <c r="E31" s="94" t="s"/>
      <c r="F31" s="73">
        <f>C31*E31</f>
        <v/>
      </c>
    </row>
    <row r="32" spans="1:6">
      <c r="A32" s="50" t="s">
        <v>32</v>
      </c>
      <c r="B32" s="77">
        <f>VLOOKUP(A32,SOUHRN!$A$9:$E$188,2,FALSE)</f>
        <v/>
      </c>
      <c r="C32" s="27" t="n">
        <v>1</v>
      </c>
      <c r="D32" s="76" t="s">
        <v>21</v>
      </c>
      <c r="E32" s="94" t="s"/>
      <c r="F32" s="73">
        <f>C32*E32</f>
        <v/>
      </c>
    </row>
    <row r="33" spans="1:6">
      <c r="A33" s="50" t="s">
        <v>35</v>
      </c>
      <c r="B33" s="77">
        <f>VLOOKUP(A33,SOUHRN!$A$9:$E$188,2,FALSE)</f>
        <v/>
      </c>
      <c r="C33" s="27" t="n">
        <v>1</v>
      </c>
      <c r="D33" s="76" t="s">
        <v>21</v>
      </c>
      <c r="E33" s="94" t="s"/>
      <c r="F33" s="73">
        <f>C33*E33</f>
        <v/>
      </c>
    </row>
    <row r="34" spans="1:6">
      <c r="A34" s="50" t="s">
        <v>38</v>
      </c>
      <c r="B34" s="77">
        <f>VLOOKUP(A34,SOUHRN!$A$9:$E$188,2,FALSE)</f>
        <v/>
      </c>
      <c r="C34" s="27" t="n">
        <v>1</v>
      </c>
      <c r="D34" s="76" t="s">
        <v>21</v>
      </c>
      <c r="E34" s="94" t="s"/>
      <c r="F34" s="73">
        <f>C34*E34</f>
        <v/>
      </c>
    </row>
    <row r="35" spans="1:6">
      <c r="A35" s="50" t="s">
        <v>41</v>
      </c>
      <c r="B35" s="77">
        <f>VLOOKUP(A35,SOUHRN!$A$9:$E$188,2,FALSE)</f>
        <v/>
      </c>
      <c r="C35" s="27" t="n">
        <v>1</v>
      </c>
      <c r="D35" s="76" t="s">
        <v>21</v>
      </c>
      <c r="E35" s="94" t="s"/>
      <c r="F35" s="73">
        <f>C35*E35</f>
        <v/>
      </c>
    </row>
    <row r="36" spans="1:6">
      <c r="A36" s="50" t="s">
        <v>44</v>
      </c>
      <c r="B36" s="77">
        <f>VLOOKUP(A36,SOUHRN!$A$9:$E$188,2,FALSE)</f>
        <v/>
      </c>
      <c r="C36" s="27" t="n">
        <v>1</v>
      </c>
      <c r="D36" s="76" t="s">
        <v>21</v>
      </c>
      <c r="E36" s="94" t="s"/>
      <c r="F36" s="73">
        <f>C36*E36</f>
        <v/>
      </c>
    </row>
    <row r="37" spans="1:6">
      <c r="A37" s="50" t="s">
        <v>47</v>
      </c>
      <c r="B37" s="77">
        <f>VLOOKUP(A37,SOUHRN!$A$9:$E$188,2,FALSE)</f>
        <v/>
      </c>
      <c r="C37" s="27" t="n">
        <v>1</v>
      </c>
      <c r="D37" s="76" t="s">
        <v>21</v>
      </c>
      <c r="E37" s="94" t="s"/>
      <c r="F37" s="73">
        <f>C37*E37</f>
        <v/>
      </c>
    </row>
    <row r="38" spans="1:6">
      <c r="A38" s="50" t="s">
        <v>50</v>
      </c>
      <c r="B38" s="77">
        <f>VLOOKUP(A38,SOUHRN!$A$9:$E$188,2,FALSE)</f>
        <v/>
      </c>
      <c r="C38" s="27" t="n">
        <v>1</v>
      </c>
      <c r="D38" s="76" t="s">
        <v>21</v>
      </c>
      <c r="E38" s="94" t="s"/>
      <c r="F38" s="73">
        <f>C38*E38</f>
        <v/>
      </c>
    </row>
    <row r="39" spans="1:6">
      <c r="A39" s="50" t="s">
        <v>53</v>
      </c>
      <c r="B39" s="77">
        <f>VLOOKUP(A39,SOUHRN!$A$9:$E$188,2,FALSE)</f>
        <v/>
      </c>
      <c r="C39" s="27" t="n">
        <v>1</v>
      </c>
      <c r="D39" s="76" t="s">
        <v>21</v>
      </c>
      <c r="E39" s="94" t="s"/>
      <c r="F39" s="73">
        <f>C39*E39</f>
        <v/>
      </c>
    </row>
    <row r="40" spans="1:6">
      <c r="A40" s="50" t="s">
        <v>114</v>
      </c>
      <c r="B40" s="77">
        <f>VLOOKUP(A40,SOUHRN!$A$9:$E$188,2,FALSE)</f>
        <v/>
      </c>
      <c r="C40" s="27" t="n">
        <v>1</v>
      </c>
      <c r="D40" s="76" t="s">
        <v>21</v>
      </c>
      <c r="E40" s="94" t="s"/>
      <c r="F40" s="73">
        <f>C40*E40</f>
        <v/>
      </c>
    </row>
    <row r="41" spans="1:6">
      <c r="A41" s="50" t="s">
        <v>120</v>
      </c>
      <c r="B41" s="77">
        <f>VLOOKUP(A41,SOUHRN!$A$9:$E$188,2,FALSE)</f>
        <v/>
      </c>
      <c r="C41" s="27" t="n">
        <v>1</v>
      </c>
      <c r="D41" s="76" t="s">
        <v>21</v>
      </c>
      <c r="E41" s="94" t="s"/>
      <c r="F41" s="73">
        <f>C41*E41</f>
        <v/>
      </c>
    </row>
    <row r="42" spans="1:6">
      <c r="A42" s="50" t="s">
        <v>101</v>
      </c>
      <c r="B42" s="77">
        <f>VLOOKUP(A42,SOUHRN!$A$9:$E$188,2,FALSE)</f>
        <v/>
      </c>
      <c r="C42" s="27" t="n">
        <v>60</v>
      </c>
      <c r="D42" s="76" t="s">
        <v>166</v>
      </c>
      <c r="E42" s="94" t="s"/>
      <c r="F42" s="73">
        <f>C42*E42</f>
        <v/>
      </c>
    </row>
    <row r="43" spans="1:6">
      <c r="A43" s="50" t="s">
        <v>104</v>
      </c>
      <c r="B43" s="77">
        <f>VLOOKUP(A43,SOUHRN!$A$9:$E$188,2,FALSE)</f>
        <v/>
      </c>
      <c r="C43" s="75" t="n">
        <v>30</v>
      </c>
      <c r="D43" s="34" t="s">
        <v>166</v>
      </c>
      <c r="E43" s="94" t="s"/>
      <c r="F43" s="73">
        <f>C43*E43</f>
        <v/>
      </c>
    </row>
    <row r="44" spans="1:6">
      <c r="A44" s="50" t="s">
        <v>53</v>
      </c>
      <c r="B44" s="77">
        <f>VLOOKUP(A44,SOUHRN!$A$9:$E$188,2,FALSE)</f>
        <v/>
      </c>
      <c r="C44" s="27" t="n">
        <v>1</v>
      </c>
      <c r="D44" s="76" t="s">
        <v>21</v>
      </c>
      <c r="E44" s="94" t="s"/>
      <c r="F44" s="73">
        <f>C44*E44</f>
        <v/>
      </c>
    </row>
    <row r="45" spans="1:6">
      <c r="A45" s="50" t="s">
        <v>123</v>
      </c>
      <c r="B45" s="77">
        <f>VLOOKUP(A45,SOUHRN!$A$9:$E$188,2,FALSE)</f>
        <v/>
      </c>
      <c r="C45" s="75" t="n">
        <v>1</v>
      </c>
      <c r="D45" s="34" t="s">
        <v>125</v>
      </c>
      <c r="E45" s="94" t="s"/>
      <c r="F45" s="73">
        <f>C45*E45</f>
        <v/>
      </c>
    </row>
    <row r="46" spans="1:6">
      <c r="A46" s="50" t="s">
        <v>130</v>
      </c>
      <c r="B46" s="77">
        <f>VLOOKUP(A46,SOUHRN!$A$9:$E$188,2,FALSE)</f>
        <v/>
      </c>
      <c r="C46" s="75" t="n">
        <v>8</v>
      </c>
      <c r="D46" s="34" t="s">
        <v>132</v>
      </c>
      <c r="E46" s="95" t="s"/>
      <c r="F46" s="95" t="s"/>
    </row>
    <row r="47" spans="1:6">
      <c r="A47" s="50" t="s">
        <v>133</v>
      </c>
      <c r="B47" s="77">
        <f>VLOOKUP(A47,SOUHRN!$A$9:$E$188,2,FALSE)</f>
        <v/>
      </c>
      <c r="C47" s="75" t="n">
        <v>2</v>
      </c>
      <c r="D47" s="34" t="s">
        <v>132</v>
      </c>
      <c r="E47" s="95" t="s"/>
      <c r="F47" s="95" t="s"/>
    </row>
    <row r="48" spans="1:6">
      <c r="A48" s="50" t="s">
        <v>135</v>
      </c>
      <c r="B48" s="77">
        <f>VLOOKUP(A48,SOUHRN!$A$9:$E$188,2,FALSE)</f>
        <v/>
      </c>
      <c r="C48" s="75" t="n">
        <v>8</v>
      </c>
      <c r="D48" s="34" t="s">
        <v>132</v>
      </c>
      <c r="E48" s="95" t="s"/>
      <c r="F48" s="95" t="s"/>
    </row>
    <row r="49" spans="1:6">
      <c r="A49" s="50" t="s">
        <v>137</v>
      </c>
      <c r="B49" s="77">
        <f>VLOOKUP(A49,SOUHRN!$A$9:$E$188,2,FALSE)</f>
        <v/>
      </c>
      <c r="C49" s="75" t="n">
        <v>8</v>
      </c>
      <c r="D49" s="34" t="s">
        <v>132</v>
      </c>
      <c r="E49" s="95" t="s"/>
      <c r="F49" s="95" t="s"/>
    </row>
    <row r="50" spans="1:6">
      <c r="A50" s="50" t="s">
        <v>139</v>
      </c>
      <c r="B50" s="77">
        <f>VLOOKUP(A50,SOUHRN!$A$9:$E$188,2,FALSE)</f>
        <v/>
      </c>
      <c r="C50" s="75" t="n">
        <v>48</v>
      </c>
      <c r="D50" s="34" t="s">
        <v>132</v>
      </c>
      <c r="E50" s="95" t="s"/>
      <c r="F50" s="95" t="s"/>
    </row>
    <row r="51" spans="1:6">
      <c r="A51" s="50" t="s">
        <v>141</v>
      </c>
      <c r="B51" s="77">
        <f>VLOOKUP(A51,SOUHRN!$A$9:$E$188,2,FALSE)</f>
        <v/>
      </c>
      <c r="C51" s="75" t="n">
        <v>16</v>
      </c>
      <c r="D51" s="34" t="s">
        <v>132</v>
      </c>
      <c r="E51" s="95" t="s"/>
      <c r="F51" s="95" t="s"/>
    </row>
    <row r="52" spans="1:6">
      <c r="A52" s="50" t="s">
        <v>143</v>
      </c>
      <c r="B52" s="77">
        <f>VLOOKUP(A52,SOUHRN!$A$9:$E$188,2,FALSE)</f>
        <v/>
      </c>
      <c r="C52" s="75" t="n">
        <v>8</v>
      </c>
      <c r="D52" s="34" t="s">
        <v>132</v>
      </c>
      <c r="E52" s="95" t="s"/>
      <c r="F52" s="95" t="s"/>
    </row>
    <row r="53" spans="1:6">
      <c r="A53" s="50" t="s">
        <v>145</v>
      </c>
      <c r="B53" s="77">
        <f>VLOOKUP(A53,SOUHRN!$A$9:$E$188,2,FALSE)</f>
        <v/>
      </c>
      <c r="C53" s="75" t="n">
        <v>4</v>
      </c>
      <c r="D53" s="34" t="s">
        <v>132</v>
      </c>
      <c r="E53" s="95" t="s"/>
      <c r="F53" s="95" t="s"/>
    </row>
    <row customHeight="1" ht="15.75" r="54" s="32" spans="1:6" thickBot="1">
      <c r="A54" s="51" t="n"/>
      <c r="B54" s="22" t="n"/>
      <c r="C54" s="25" t="n"/>
      <c r="D54" s="36" t="n"/>
    </row>
    <row customHeight="1" ht="15.75" r="55" s="32" spans="1:6" thickTop="1">
      <c r="A55" s="8" t="n"/>
      <c r="B55" s="7" t="n"/>
      <c r="C55" s="8" t="n"/>
      <c r="D55" s="8" t="n"/>
      <c r="F55" s="78">
        <f>SUM(F14:F54)</f>
        <v/>
      </c>
    </row>
    <row r="56" spans="1:6">
      <c r="A56" s="8" t="n"/>
      <c r="B56" s="7" t="n"/>
      <c r="C56" s="8" t="n"/>
      <c r="D56" s="8" t="n"/>
    </row>
    <row r="57" spans="1:6">
      <c r="A57" s="74" t="n"/>
      <c r="B57" s="74" t="n"/>
      <c r="C57" s="62" t="n"/>
      <c r="D57" s="74" t="n"/>
    </row>
    <row r="58" spans="1:6">
      <c r="A58" s="74" t="n"/>
      <c r="B58" s="74" t="n"/>
      <c r="C58" s="62" t="n"/>
      <c r="D58" s="74" t="n"/>
    </row>
    <row r="59" spans="1:6">
      <c r="A59" s="74" t="n"/>
      <c r="B59" s="74" t="n"/>
      <c r="C59" s="62" t="n"/>
      <c r="D59" s="74" t="n"/>
    </row>
    <row r="60" spans="1:6"/>
    <row r="61" spans="1:6"/>
    <row r="62" spans="1:6"/>
    <row r="63" spans="1:6"/>
    <row r="64" spans="1:6"/>
    <row r="65" spans="1:6"/>
    <row r="66" spans="1:6"/>
    <row r="67" spans="1:6">
      <c r="D67"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3.xml><?xml version="1.0" encoding="utf-8"?>
<worksheet xmlns="http://schemas.openxmlformats.org/spreadsheetml/2006/main">
  <sheetPr>
    <outlinePr summaryBelow="1" summaryRight="1"/>
    <pageSetUpPr fitToPage="1"/>
  </sheetPr>
  <dimension ref="A1:F48"/>
  <sheetViews>
    <sheetView view="pageBreakPreview" workbookViewId="0" zoomScaleNormal="100" zoomScaleSheetLayoutView="100">
      <selection activeCell="B33" sqref="B33"/>
    </sheetView>
  </sheetViews>
  <sheetFormatPr baseColWidth="8" defaultRowHeight="15" outlineLevelCol="0"/>
  <cols>
    <col customWidth="1" max="1" min="1" style="58" width="21.7109375"/>
    <col customWidth="1" max="2" min="2" style="32" width="70.7109375"/>
    <col customWidth="1" max="3" min="3" style="63" width="7.7109375"/>
    <col customWidth="1" max="4" min="4" style="32" width="50.7109375"/>
    <col bestFit="1" customWidth="1" max="5" min="5" style="32" width="18.5703125"/>
    <col customWidth="1" max="6" min="6" style="32" width="13.42578125"/>
  </cols>
  <sheetData>
    <row customHeight="1" ht="15.75" r="1" s="32" spans="1:6" thickTop="1">
      <c r="A1" s="80" t="s">
        <v>0</v>
      </c>
      <c r="B1" s="81">
        <f>SOUHRN!C1</f>
        <v/>
      </c>
      <c r="C1" s="13" t="s">
        <v>151</v>
      </c>
      <c r="D1" s="2" t="n"/>
    </row>
    <row r="2" spans="1:6">
      <c r="A2" s="82" t="s">
        <v>2</v>
      </c>
      <c r="B2" s="48" t="n"/>
      <c r="C2" s="63" t="n"/>
      <c r="D2" s="90" t="s">
        <v>167</v>
      </c>
    </row>
    <row r="3" spans="1:6">
      <c r="A3" s="82" t="s">
        <v>4</v>
      </c>
      <c r="B3" s="48">
        <f>SOUHRN!C3</f>
        <v/>
      </c>
      <c r="C3" s="63" t="n"/>
    </row>
    <row r="4" spans="1:6">
      <c r="A4" s="82" t="s">
        <v>5</v>
      </c>
      <c r="B4" s="48" t="s">
        <v>6</v>
      </c>
      <c r="C4" s="63" t="n"/>
    </row>
    <row r="5" spans="1:6">
      <c r="A5" s="82" t="s">
        <v>7</v>
      </c>
      <c r="B5" s="20" t="s">
        <v>153</v>
      </c>
      <c r="C5" s="63" t="n"/>
    </row>
    <row r="6" spans="1:6">
      <c r="A6" s="82" t="s">
        <v>154</v>
      </c>
      <c r="B6" s="20" t="s">
        <v>155</v>
      </c>
      <c r="C6" s="63" t="n"/>
    </row>
    <row r="7" spans="1:6">
      <c r="A7" s="82" t="s">
        <v>156</v>
      </c>
      <c r="B7" s="69" t="s">
        <v>157</v>
      </c>
      <c r="C7" s="63" t="n"/>
    </row>
    <row r="8" spans="1:6">
      <c r="A8" s="82" t="s">
        <v>158</v>
      </c>
      <c r="B8" s="20">
        <f>RIGHT(CELL("filename",A1),LEN(CELL("filename",A1))-FIND("]",CELL("filename",A1)))</f>
        <v/>
      </c>
      <c r="C8" s="63" t="n"/>
    </row>
    <row r="9" spans="1:6">
      <c r="A9" s="82" t="s">
        <v>159</v>
      </c>
      <c r="B9" s="20" t="s">
        <v>168</v>
      </c>
      <c r="C9" s="63" t="n"/>
    </row>
    <row r="10" spans="1:6">
      <c r="A10" s="82" t="s">
        <v>161</v>
      </c>
      <c r="B10" s="20" t="n"/>
      <c r="C10" s="63" t="n"/>
    </row>
    <row customHeight="1" ht="15.75" r="11" s="32" spans="1:6" thickBot="1">
      <c r="A11" s="83" t="s">
        <v>162</v>
      </c>
      <c r="B11" s="49" t="n"/>
      <c r="C11" s="63" t="n"/>
    </row>
    <row r="12" spans="1:6">
      <c r="A12" s="56" t="n"/>
      <c r="B12" s="14" t="n"/>
      <c r="C12" s="61" t="n"/>
      <c r="D12" s="15" t="n"/>
    </row>
    <row customHeight="1" ht="31.5" r="13" s="32" spans="1:6">
      <c r="A13" s="59" t="s">
        <v>9</v>
      </c>
      <c r="B13" s="60" t="s">
        <v>163</v>
      </c>
      <c r="C13" s="5" t="s">
        <v>11</v>
      </c>
      <c r="D13" s="16" t="s">
        <v>12</v>
      </c>
      <c r="E13" s="60" t="s">
        <v>164</v>
      </c>
      <c r="F13" s="60" t="s">
        <v>165</v>
      </c>
    </row>
    <row r="14" spans="1:6">
      <c r="A14" s="50" t="s">
        <v>26</v>
      </c>
      <c r="B14" s="77">
        <f>VLOOKUP(A14,SOUHRN!$A$9:$E$188,2,FALSE)</f>
        <v/>
      </c>
      <c r="C14" s="27" t="n">
        <v>1</v>
      </c>
      <c r="D14" s="76" t="s">
        <v>21</v>
      </c>
      <c r="E14" s="94" t="s"/>
      <c r="F14" s="73">
        <f>C14*E14</f>
        <v/>
      </c>
    </row>
    <row r="15" spans="1:6">
      <c r="A15" s="50" t="s">
        <v>29</v>
      </c>
      <c r="B15" s="77">
        <f>VLOOKUP(A15,SOUHRN!$A$9:$E$188,2,FALSE)</f>
        <v/>
      </c>
      <c r="C15" s="27" t="n">
        <v>1</v>
      </c>
      <c r="D15" s="76" t="s">
        <v>21</v>
      </c>
      <c r="E15" s="94" t="s"/>
      <c r="F15" s="73">
        <f>C15*E15</f>
        <v/>
      </c>
    </row>
    <row r="16" spans="1:6">
      <c r="A16" s="50" t="s">
        <v>108</v>
      </c>
      <c r="B16" s="77">
        <f>VLOOKUP(A16,SOUHRN!$A$9:$E$188,2,FALSE)</f>
        <v/>
      </c>
      <c r="C16" s="27" t="n">
        <v>1</v>
      </c>
      <c r="D16" s="76" t="s">
        <v>21</v>
      </c>
      <c r="E16" s="94" t="s"/>
      <c r="F16" s="73">
        <f>C16*E16</f>
        <v/>
      </c>
    </row>
    <row r="17" spans="1:6">
      <c r="A17" s="50" t="s">
        <v>19</v>
      </c>
      <c r="B17" s="77">
        <f>VLOOKUP(A17,SOUHRN!$A$9:$E$188,2,FALSE)</f>
        <v/>
      </c>
      <c r="C17" s="27" t="n">
        <v>1</v>
      </c>
      <c r="D17" s="76" t="s">
        <v>21</v>
      </c>
      <c r="E17" s="94" t="s"/>
      <c r="F17" s="73">
        <f>C17*E17</f>
        <v/>
      </c>
    </row>
    <row r="18" spans="1:6">
      <c r="A18" s="50" t="s">
        <v>95</v>
      </c>
      <c r="B18" s="77">
        <f>VLOOKUP(A18,SOUHRN!$A$9:$E$188,2,FALSE)</f>
        <v/>
      </c>
      <c r="C18" s="27" t="n">
        <v>1</v>
      </c>
      <c r="D18" s="76" t="s">
        <v>21</v>
      </c>
      <c r="E18" s="94" t="s"/>
      <c r="F18" s="73">
        <f>C18*E18</f>
        <v/>
      </c>
    </row>
    <row r="19" spans="1:6">
      <c r="A19" s="50" t="s">
        <v>71</v>
      </c>
      <c r="B19" s="77">
        <f>VLOOKUP(A19,SOUHRN!$A$9:$E$188,2,FALSE)</f>
        <v/>
      </c>
      <c r="C19" s="27" t="n">
        <v>1</v>
      </c>
      <c r="D19" s="76" t="s">
        <v>21</v>
      </c>
      <c r="E19" s="94" t="s"/>
      <c r="F19" s="73">
        <f>C19*E19</f>
        <v/>
      </c>
    </row>
    <row r="20" spans="1:6">
      <c r="A20" s="50" t="s">
        <v>74</v>
      </c>
      <c r="B20" s="77">
        <f>VLOOKUP(A20,SOUHRN!$A$9:$E$188,2,FALSE)</f>
        <v/>
      </c>
      <c r="C20" s="27" t="n">
        <v>1</v>
      </c>
      <c r="D20" s="76" t="s">
        <v>21</v>
      </c>
      <c r="E20" s="94" t="s"/>
      <c r="F20" s="73">
        <f>C20*E20</f>
        <v/>
      </c>
    </row>
    <row r="21" spans="1:6">
      <c r="A21" s="50" t="s">
        <v>101</v>
      </c>
      <c r="B21" s="77">
        <f>VLOOKUP(A21,SOUHRN!$A$9:$E$188,2,FALSE)</f>
        <v/>
      </c>
      <c r="C21" s="27" t="n">
        <v>30</v>
      </c>
      <c r="D21" s="76" t="s">
        <v>166</v>
      </c>
      <c r="E21" s="94" t="s"/>
      <c r="F21" s="73">
        <f>C21*E21</f>
        <v/>
      </c>
    </row>
    <row r="22" spans="1:6">
      <c r="A22" s="50" t="s">
        <v>127</v>
      </c>
      <c r="B22" s="77">
        <f>VLOOKUP(A22,SOUHRN!$A$9:$E$188,2,FALSE)</f>
        <v/>
      </c>
      <c r="C22" s="27" t="n">
        <v>1</v>
      </c>
      <c r="D22" s="76" t="s">
        <v>21</v>
      </c>
      <c r="E22" s="94" t="s"/>
      <c r="F22" s="73">
        <f>C22*E22</f>
        <v/>
      </c>
    </row>
    <row r="23" spans="1:6">
      <c r="A23" s="50" t="s">
        <v>80</v>
      </c>
      <c r="B23" s="77">
        <f>VLOOKUP(A23,SOUHRN!$A$9:$E$188,2,FALSE)</f>
        <v/>
      </c>
      <c r="C23" s="27" t="n">
        <v>4</v>
      </c>
      <c r="D23" s="76" t="s">
        <v>21</v>
      </c>
      <c r="E23" s="94" t="s"/>
      <c r="F23" s="73">
        <f>C23*E23</f>
        <v/>
      </c>
    </row>
    <row r="24" spans="1:6">
      <c r="A24" s="50" t="s">
        <v>83</v>
      </c>
      <c r="B24" s="77">
        <f>VLOOKUP(A24,SOUHRN!$A$9:$E$188,2,FALSE)</f>
        <v/>
      </c>
      <c r="C24" s="27" t="n">
        <v>2</v>
      </c>
      <c r="D24" s="76" t="s">
        <v>21</v>
      </c>
      <c r="E24" s="94" t="s"/>
      <c r="F24" s="73">
        <f>C24*E24</f>
        <v/>
      </c>
    </row>
    <row r="25" spans="1:6">
      <c r="A25" s="50" t="s">
        <v>32</v>
      </c>
      <c r="B25" s="77">
        <f>VLOOKUP(A25,SOUHRN!$A$9:$E$188,2,FALSE)</f>
        <v/>
      </c>
      <c r="C25" s="27" t="n">
        <v>1</v>
      </c>
      <c r="D25" s="76" t="s">
        <v>21</v>
      </c>
      <c r="E25" s="94" t="s"/>
      <c r="F25" s="73">
        <f>C25*E25</f>
        <v/>
      </c>
    </row>
    <row r="26" spans="1:6">
      <c r="A26" s="50" t="s">
        <v>35</v>
      </c>
      <c r="B26" s="77">
        <f>VLOOKUP(A26,SOUHRN!$A$9:$E$188,2,FALSE)</f>
        <v/>
      </c>
      <c r="C26" s="27" t="n">
        <v>1</v>
      </c>
      <c r="D26" s="76" t="s">
        <v>21</v>
      </c>
      <c r="E26" s="94" t="s"/>
      <c r="F26" s="73">
        <f>C26*E26</f>
        <v/>
      </c>
    </row>
    <row r="27" spans="1:6">
      <c r="A27" s="50" t="s">
        <v>38</v>
      </c>
      <c r="B27" s="77">
        <f>VLOOKUP(A27,SOUHRN!$A$9:$E$188,2,FALSE)</f>
        <v/>
      </c>
      <c r="C27" s="27" t="n">
        <v>1</v>
      </c>
      <c r="D27" s="76" t="s">
        <v>21</v>
      </c>
      <c r="E27" s="94" t="s"/>
      <c r="F27" s="73">
        <f>C27*E27</f>
        <v/>
      </c>
    </row>
    <row r="28" spans="1:6">
      <c r="A28" s="50" t="s">
        <v>41</v>
      </c>
      <c r="B28" s="77">
        <f>VLOOKUP(A28,SOUHRN!$A$9:$E$188,2,FALSE)</f>
        <v/>
      </c>
      <c r="C28" s="27" t="n">
        <v>1</v>
      </c>
      <c r="D28" s="76" t="s">
        <v>21</v>
      </c>
      <c r="E28" s="94" t="s"/>
      <c r="F28" s="73">
        <f>C28*E28</f>
        <v/>
      </c>
    </row>
    <row r="29" spans="1:6">
      <c r="A29" s="50" t="s">
        <v>44</v>
      </c>
      <c r="B29" s="77">
        <f>VLOOKUP(A29,SOUHRN!$A$9:$E$188,2,FALSE)</f>
        <v/>
      </c>
      <c r="C29" s="27" t="n">
        <v>1</v>
      </c>
      <c r="D29" s="76" t="s">
        <v>21</v>
      </c>
      <c r="E29" s="94" t="s"/>
      <c r="F29" s="73">
        <f>C29*E29</f>
        <v/>
      </c>
    </row>
    <row r="30" spans="1:6">
      <c r="A30" s="50" t="s">
        <v>47</v>
      </c>
      <c r="B30" s="77">
        <f>VLOOKUP(A30,SOUHRN!$A$9:$E$188,2,FALSE)</f>
        <v/>
      </c>
      <c r="C30" s="27" t="n">
        <v>1</v>
      </c>
      <c r="D30" s="76" t="s">
        <v>21</v>
      </c>
      <c r="E30" s="94" t="s"/>
      <c r="F30" s="73">
        <f>C30*E30</f>
        <v/>
      </c>
    </row>
    <row r="31" spans="1:6">
      <c r="A31" s="50" t="s">
        <v>50</v>
      </c>
      <c r="B31" s="77">
        <f>VLOOKUP(A31,SOUHRN!$A$9:$E$188,2,FALSE)</f>
        <v/>
      </c>
      <c r="C31" s="27" t="n">
        <v>1</v>
      </c>
      <c r="D31" s="76" t="s">
        <v>21</v>
      </c>
      <c r="E31" s="94" t="s"/>
      <c r="F31" s="73">
        <f>C31*E31</f>
        <v/>
      </c>
    </row>
    <row r="32" spans="1:6">
      <c r="A32" s="50" t="s">
        <v>114</v>
      </c>
      <c r="B32" s="77">
        <f>VLOOKUP(A32,SOUHRN!$A$9:$E$188,2,FALSE)</f>
        <v/>
      </c>
      <c r="C32" s="27" t="n">
        <v>1</v>
      </c>
      <c r="D32" s="76" t="s">
        <v>21</v>
      </c>
      <c r="E32" s="94" t="s"/>
      <c r="F32" s="73">
        <f>C32*E32</f>
        <v/>
      </c>
    </row>
    <row r="33" spans="1:6">
      <c r="A33" s="50" t="s">
        <v>120</v>
      </c>
      <c r="B33" s="77">
        <f>VLOOKUP(A33,SOUHRN!$A$9:$E$188,2,FALSE)</f>
        <v/>
      </c>
      <c r="C33" s="27" t="n">
        <v>1</v>
      </c>
      <c r="D33" s="76" t="s">
        <v>21</v>
      </c>
      <c r="E33" s="94" t="s"/>
      <c r="F33" s="73">
        <f>C33*E33</f>
        <v/>
      </c>
    </row>
    <row r="34" spans="1:6">
      <c r="A34" s="50" t="s">
        <v>101</v>
      </c>
      <c r="B34" s="77">
        <f>VLOOKUP(A34,SOUHRN!$A$9:$E$188,2,FALSE)</f>
        <v/>
      </c>
      <c r="C34" s="27" t="n">
        <v>60</v>
      </c>
      <c r="D34" s="76" t="s">
        <v>166</v>
      </c>
      <c r="E34" s="94" t="s"/>
      <c r="F34" s="73">
        <f>C34*E34</f>
        <v/>
      </c>
    </row>
    <row r="35" spans="1:6">
      <c r="A35" s="50" t="s">
        <v>104</v>
      </c>
      <c r="B35" s="77">
        <f>VLOOKUP(A35,SOUHRN!$A$9:$E$188,2,FALSE)</f>
        <v/>
      </c>
      <c r="C35" s="75" t="n">
        <v>30</v>
      </c>
      <c r="D35" s="34" t="s">
        <v>166</v>
      </c>
      <c r="E35" s="94" t="s"/>
      <c r="F35" s="73">
        <f>C35*E35</f>
        <v/>
      </c>
    </row>
    <row r="36" spans="1:6">
      <c r="A36" s="50" t="s">
        <v>53</v>
      </c>
      <c r="B36" s="77">
        <f>VLOOKUP(A36,SOUHRN!$A$9:$E$188,2,FALSE)</f>
        <v/>
      </c>
      <c r="C36" s="27" t="n">
        <v>1</v>
      </c>
      <c r="D36" s="76" t="s">
        <v>21</v>
      </c>
      <c r="E36" s="94" t="s"/>
      <c r="F36" s="73">
        <f>C36*E36</f>
        <v/>
      </c>
    </row>
    <row r="37" spans="1:6">
      <c r="A37" s="50" t="s">
        <v>123</v>
      </c>
      <c r="B37" s="77">
        <f>VLOOKUP(A37,SOUHRN!$A$9:$E$188,2,FALSE)</f>
        <v/>
      </c>
      <c r="C37" s="75" t="n">
        <v>1</v>
      </c>
      <c r="D37" s="34" t="s">
        <v>125</v>
      </c>
      <c r="E37" s="94" t="s"/>
      <c r="F37" s="73">
        <f>C37*E37</f>
        <v/>
      </c>
    </row>
    <row r="38" spans="1:6">
      <c r="A38" s="50" t="s">
        <v>130</v>
      </c>
      <c r="B38" s="77">
        <f>VLOOKUP(A38,SOUHRN!$A$9:$E$188,2,FALSE)</f>
        <v/>
      </c>
      <c r="C38" s="75" t="n">
        <v>8</v>
      </c>
      <c r="D38" s="34" t="s">
        <v>132</v>
      </c>
      <c r="E38" s="95" t="s"/>
      <c r="F38" s="95" t="s"/>
    </row>
    <row r="39" spans="1:6">
      <c r="A39" s="50" t="s">
        <v>133</v>
      </c>
      <c r="B39" s="77">
        <f>VLOOKUP(A39,SOUHRN!$A$9:$E$188,2,FALSE)</f>
        <v/>
      </c>
      <c r="C39" s="75" t="n">
        <v>2</v>
      </c>
      <c r="D39" s="34" t="s">
        <v>132</v>
      </c>
      <c r="E39" s="95" t="s"/>
      <c r="F39" s="95" t="s"/>
    </row>
    <row r="40" spans="1:6">
      <c r="A40" s="50" t="s">
        <v>135</v>
      </c>
      <c r="B40" s="77">
        <f>VLOOKUP(A40,SOUHRN!$A$9:$E$188,2,FALSE)</f>
        <v/>
      </c>
      <c r="C40" s="75" t="n">
        <v>8</v>
      </c>
      <c r="D40" s="34" t="s">
        <v>132</v>
      </c>
      <c r="E40" s="95" t="s"/>
      <c r="F40" s="95" t="s"/>
    </row>
    <row r="41" spans="1:6">
      <c r="A41" s="50" t="s">
        <v>137</v>
      </c>
      <c r="B41" s="77">
        <f>VLOOKUP(A41,SOUHRN!$A$9:$E$188,2,FALSE)</f>
        <v/>
      </c>
      <c r="C41" s="75" t="n">
        <v>8</v>
      </c>
      <c r="D41" s="34" t="s">
        <v>132</v>
      </c>
      <c r="E41" s="95" t="s"/>
      <c r="F41" s="95" t="s"/>
    </row>
    <row r="42" spans="1:6">
      <c r="A42" s="50" t="s">
        <v>139</v>
      </c>
      <c r="B42" s="77">
        <f>VLOOKUP(A42,SOUHRN!$A$9:$E$188,2,FALSE)</f>
        <v/>
      </c>
      <c r="C42" s="75" t="n">
        <v>48</v>
      </c>
      <c r="D42" s="34" t="s">
        <v>132</v>
      </c>
      <c r="E42" s="95" t="s"/>
      <c r="F42" s="95" t="s"/>
    </row>
    <row r="43" spans="1:6">
      <c r="A43" s="50" t="s">
        <v>141</v>
      </c>
      <c r="B43" s="77">
        <f>VLOOKUP(A43,SOUHRN!$A$9:$E$188,2,FALSE)</f>
        <v/>
      </c>
      <c r="C43" s="75" t="n">
        <v>16</v>
      </c>
      <c r="D43" s="34" t="s">
        <v>132</v>
      </c>
      <c r="E43" s="95" t="s"/>
      <c r="F43" s="95" t="s"/>
    </row>
    <row r="44" spans="1:6">
      <c r="A44" s="50" t="s">
        <v>143</v>
      </c>
      <c r="B44" s="77">
        <f>VLOOKUP(A44,SOUHRN!$A$9:$E$188,2,FALSE)</f>
        <v/>
      </c>
      <c r="C44" s="75" t="n">
        <v>8</v>
      </c>
      <c r="D44" s="34" t="s">
        <v>132</v>
      </c>
      <c r="E44" s="95" t="s"/>
      <c r="F44" s="95" t="s"/>
    </row>
    <row r="45" spans="1:6">
      <c r="A45" s="50" t="s">
        <v>145</v>
      </c>
      <c r="B45" s="77">
        <f>VLOOKUP(A45,SOUHRN!$A$9:$E$188,2,FALSE)</f>
        <v/>
      </c>
      <c r="C45" s="75" t="n">
        <v>4</v>
      </c>
      <c r="D45" s="34" t="s">
        <v>132</v>
      </c>
      <c r="E45" s="95" t="s"/>
      <c r="F45" s="95" t="s"/>
    </row>
    <row customHeight="1" ht="15.75" r="46" s="32" spans="1:6" thickBot="1">
      <c r="A46" s="51" t="n"/>
      <c r="B46" s="22" t="n"/>
      <c r="C46" s="25" t="n"/>
      <c r="D46" s="36" t="n"/>
      <c r="E46" s="73" t="n"/>
      <c r="F46" s="73" t="n"/>
    </row>
    <row customHeight="1" ht="15.75" r="47" s="32" spans="1:6" thickTop="1"/>
    <row r="48" spans="1:6">
      <c r="F48" s="79">
        <f>SUM(F14:F47)</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rowBreaks count="1" manualBreakCount="1">
    <brk id="37" man="1" max="5" min="0"/>
  </rowBreaks>
</worksheet>
</file>

<file path=xl/worksheets/sheet4.xml><?xml version="1.0" encoding="utf-8"?>
<worksheet xmlns="http://schemas.openxmlformats.org/spreadsheetml/2006/main">
  <sheetPr>
    <outlinePr summaryBelow="1" summaryRight="1"/>
    <pageSetUpPr fitToPage="1"/>
  </sheetPr>
  <dimension ref="A1:F51"/>
  <sheetViews>
    <sheetView view="pageBreakPreview" workbookViewId="0" zoomScaleNormal="100" zoomScaleSheetLayoutView="100">
      <selection activeCell="B28" sqref="B28"/>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3.42578125"/>
  </cols>
  <sheetData>
    <row customHeight="1" ht="15.75" r="1" s="32" spans="1:6" thickTop="1">
      <c r="A1" s="80" t="s">
        <v>0</v>
      </c>
      <c r="B1" s="81">
        <f>SOUHRN!C1</f>
        <v/>
      </c>
      <c r="C1" s="13" t="s">
        <v>151</v>
      </c>
      <c r="D1" s="2" t="n"/>
    </row>
    <row r="2" spans="1:6">
      <c r="A2" s="82" t="s">
        <v>2</v>
      </c>
      <c r="B2" s="48" t="n"/>
      <c r="C2" s="63" t="n"/>
      <c r="D2" s="90" t="s">
        <v>169</v>
      </c>
    </row>
    <row r="3" spans="1:6">
      <c r="A3" s="82" t="s">
        <v>4</v>
      </c>
      <c r="B3" s="48">
        <f>SOUHRN!C3</f>
        <v/>
      </c>
      <c r="C3" s="63" t="n"/>
    </row>
    <row r="4" spans="1:6">
      <c r="A4" s="82" t="s">
        <v>5</v>
      </c>
      <c r="B4" s="48" t="s">
        <v>6</v>
      </c>
      <c r="C4" s="63" t="n"/>
    </row>
    <row r="5" spans="1:6">
      <c r="A5" s="82" t="s">
        <v>7</v>
      </c>
      <c r="B5" s="20" t="s">
        <v>153</v>
      </c>
      <c r="C5" s="63" t="n"/>
    </row>
    <row r="6" spans="1:6">
      <c r="A6" s="82" t="s">
        <v>154</v>
      </c>
      <c r="B6" s="20" t="s">
        <v>170</v>
      </c>
      <c r="C6" s="63" t="n"/>
    </row>
    <row r="7" spans="1:6">
      <c r="A7" s="82" t="s">
        <v>156</v>
      </c>
      <c r="B7" s="20" t="s">
        <v>157</v>
      </c>
      <c r="C7" s="63" t="n"/>
    </row>
    <row r="8" spans="1:6">
      <c r="A8" s="82" t="s">
        <v>158</v>
      </c>
      <c r="B8" s="20">
        <f>RIGHT(CELL("filename",A1),LEN(CELL("filename",A1))-FIND("]",CELL("filename",A1)))</f>
        <v/>
      </c>
      <c r="C8" s="63" t="n"/>
    </row>
    <row r="9" spans="1:6">
      <c r="A9" s="82" t="s">
        <v>159</v>
      </c>
      <c r="B9" s="20" t="s">
        <v>171</v>
      </c>
      <c r="C9" s="63" t="n"/>
    </row>
    <row r="10" spans="1:6">
      <c r="A10" s="82" t="s">
        <v>161</v>
      </c>
      <c r="B10" s="20" t="n"/>
      <c r="C10" s="63" t="n"/>
    </row>
    <row customHeight="1" ht="15.75" r="11" s="32" spans="1:6" thickBot="1">
      <c r="A11" s="83" t="s">
        <v>162</v>
      </c>
      <c r="B11" s="49" t="n"/>
      <c r="C11" s="63" t="n"/>
    </row>
    <row r="12" spans="1:6">
      <c r="A12" s="12" t="n"/>
      <c r="B12" s="14" t="n"/>
      <c r="C12" s="61" t="n"/>
      <c r="D12" s="15" t="n"/>
    </row>
    <row customHeight="1" ht="31.5" r="13" s="32" spans="1:6">
      <c r="A13" s="59" t="s">
        <v>9</v>
      </c>
      <c r="B13" s="60" t="s">
        <v>163</v>
      </c>
      <c r="C13" s="5" t="s">
        <v>11</v>
      </c>
      <c r="D13" s="16" t="s">
        <v>12</v>
      </c>
      <c r="E13" s="60" t="s">
        <v>164</v>
      </c>
      <c r="F13" s="60" t="s">
        <v>165</v>
      </c>
    </row>
    <row r="14" spans="1:6">
      <c r="A14" s="50" t="s">
        <v>65</v>
      </c>
      <c r="B14" s="77">
        <f>VLOOKUP(A14,SOUHRN!$A$9:$E$188,2,FALSE)</f>
        <v/>
      </c>
      <c r="C14" s="27" t="n">
        <v>1</v>
      </c>
      <c r="D14" s="76" t="s">
        <v>21</v>
      </c>
      <c r="E14" s="94" t="s"/>
      <c r="F14" s="73">
        <f>C14*E14</f>
        <v/>
      </c>
    </row>
    <row r="15" spans="1:6">
      <c r="A15" s="50" t="s">
        <v>26</v>
      </c>
      <c r="B15" s="77">
        <f>VLOOKUP(A15,SOUHRN!$A$9:$E$188,2,FALSE)</f>
        <v/>
      </c>
      <c r="C15" s="27" t="n">
        <v>1</v>
      </c>
      <c r="D15" s="76" t="s">
        <v>21</v>
      </c>
      <c r="E15" s="94" t="s"/>
      <c r="F15" s="73">
        <f>C15*E15</f>
        <v/>
      </c>
    </row>
    <row r="16" spans="1:6">
      <c r="A16" s="50" t="s">
        <v>29</v>
      </c>
      <c r="B16" s="77">
        <f>VLOOKUP(A16,SOUHRN!$A$9:$E$188,2,FALSE)</f>
        <v/>
      </c>
      <c r="C16" s="27" t="n">
        <v>1</v>
      </c>
      <c r="D16" s="76" t="s">
        <v>21</v>
      </c>
      <c r="E16" s="94" t="s"/>
      <c r="F16" s="73">
        <f>C16*E16</f>
        <v/>
      </c>
    </row>
    <row r="17" spans="1:6">
      <c r="A17" s="50" t="s">
        <v>108</v>
      </c>
      <c r="B17" s="77">
        <f>VLOOKUP(A17,SOUHRN!$A$9:$E$188,2,FALSE)</f>
        <v/>
      </c>
      <c r="C17" s="27" t="n">
        <v>1</v>
      </c>
      <c r="D17" s="76" t="s">
        <v>21</v>
      </c>
      <c r="E17" s="94" t="s"/>
      <c r="F17" s="73">
        <f>C17*E17</f>
        <v/>
      </c>
    </row>
    <row r="18" spans="1:6">
      <c r="A18" s="50" t="s">
        <v>19</v>
      </c>
      <c r="B18" s="77">
        <f>VLOOKUP(A18,SOUHRN!$A$9:$E$188,2,FALSE)</f>
        <v/>
      </c>
      <c r="C18" s="27" t="n">
        <v>1</v>
      </c>
      <c r="D18" s="76" t="s">
        <v>21</v>
      </c>
      <c r="E18" s="94" t="s"/>
      <c r="F18" s="73">
        <f>C18*E18</f>
        <v/>
      </c>
    </row>
    <row r="19" spans="1:6">
      <c r="A19" s="72" t="s">
        <v>56</v>
      </c>
      <c r="B19" s="77">
        <f>VLOOKUP(A19,SOUHRN!$A$9:$E$188,2,FALSE)</f>
        <v/>
      </c>
      <c r="C19" s="27" t="n">
        <v>1</v>
      </c>
      <c r="D19" s="76" t="s">
        <v>21</v>
      </c>
      <c r="E19" s="94" t="s"/>
      <c r="F19" s="73">
        <f>C19*E19</f>
        <v/>
      </c>
    </row>
    <row r="20" spans="1:6">
      <c r="A20" s="50" t="s">
        <v>92</v>
      </c>
      <c r="B20" s="77">
        <f>VLOOKUP(A20,SOUHRN!$A$9:$E$188,2,FALSE)</f>
        <v/>
      </c>
      <c r="C20" s="27" t="n">
        <v>1</v>
      </c>
      <c r="D20" s="76" t="s">
        <v>21</v>
      </c>
      <c r="E20" s="94" t="s"/>
      <c r="F20" s="73">
        <f>C20*E20</f>
        <v/>
      </c>
    </row>
    <row r="21" spans="1:6">
      <c r="A21" s="50" t="s">
        <v>98</v>
      </c>
      <c r="B21" s="77">
        <f>VLOOKUP(A21,SOUHRN!$A$9:$E$188,2,FALSE)</f>
        <v/>
      </c>
      <c r="C21" s="27" t="n">
        <v>1</v>
      </c>
      <c r="D21" s="76" t="s">
        <v>21</v>
      </c>
      <c r="E21" s="94" t="s"/>
      <c r="F21" s="73">
        <f>C21*E21</f>
        <v/>
      </c>
    </row>
    <row r="22" spans="1:6">
      <c r="A22" s="50" t="s">
        <v>71</v>
      </c>
      <c r="B22" s="77">
        <f>VLOOKUP(A22,SOUHRN!$A$9:$E$188,2,FALSE)</f>
        <v/>
      </c>
      <c r="C22" s="27" t="n">
        <v>1</v>
      </c>
      <c r="D22" s="76" t="s">
        <v>21</v>
      </c>
      <c r="E22" s="94" t="s"/>
      <c r="F22" s="73">
        <f>C22*E22</f>
        <v/>
      </c>
    </row>
    <row r="23" spans="1:6">
      <c r="A23" s="50" t="s">
        <v>74</v>
      </c>
      <c r="B23" s="77">
        <f>VLOOKUP(A23,SOUHRN!$A$9:$E$188,2,FALSE)</f>
        <v/>
      </c>
      <c r="C23" s="27" t="n">
        <v>1</v>
      </c>
      <c r="D23" s="76" t="s">
        <v>21</v>
      </c>
      <c r="E23" s="94" t="s"/>
      <c r="F23" s="73">
        <f>C23*E23</f>
        <v/>
      </c>
    </row>
    <row r="24" spans="1:6">
      <c r="A24" s="50" t="s">
        <v>101</v>
      </c>
      <c r="B24" s="77">
        <f>VLOOKUP(A24,SOUHRN!$A$9:$E$188,2,FALSE)</f>
        <v/>
      </c>
      <c r="C24" s="27" t="n">
        <v>30</v>
      </c>
      <c r="D24" s="76" t="s">
        <v>166</v>
      </c>
      <c r="E24" s="94" t="s"/>
      <c r="F24" s="73">
        <f>C24*E24</f>
        <v/>
      </c>
    </row>
    <row r="25" spans="1:6">
      <c r="A25" s="50" t="s">
        <v>117</v>
      </c>
      <c r="B25" s="77">
        <f>VLOOKUP(A25,SOUHRN!$A$9:$E$188,2,FALSE)</f>
        <v/>
      </c>
      <c r="C25" s="27" t="n">
        <v>1</v>
      </c>
      <c r="D25" s="76" t="s">
        <v>21</v>
      </c>
      <c r="E25" s="94" t="s"/>
      <c r="F25" s="73">
        <f>C25*E25</f>
        <v/>
      </c>
    </row>
    <row r="26" spans="1:6">
      <c r="A26" s="50" t="s">
        <v>80</v>
      </c>
      <c r="B26" s="77">
        <f>VLOOKUP(A26,SOUHRN!$A$9:$E$188,2,FALSE)</f>
        <v/>
      </c>
      <c r="C26" s="27" t="n">
        <v>4</v>
      </c>
      <c r="D26" s="76" t="s">
        <v>21</v>
      </c>
      <c r="E26" s="94" t="s"/>
      <c r="F26" s="73">
        <f>C26*E26</f>
        <v/>
      </c>
    </row>
    <row r="27" spans="1:6">
      <c r="A27" s="50" t="s">
        <v>83</v>
      </c>
      <c r="B27" s="77">
        <f>VLOOKUP(A27,SOUHRN!$A$9:$E$188,2,FALSE)</f>
        <v/>
      </c>
      <c r="C27" s="27" t="n">
        <v>2</v>
      </c>
      <c r="D27" s="76" t="s">
        <v>21</v>
      </c>
      <c r="E27" s="94" t="s"/>
      <c r="F27" s="73">
        <f>C27*E27</f>
        <v/>
      </c>
    </row>
    <row r="28" spans="1:6">
      <c r="A28" s="50" t="s">
        <v>32</v>
      </c>
      <c r="B28" s="77">
        <f>VLOOKUP(A28,SOUHRN!$A$9:$E$188,2,FALSE)</f>
        <v/>
      </c>
      <c r="C28" s="27" t="n">
        <v>1</v>
      </c>
      <c r="D28" s="76" t="s">
        <v>21</v>
      </c>
      <c r="E28" s="94" t="s"/>
      <c r="F28" s="73">
        <f>C28*E28</f>
        <v/>
      </c>
    </row>
    <row r="29" spans="1:6">
      <c r="A29" s="50" t="s">
        <v>35</v>
      </c>
      <c r="B29" s="77">
        <f>VLOOKUP(A29,SOUHRN!$A$9:$E$188,2,FALSE)</f>
        <v/>
      </c>
      <c r="C29" s="27" t="n">
        <v>1</v>
      </c>
      <c r="D29" s="76" t="s">
        <v>21</v>
      </c>
      <c r="E29" s="94" t="s"/>
      <c r="F29" s="73">
        <f>C29*E29</f>
        <v/>
      </c>
    </row>
    <row r="30" spans="1:6">
      <c r="A30" s="50" t="s">
        <v>38</v>
      </c>
      <c r="B30" s="77">
        <f>VLOOKUP(A30,SOUHRN!$A$9:$E$188,2,FALSE)</f>
        <v/>
      </c>
      <c r="C30" s="27" t="n">
        <v>1</v>
      </c>
      <c r="D30" s="76" t="s">
        <v>21</v>
      </c>
      <c r="E30" s="94" t="s"/>
      <c r="F30" s="73">
        <f>C30*E30</f>
        <v/>
      </c>
    </row>
    <row r="31" spans="1:6">
      <c r="A31" s="50" t="s">
        <v>41</v>
      </c>
      <c r="B31" s="77">
        <f>VLOOKUP(A31,SOUHRN!$A$9:$E$188,2,FALSE)</f>
        <v/>
      </c>
      <c r="C31" s="27" t="n">
        <v>1</v>
      </c>
      <c r="D31" s="76" t="s">
        <v>21</v>
      </c>
      <c r="E31" s="94" t="s"/>
      <c r="F31" s="73">
        <f>C31*E31</f>
        <v/>
      </c>
    </row>
    <row r="32" spans="1:6">
      <c r="A32" s="50" t="s">
        <v>44</v>
      </c>
      <c r="B32" s="77">
        <f>VLOOKUP(A32,SOUHRN!$A$9:$E$188,2,FALSE)</f>
        <v/>
      </c>
      <c r="C32" s="27" t="n">
        <v>1</v>
      </c>
      <c r="D32" s="76" t="s">
        <v>21</v>
      </c>
      <c r="E32" s="94" t="s"/>
      <c r="F32" s="73">
        <f>C32*E32</f>
        <v/>
      </c>
    </row>
    <row r="33" spans="1:6">
      <c r="A33" s="50" t="s">
        <v>47</v>
      </c>
      <c r="B33" s="77">
        <f>VLOOKUP(A33,SOUHRN!$A$9:$E$188,2,FALSE)</f>
        <v/>
      </c>
      <c r="C33" s="27" t="n">
        <v>1</v>
      </c>
      <c r="D33" s="76" t="s">
        <v>21</v>
      </c>
      <c r="E33" s="94" t="s"/>
      <c r="F33" s="73">
        <f>C33*E33</f>
        <v/>
      </c>
    </row>
    <row r="34" spans="1:6">
      <c r="A34" s="50" t="s">
        <v>50</v>
      </c>
      <c r="B34" s="77">
        <f>VLOOKUP(A34,SOUHRN!$A$9:$E$188,2,FALSE)</f>
        <v/>
      </c>
      <c r="C34" s="27" t="n">
        <v>1</v>
      </c>
      <c r="D34" s="76" t="s">
        <v>21</v>
      </c>
      <c r="E34" s="94" t="s"/>
      <c r="F34" s="73">
        <f>C34*E34</f>
        <v/>
      </c>
    </row>
    <row r="35" spans="1:6">
      <c r="A35" s="50" t="s">
        <v>114</v>
      </c>
      <c r="B35" s="77">
        <f>VLOOKUP(A35,SOUHRN!$A$9:$E$188,2,FALSE)</f>
        <v/>
      </c>
      <c r="C35" s="27" t="n">
        <v>1</v>
      </c>
      <c r="D35" s="76" t="s">
        <v>21</v>
      </c>
      <c r="E35" s="94" t="s"/>
      <c r="F35" s="73">
        <f>C35*E35</f>
        <v/>
      </c>
    </row>
    <row r="36" spans="1:6">
      <c r="A36" s="50" t="s">
        <v>120</v>
      </c>
      <c r="B36" s="77">
        <f>VLOOKUP(A36,SOUHRN!$A$9:$E$188,2,FALSE)</f>
        <v/>
      </c>
      <c r="C36" s="27" t="n">
        <v>1</v>
      </c>
      <c r="D36" s="76" t="s">
        <v>21</v>
      </c>
      <c r="E36" s="94" t="s"/>
      <c r="F36" s="73">
        <f>C36*E36</f>
        <v/>
      </c>
    </row>
    <row r="37" spans="1:6">
      <c r="A37" s="50" t="s">
        <v>101</v>
      </c>
      <c r="B37" s="77">
        <f>VLOOKUP(A37,SOUHRN!$A$9:$E$188,2,FALSE)</f>
        <v/>
      </c>
      <c r="C37" s="27" t="n">
        <v>60</v>
      </c>
      <c r="D37" s="76" t="s">
        <v>166</v>
      </c>
      <c r="E37" s="94" t="s"/>
      <c r="F37" s="73">
        <f>C37*E37</f>
        <v/>
      </c>
    </row>
    <row r="38" spans="1:6">
      <c r="A38" s="50" t="s">
        <v>104</v>
      </c>
      <c r="B38" s="77">
        <f>VLOOKUP(A38,SOUHRN!$A$9:$E$188,2,FALSE)</f>
        <v/>
      </c>
      <c r="C38" s="75" t="n">
        <v>30</v>
      </c>
      <c r="D38" s="34" t="s">
        <v>166</v>
      </c>
      <c r="E38" s="94" t="s"/>
      <c r="F38" s="73">
        <f>C38*E38</f>
        <v/>
      </c>
    </row>
    <row r="39" spans="1:6">
      <c r="A39" s="50" t="s">
        <v>53</v>
      </c>
      <c r="B39" s="77">
        <f>VLOOKUP(A39,SOUHRN!$A$9:$E$188,2,FALSE)</f>
        <v/>
      </c>
      <c r="C39" s="27" t="n">
        <v>1</v>
      </c>
      <c r="D39" s="76" t="s">
        <v>21</v>
      </c>
      <c r="E39" s="94" t="s"/>
      <c r="F39" s="73">
        <f>C39*E39</f>
        <v/>
      </c>
    </row>
    <row r="40" spans="1:6">
      <c r="A40" s="50" t="s">
        <v>123</v>
      </c>
      <c r="B40" s="77">
        <f>VLOOKUP(A40,SOUHRN!$A$9:$E$188,2,FALSE)</f>
        <v/>
      </c>
      <c r="C40" s="75" t="n">
        <v>1</v>
      </c>
      <c r="D40" s="34" t="s">
        <v>125</v>
      </c>
      <c r="E40" s="94" t="s"/>
      <c r="F40" s="73">
        <f>C40*E40</f>
        <v/>
      </c>
    </row>
    <row r="41" spans="1:6">
      <c r="A41" s="50" t="s">
        <v>130</v>
      </c>
      <c r="B41" s="77">
        <f>VLOOKUP(A41,SOUHRN!$A$9:$E$188,2,FALSE)</f>
        <v/>
      </c>
      <c r="C41" s="75" t="n">
        <v>8</v>
      </c>
      <c r="D41" s="34" t="s">
        <v>132</v>
      </c>
      <c r="E41" s="95" t="s"/>
      <c r="F41" s="95" t="s"/>
    </row>
    <row r="42" spans="1:6">
      <c r="A42" s="50" t="s">
        <v>133</v>
      </c>
      <c r="B42" s="77">
        <f>VLOOKUP(A42,SOUHRN!$A$9:$E$188,2,FALSE)</f>
        <v/>
      </c>
      <c r="C42" s="75" t="n">
        <v>2</v>
      </c>
      <c r="D42" s="34" t="s">
        <v>132</v>
      </c>
      <c r="E42" s="95" t="s"/>
      <c r="F42" s="95" t="s"/>
    </row>
    <row r="43" spans="1:6">
      <c r="A43" s="50" t="s">
        <v>135</v>
      </c>
      <c r="B43" s="77">
        <f>VLOOKUP(A43,SOUHRN!$A$9:$E$188,2,FALSE)</f>
        <v/>
      </c>
      <c r="C43" s="75" t="n">
        <v>8</v>
      </c>
      <c r="D43" s="34" t="s">
        <v>132</v>
      </c>
      <c r="E43" s="95" t="s"/>
      <c r="F43" s="95" t="s"/>
    </row>
    <row r="44" spans="1:6">
      <c r="A44" s="50" t="s">
        <v>137</v>
      </c>
      <c r="B44" s="77">
        <f>VLOOKUP(A44,SOUHRN!$A$9:$E$188,2,FALSE)</f>
        <v/>
      </c>
      <c r="C44" s="75" t="n">
        <v>8</v>
      </c>
      <c r="D44" s="34" t="s">
        <v>132</v>
      </c>
      <c r="E44" s="95" t="s"/>
      <c r="F44" s="95" t="s"/>
    </row>
    <row r="45" spans="1:6">
      <c r="A45" s="50" t="s">
        <v>139</v>
      </c>
      <c r="B45" s="77">
        <f>VLOOKUP(A45,SOUHRN!$A$9:$E$188,2,FALSE)</f>
        <v/>
      </c>
      <c r="C45" s="75" t="n">
        <v>48</v>
      </c>
      <c r="D45" s="34" t="s">
        <v>132</v>
      </c>
      <c r="E45" s="95" t="s"/>
      <c r="F45" s="95" t="s"/>
    </row>
    <row r="46" spans="1:6">
      <c r="A46" s="50" t="s">
        <v>141</v>
      </c>
      <c r="B46" s="77">
        <f>VLOOKUP(A46,SOUHRN!$A$9:$E$188,2,FALSE)</f>
        <v/>
      </c>
      <c r="C46" s="75" t="n">
        <v>16</v>
      </c>
      <c r="D46" s="34" t="s">
        <v>132</v>
      </c>
      <c r="E46" s="95" t="s"/>
      <c r="F46" s="95" t="s"/>
    </row>
    <row r="47" spans="1:6">
      <c r="A47" s="50" t="s">
        <v>143</v>
      </c>
      <c r="B47" s="77">
        <f>VLOOKUP(A47,SOUHRN!$A$9:$E$188,2,FALSE)</f>
        <v/>
      </c>
      <c r="C47" s="75" t="n">
        <v>8</v>
      </c>
      <c r="D47" s="34" t="s">
        <v>132</v>
      </c>
      <c r="E47" s="95" t="s"/>
      <c r="F47" s="95" t="s"/>
    </row>
    <row r="48" spans="1:6">
      <c r="A48" s="50" t="s">
        <v>145</v>
      </c>
      <c r="B48" s="77">
        <f>VLOOKUP(A48,SOUHRN!$A$9:$E$188,2,FALSE)</f>
        <v/>
      </c>
      <c r="C48" s="75" t="n">
        <v>4</v>
      </c>
      <c r="D48" s="34" t="s">
        <v>132</v>
      </c>
      <c r="E48" s="95" t="s"/>
      <c r="F48" s="95" t="s"/>
    </row>
    <row customHeight="1" ht="15.75" r="49" s="32" spans="1:6" thickBot="1">
      <c r="A49" s="51" t="n"/>
      <c r="B49" s="22" t="n"/>
      <c r="C49" s="25" t="n"/>
      <c r="D49" s="36" t="n"/>
      <c r="E49" s="73" t="n"/>
      <c r="F49" s="73" t="n"/>
    </row>
    <row customHeight="1" ht="15.75" r="50" s="32" spans="1:6" thickTop="1"/>
    <row r="51" spans="1:6">
      <c r="F51" s="79">
        <f>SUM(F14:F50)</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5.xml><?xml version="1.0" encoding="utf-8"?>
<worksheet xmlns="http://schemas.openxmlformats.org/spreadsheetml/2006/main">
  <sheetPr>
    <outlinePr summaryBelow="1" summaryRight="1"/>
    <pageSetUpPr fitToPage="1"/>
  </sheetPr>
  <dimension ref="A1:F33"/>
  <sheetViews>
    <sheetView view="pageBreakPreview" workbookViewId="0" zoomScaleNormal="100" zoomScaleSheetLayoutView="100">
      <selection activeCell="B33" sqref="B33"/>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4.42578125"/>
  </cols>
  <sheetData>
    <row customHeight="1" ht="15.75" r="1" s="32" spans="1:6" thickTop="1">
      <c r="A1" s="80" t="s">
        <v>0</v>
      </c>
      <c r="B1" s="81">
        <f>SOUHRN!C1</f>
        <v/>
      </c>
      <c r="C1" s="13" t="s">
        <v>151</v>
      </c>
      <c r="D1" s="2" t="n"/>
    </row>
    <row r="2" spans="1:6">
      <c r="A2" s="82" t="s">
        <v>2</v>
      </c>
      <c r="B2" s="48" t="n"/>
      <c r="C2" s="63" t="n"/>
      <c r="D2" s="90" t="s">
        <v>172</v>
      </c>
    </row>
    <row r="3" spans="1:6">
      <c r="A3" s="82" t="s">
        <v>4</v>
      </c>
      <c r="B3" s="48">
        <f>SOUHRN!C3</f>
        <v/>
      </c>
      <c r="C3" s="63" t="n"/>
    </row>
    <row r="4" spans="1:6">
      <c r="A4" s="82" t="s">
        <v>5</v>
      </c>
      <c r="B4" s="48" t="s">
        <v>6</v>
      </c>
      <c r="C4" s="63" t="n"/>
    </row>
    <row r="5" spans="1:6">
      <c r="A5" s="82" t="s">
        <v>7</v>
      </c>
      <c r="B5" s="20" t="s">
        <v>153</v>
      </c>
      <c r="C5" s="63" t="n"/>
    </row>
    <row r="6" spans="1:6">
      <c r="A6" s="82" t="s">
        <v>154</v>
      </c>
      <c r="B6" s="20" t="s">
        <v>173</v>
      </c>
      <c r="C6" s="63" t="n"/>
    </row>
    <row r="7" spans="1:6">
      <c r="A7" s="82" t="s">
        <v>156</v>
      </c>
      <c r="B7" s="20" t="s">
        <v>174</v>
      </c>
      <c r="C7" s="63" t="n"/>
    </row>
    <row r="8" spans="1:6">
      <c r="A8" s="82" t="s">
        <v>158</v>
      </c>
      <c r="B8" s="20">
        <f>RIGHT(CELL("filename",A1),LEN(CELL("filename",A1))-FIND("]",CELL("filename",A1)))</f>
        <v/>
      </c>
      <c r="C8" s="63" t="n"/>
    </row>
    <row r="9" spans="1:6">
      <c r="A9" s="82" t="s">
        <v>159</v>
      </c>
      <c r="B9" s="20" t="s">
        <v>175</v>
      </c>
      <c r="C9" s="63" t="n"/>
    </row>
    <row r="10" spans="1:6">
      <c r="A10" s="82" t="s">
        <v>161</v>
      </c>
      <c r="B10" s="20" t="n"/>
      <c r="C10" s="63" t="n"/>
    </row>
    <row customHeight="1" ht="15.75" r="11" s="32" spans="1:6" thickBot="1">
      <c r="A11" s="83" t="s">
        <v>162</v>
      </c>
      <c r="B11" s="49" t="n"/>
      <c r="C11" s="63" t="n"/>
    </row>
    <row r="12" spans="1:6">
      <c r="A12" s="12" t="n"/>
      <c r="B12" s="14" t="n"/>
      <c r="C12" s="61" t="n"/>
      <c r="D12" s="15" t="n"/>
    </row>
    <row customHeight="1" ht="31.5" r="13" s="32" spans="1:6">
      <c r="A13" s="59" t="s">
        <v>9</v>
      </c>
      <c r="B13" s="60" t="s">
        <v>163</v>
      </c>
      <c r="C13" s="5" t="s">
        <v>11</v>
      </c>
      <c r="D13" s="16" t="s">
        <v>12</v>
      </c>
      <c r="E13" s="60" t="s">
        <v>164</v>
      </c>
      <c r="F13" s="60" t="s">
        <v>165</v>
      </c>
    </row>
    <row r="14" s="32" spans="1:6">
      <c r="A14" s="50" t="s">
        <v>23</v>
      </c>
      <c r="B14" s="77">
        <f>VLOOKUP(A14,SOUHRN!$A$9:$E$188,2,FALSE)</f>
        <v/>
      </c>
      <c r="C14" s="27" t="n">
        <v>1</v>
      </c>
      <c r="D14" s="76" t="s">
        <v>21</v>
      </c>
      <c r="E14" s="94" t="s"/>
      <c r="F14" s="73">
        <f>C14*E14</f>
        <v/>
      </c>
    </row>
    <row r="15" spans="1:6">
      <c r="A15" s="50" t="s">
        <v>123</v>
      </c>
      <c r="B15" s="77">
        <f>VLOOKUP(A15,SOUHRN!$A$9:$E$188,2,FALSE)</f>
        <v/>
      </c>
      <c r="C15" s="75" t="n">
        <v>1</v>
      </c>
      <c r="D15" s="34" t="s">
        <v>125</v>
      </c>
      <c r="E15" s="94" t="s"/>
      <c r="F15" s="73">
        <f>C15*E15</f>
        <v/>
      </c>
    </row>
    <row r="16" spans="1:6">
      <c r="A16" s="50" t="s">
        <v>133</v>
      </c>
      <c r="B16" s="77">
        <f>VLOOKUP(A16,SOUHRN!$A$9:$E$188,2,FALSE)</f>
        <v/>
      </c>
      <c r="C16" s="75" t="n">
        <v>1</v>
      </c>
      <c r="D16" s="34" t="s">
        <v>132</v>
      </c>
      <c r="E16" s="95" t="s"/>
      <c r="F16" s="95" t="s"/>
    </row>
    <row r="17" spans="1:6">
      <c r="A17" s="50" t="s">
        <v>135</v>
      </c>
      <c r="B17" s="77">
        <f>VLOOKUP(A17,SOUHRN!$A$9:$E$188,2,FALSE)</f>
        <v/>
      </c>
      <c r="C17" s="75" t="n">
        <v>4</v>
      </c>
      <c r="D17" s="34" t="s">
        <v>132</v>
      </c>
      <c r="E17" s="95" t="s"/>
      <c r="F17" s="95" t="s"/>
    </row>
    <row r="18" spans="1:6">
      <c r="A18" s="50" t="s">
        <v>137</v>
      </c>
      <c r="B18" s="77">
        <f>VLOOKUP(A18,SOUHRN!$A$9:$E$188,2,FALSE)</f>
        <v/>
      </c>
      <c r="C18" s="75" t="n">
        <v>4</v>
      </c>
      <c r="D18" s="34" t="s">
        <v>132</v>
      </c>
      <c r="E18" s="95" t="s"/>
      <c r="F18" s="95" t="s"/>
    </row>
    <row r="19" spans="1:6">
      <c r="A19" s="50" t="s">
        <v>139</v>
      </c>
      <c r="B19" s="77">
        <f>VLOOKUP(A19,SOUHRN!$A$9:$E$188,2,FALSE)</f>
        <v/>
      </c>
      <c r="C19" s="75" t="n">
        <v>24</v>
      </c>
      <c r="D19" s="34" t="s">
        <v>132</v>
      </c>
      <c r="E19" s="95" t="s"/>
      <c r="F19" s="95" t="s"/>
    </row>
    <row r="20" spans="1:6">
      <c r="A20" s="50" t="s">
        <v>145</v>
      </c>
      <c r="B20" s="77">
        <f>VLOOKUP(A20,SOUHRN!$A$9:$E$188,2,FALSE)</f>
        <v/>
      </c>
      <c r="C20" s="75" t="n">
        <v>1</v>
      </c>
      <c r="D20" s="34" t="s">
        <v>132</v>
      </c>
      <c r="E20" s="95" t="s"/>
      <c r="F20" s="95" t="s"/>
    </row>
    <row customHeight="1" ht="15.75" r="21" s="32" spans="1:6" thickBot="1">
      <c r="A21" s="51" t="n"/>
      <c r="B21" s="22" t="n"/>
      <c r="C21" s="25" t="n"/>
      <c r="D21" s="36" t="n"/>
    </row>
    <row customHeight="1" ht="15.75" r="22" s="32" spans="1:6" thickTop="1">
      <c r="A22" s="8" t="n"/>
      <c r="B22" s="7" t="n"/>
      <c r="C22" s="8" t="n"/>
      <c r="D22" s="8" t="n"/>
      <c r="F22" s="78">
        <f>SUM(F14:F21)</f>
        <v/>
      </c>
    </row>
    <row r="23" spans="1:6">
      <c r="A23" s="74" t="n"/>
      <c r="B23" s="74" t="n"/>
      <c r="C23" s="62" t="n"/>
      <c r="D23" s="74" t="n"/>
    </row>
    <row r="24" spans="1:6">
      <c r="A24" s="74" t="n"/>
      <c r="B24" s="74" t="n"/>
      <c r="C24" s="62" t="n"/>
      <c r="D24" s="74" t="n"/>
    </row>
    <row r="25" spans="1:6">
      <c r="A25" s="74" t="n"/>
      <c r="B25" s="74" t="n"/>
      <c r="C25" s="62" t="n"/>
      <c r="D25" s="74" t="n"/>
    </row>
    <row r="26" spans="1:6"/>
    <row r="27" spans="1:6"/>
    <row r="28" spans="1:6"/>
    <row r="29" spans="1:6"/>
    <row r="30" spans="1:6"/>
    <row r="31" spans="1:6"/>
    <row r="32" spans="1:6"/>
    <row r="33" spans="1:6">
      <c r="D33"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7" verticalDpi="300"/>
</worksheet>
</file>

<file path=xl/worksheets/sheet6.xml><?xml version="1.0" encoding="utf-8"?>
<worksheet xmlns="http://schemas.openxmlformats.org/spreadsheetml/2006/main">
  <sheetPr>
    <outlinePr summaryBelow="1" summaryRight="1"/>
    <pageSetUpPr fitToPage="1"/>
  </sheetPr>
  <dimension ref="A1:F55"/>
  <sheetViews>
    <sheetView view="pageBreakPreview" workbookViewId="0" zoomScaleNormal="100" zoomScaleSheetLayoutView="100">
      <selection activeCell="B36" sqref="B36"/>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3.42578125"/>
  </cols>
  <sheetData>
    <row customHeight="1" ht="15.75" r="1" s="32" spans="1:6" thickTop="1">
      <c r="A1" s="80" t="s">
        <v>0</v>
      </c>
      <c r="B1" s="81">
        <f>SOUHRN!C1</f>
        <v/>
      </c>
      <c r="C1" s="13" t="s">
        <v>151</v>
      </c>
      <c r="D1" s="2" t="n"/>
    </row>
    <row r="2" spans="1:6">
      <c r="A2" s="82" t="s">
        <v>2</v>
      </c>
      <c r="B2" s="48" t="n"/>
      <c r="C2" s="63" t="n"/>
      <c r="D2" s="90" t="s">
        <v>167</v>
      </c>
    </row>
    <row r="3" spans="1:6">
      <c r="A3" s="82" t="s">
        <v>4</v>
      </c>
      <c r="B3" s="48">
        <f>SOUHRN!C3</f>
        <v/>
      </c>
      <c r="C3" s="63" t="n"/>
    </row>
    <row r="4" spans="1:6">
      <c r="A4" s="82" t="s">
        <v>5</v>
      </c>
      <c r="B4" s="48" t="s">
        <v>6</v>
      </c>
      <c r="C4" s="63" t="n"/>
    </row>
    <row r="5" spans="1:6">
      <c r="A5" s="82" t="s">
        <v>7</v>
      </c>
      <c r="B5" s="20" t="s">
        <v>153</v>
      </c>
      <c r="C5" s="63" t="n"/>
    </row>
    <row r="6" spans="1:6">
      <c r="A6" s="82" t="s">
        <v>154</v>
      </c>
      <c r="B6" s="20" t="s">
        <v>176</v>
      </c>
      <c r="C6" s="63" t="n"/>
    </row>
    <row r="7" spans="1:6">
      <c r="A7" s="82" t="s">
        <v>156</v>
      </c>
      <c r="B7" s="20" t="s">
        <v>157</v>
      </c>
      <c r="C7" s="63" t="n"/>
    </row>
    <row r="8" spans="1:6">
      <c r="A8" s="82" t="s">
        <v>158</v>
      </c>
      <c r="B8" s="20">
        <f>RIGHT(CELL("filename",A1),LEN(CELL("filename",A1))-FIND("]",CELL("filename",A1)))</f>
        <v/>
      </c>
      <c r="C8" s="63" t="n"/>
    </row>
    <row r="9" spans="1:6">
      <c r="A9" s="82" t="s">
        <v>159</v>
      </c>
      <c r="B9" s="20" t="s">
        <v>177</v>
      </c>
      <c r="C9" s="63" t="n"/>
    </row>
    <row r="10" spans="1:6">
      <c r="A10" s="82" t="s">
        <v>161</v>
      </c>
      <c r="B10" s="20" t="n"/>
      <c r="C10" s="63" t="n"/>
    </row>
    <row customHeight="1" ht="15.75" r="11" s="32" spans="1:6" thickBot="1">
      <c r="A11" s="83" t="s">
        <v>162</v>
      </c>
      <c r="B11" s="49" t="n"/>
      <c r="C11" s="63" t="n"/>
    </row>
    <row r="12" spans="1:6">
      <c r="A12" s="12" t="n"/>
      <c r="B12" s="14" t="n"/>
      <c r="C12" s="61" t="n"/>
      <c r="D12" s="15" t="n"/>
    </row>
    <row customHeight="1" ht="31.5" r="13" s="32" spans="1:6">
      <c r="A13" s="59" t="s">
        <v>9</v>
      </c>
      <c r="B13" s="60" t="s">
        <v>163</v>
      </c>
      <c r="C13" s="5" t="s">
        <v>11</v>
      </c>
      <c r="D13" s="16" t="s">
        <v>12</v>
      </c>
      <c r="E13" s="60" t="s">
        <v>164</v>
      </c>
      <c r="F13" s="60" t="s">
        <v>165</v>
      </c>
    </row>
    <row customHeight="1" ht="15.75" r="14" s="32" spans="1:6">
      <c r="A14" s="50" t="s">
        <v>26</v>
      </c>
      <c r="B14" s="77">
        <f>VLOOKUP(A14,SOUHRN!$A$9:$E$188,2,FALSE)</f>
        <v/>
      </c>
      <c r="C14" s="27" t="n">
        <v>1</v>
      </c>
      <c r="D14" s="76" t="s">
        <v>21</v>
      </c>
      <c r="E14" s="94" t="s"/>
      <c r="F14" s="73">
        <f>C14*E14</f>
        <v/>
      </c>
    </row>
    <row r="15" spans="1:6">
      <c r="A15" s="50" t="s">
        <v>29</v>
      </c>
      <c r="B15" s="77">
        <f>VLOOKUP(A15,SOUHRN!$A$9:$E$188,2,FALSE)</f>
        <v/>
      </c>
      <c r="C15" s="27" t="n">
        <v>1</v>
      </c>
      <c r="D15" s="76" t="s">
        <v>21</v>
      </c>
      <c r="E15" s="94" t="s"/>
      <c r="F15" s="73">
        <f>C15*E15</f>
        <v/>
      </c>
    </row>
    <row r="16" spans="1:6">
      <c r="A16" s="50" t="s">
        <v>108</v>
      </c>
      <c r="B16" s="77">
        <f>VLOOKUP(A16,SOUHRN!$A$9:$E$188,2,FALSE)</f>
        <v/>
      </c>
      <c r="C16" s="27" t="n">
        <v>1</v>
      </c>
      <c r="D16" s="76" t="s">
        <v>21</v>
      </c>
      <c r="E16" s="94" t="s"/>
      <c r="F16" s="73">
        <f>C16*E16</f>
        <v/>
      </c>
    </row>
    <row r="17" spans="1:6">
      <c r="A17" s="50" t="s">
        <v>19</v>
      </c>
      <c r="B17" s="77">
        <f>VLOOKUP(A17,SOUHRN!$A$9:$E$188,2,FALSE)</f>
        <v/>
      </c>
      <c r="C17" s="27" t="n">
        <v>1</v>
      </c>
      <c r="D17" s="76" t="s">
        <v>21</v>
      </c>
      <c r="E17" s="94" t="s"/>
      <c r="F17" s="73">
        <f>C17*E17</f>
        <v/>
      </c>
    </row>
    <row r="18" spans="1:6">
      <c r="A18" s="50" t="s">
        <v>56</v>
      </c>
      <c r="B18" s="77">
        <f>VLOOKUP(A18,SOUHRN!$A$9:$E$188,2,FALSE)</f>
        <v/>
      </c>
      <c r="C18" s="27" t="n">
        <v>1</v>
      </c>
      <c r="D18" s="76" t="s">
        <v>21</v>
      </c>
      <c r="E18" s="94" t="s"/>
      <c r="F18" s="73">
        <f>C18*E18</f>
        <v/>
      </c>
    </row>
    <row r="19" spans="1:6">
      <c r="A19" s="50" t="s">
        <v>59</v>
      </c>
      <c r="B19" s="77">
        <f>VLOOKUP(A19,SOUHRN!$A$9:$E$188,2,FALSE)</f>
        <v/>
      </c>
      <c r="C19" s="27" t="n">
        <v>1</v>
      </c>
      <c r="D19" s="76" t="s">
        <v>21</v>
      </c>
      <c r="E19" s="94" t="s"/>
      <c r="F19" s="73">
        <f>C19*E19</f>
        <v/>
      </c>
    </row>
    <row r="20" spans="1:6">
      <c r="A20" s="50" t="s">
        <v>62</v>
      </c>
      <c r="B20" s="77">
        <f>VLOOKUP(A20,SOUHRN!$A$9:$E$188,2,FALSE)</f>
        <v/>
      </c>
      <c r="C20" s="27" t="n">
        <v>1</v>
      </c>
      <c r="D20" s="76" t="s">
        <v>21</v>
      </c>
      <c r="E20" s="94" t="s"/>
      <c r="F20" s="73">
        <f>C20*E20</f>
        <v/>
      </c>
    </row>
    <row r="21" spans="1:6">
      <c r="A21" s="50" t="s">
        <v>111</v>
      </c>
      <c r="B21" s="77">
        <f>VLOOKUP(A21,SOUHRN!$A$9:$E$188,2,FALSE)</f>
        <v/>
      </c>
      <c r="C21" s="27" t="n">
        <v>1</v>
      </c>
      <c r="D21" s="76" t="s">
        <v>21</v>
      </c>
      <c r="E21" s="94" t="s"/>
      <c r="F21" s="73">
        <f>C21*E21</f>
        <v/>
      </c>
    </row>
    <row r="22" spans="1:6">
      <c r="A22" s="50" t="s">
        <v>68</v>
      </c>
      <c r="B22" s="77">
        <f>VLOOKUP(A22,SOUHRN!$A$9:$E$188,2,FALSE)</f>
        <v/>
      </c>
      <c r="C22" s="27" t="n">
        <v>1</v>
      </c>
      <c r="D22" s="76" t="s">
        <v>21</v>
      </c>
      <c r="E22" s="94" t="s"/>
      <c r="F22" s="73">
        <f>C22*E22</f>
        <v/>
      </c>
    </row>
    <row r="23" spans="1:6">
      <c r="A23" s="50" t="s">
        <v>89</v>
      </c>
      <c r="B23" s="77">
        <f>VLOOKUP(A23,SOUHRN!$A$9:$E$188,2,FALSE)</f>
        <v/>
      </c>
      <c r="C23" s="27" t="n">
        <v>1</v>
      </c>
      <c r="D23" s="76" t="s">
        <v>21</v>
      </c>
      <c r="E23" s="94" t="s"/>
      <c r="F23" s="73">
        <f>C23*E23</f>
        <v/>
      </c>
    </row>
    <row r="24" spans="1:6">
      <c r="A24" s="50" t="s">
        <v>92</v>
      </c>
      <c r="B24" s="77">
        <f>VLOOKUP(A24,SOUHRN!$A$9:$E$188,2,FALSE)</f>
        <v/>
      </c>
      <c r="C24" s="27" t="n">
        <v>1</v>
      </c>
      <c r="D24" s="76" t="s">
        <v>21</v>
      </c>
      <c r="E24" s="94" t="s"/>
      <c r="F24" s="73">
        <f>C24*E24</f>
        <v/>
      </c>
    </row>
    <row r="25" spans="1:6">
      <c r="A25" s="50" t="s">
        <v>98</v>
      </c>
      <c r="B25" s="77">
        <f>VLOOKUP(A25,SOUHRN!$A$9:$E$188,2,FALSE)</f>
        <v/>
      </c>
      <c r="C25" s="27" t="n">
        <v>1</v>
      </c>
      <c r="D25" s="76" t="s">
        <v>21</v>
      </c>
      <c r="E25" s="94" t="s"/>
      <c r="F25" s="73">
        <f>C25*E25</f>
        <v/>
      </c>
    </row>
    <row r="26" spans="1:6">
      <c r="A26" s="50" t="s">
        <v>71</v>
      </c>
      <c r="B26" s="77">
        <f>VLOOKUP(A26,SOUHRN!$A$9:$E$188,2,FALSE)</f>
        <v/>
      </c>
      <c r="C26" s="27" t="n">
        <v>2</v>
      </c>
      <c r="D26" s="76" t="s">
        <v>21</v>
      </c>
      <c r="E26" s="94" t="s"/>
      <c r="F26" s="73">
        <f>C26*E26</f>
        <v/>
      </c>
    </row>
    <row r="27" spans="1:6">
      <c r="A27" s="50" t="s">
        <v>74</v>
      </c>
      <c r="B27" s="77">
        <f>VLOOKUP(A27,SOUHRN!$A$9:$E$188,2,FALSE)</f>
        <v/>
      </c>
      <c r="C27" s="27" t="n">
        <v>1</v>
      </c>
      <c r="D27" s="76" t="s">
        <v>21</v>
      </c>
      <c r="E27" s="94" t="s"/>
      <c r="F27" s="73">
        <f>C27*E27</f>
        <v/>
      </c>
    </row>
    <row r="28" spans="1:6">
      <c r="A28" s="50" t="s">
        <v>106</v>
      </c>
      <c r="B28" s="77">
        <f>VLOOKUP(A28,SOUHRN!$A$9:$E$188,2,FALSE)</f>
        <v/>
      </c>
      <c r="C28" s="27" t="n">
        <v>20</v>
      </c>
      <c r="D28" s="76" t="s">
        <v>166</v>
      </c>
      <c r="E28" s="94" t="s"/>
      <c r="F28" s="73">
        <f>C28*E28</f>
        <v/>
      </c>
    </row>
    <row r="29" spans="1:6">
      <c r="A29" s="50" t="s">
        <v>117</v>
      </c>
      <c r="B29" s="77">
        <f>VLOOKUP(A29,SOUHRN!$A$9:$E$188,2,FALSE)</f>
        <v/>
      </c>
      <c r="C29" s="27" t="n">
        <v>1</v>
      </c>
      <c r="D29" s="76" t="s">
        <v>21</v>
      </c>
      <c r="E29" s="94" t="s"/>
      <c r="F29" s="73">
        <f>C29*E29</f>
        <v/>
      </c>
    </row>
    <row r="30" spans="1:6">
      <c r="A30" s="50" t="s">
        <v>77</v>
      </c>
      <c r="B30" s="77">
        <f>VLOOKUP(A30,SOUHRN!$A$9:$E$188,2,FALSE)</f>
        <v/>
      </c>
      <c r="C30" s="27" t="n">
        <v>2</v>
      </c>
      <c r="D30" s="76" t="s">
        <v>21</v>
      </c>
      <c r="E30" s="94" t="s"/>
      <c r="F30" s="73">
        <f>C30*E30</f>
        <v/>
      </c>
    </row>
    <row r="31" spans="1:6">
      <c r="A31" s="50" t="s">
        <v>80</v>
      </c>
      <c r="B31" s="77">
        <f>VLOOKUP(A31,SOUHRN!$A$9:$E$188,2,FALSE)</f>
        <v/>
      </c>
      <c r="C31" s="27" t="n">
        <v>2</v>
      </c>
      <c r="D31" s="76" t="s">
        <v>21</v>
      </c>
      <c r="E31" s="94" t="s"/>
      <c r="F31" s="73">
        <f>C31*E31</f>
        <v/>
      </c>
    </row>
    <row r="32" spans="1:6">
      <c r="A32" s="50" t="s">
        <v>83</v>
      </c>
      <c r="B32" s="77">
        <f>VLOOKUP(A32,SOUHRN!$A$9:$E$188,2,FALSE)</f>
        <v/>
      </c>
      <c r="C32" s="27" t="n">
        <v>2</v>
      </c>
      <c r="D32" s="76" t="s">
        <v>21</v>
      </c>
      <c r="E32" s="94" t="s"/>
      <c r="F32" s="73">
        <f>C32*E32</f>
        <v/>
      </c>
    </row>
    <row r="33" spans="1:6">
      <c r="A33" s="50" t="s">
        <v>32</v>
      </c>
      <c r="B33" s="77">
        <f>VLOOKUP(A33,SOUHRN!$A$9:$E$188,2,FALSE)</f>
        <v/>
      </c>
      <c r="C33" s="27" t="n">
        <v>1</v>
      </c>
      <c r="D33" s="76" t="s">
        <v>21</v>
      </c>
      <c r="E33" s="94" t="s"/>
      <c r="F33" s="73">
        <f>C33*E33</f>
        <v/>
      </c>
    </row>
    <row r="34" spans="1:6">
      <c r="A34" s="50" t="s">
        <v>35</v>
      </c>
      <c r="B34" s="77">
        <f>VLOOKUP(A34,SOUHRN!$A$9:$E$188,2,FALSE)</f>
        <v/>
      </c>
      <c r="C34" s="27" t="n">
        <v>1</v>
      </c>
      <c r="D34" s="76" t="s">
        <v>21</v>
      </c>
      <c r="E34" s="94" t="s"/>
      <c r="F34" s="73">
        <f>C34*E34</f>
        <v/>
      </c>
    </row>
    <row r="35" spans="1:6">
      <c r="A35" s="50" t="s">
        <v>38</v>
      </c>
      <c r="B35" s="77">
        <f>VLOOKUP(A35,SOUHRN!$A$9:$E$188,2,FALSE)</f>
        <v/>
      </c>
      <c r="C35" s="27" t="n">
        <v>1</v>
      </c>
      <c r="D35" s="76" t="s">
        <v>21</v>
      </c>
      <c r="E35" s="94" t="s"/>
      <c r="F35" s="73">
        <f>C35*E35</f>
        <v/>
      </c>
    </row>
    <row r="36" spans="1:6">
      <c r="A36" s="50" t="s">
        <v>41</v>
      </c>
      <c r="B36" s="77">
        <f>VLOOKUP(A36,SOUHRN!$A$9:$E$188,2,FALSE)</f>
        <v/>
      </c>
      <c r="C36" s="27" t="n">
        <v>1</v>
      </c>
      <c r="D36" s="76" t="s">
        <v>21</v>
      </c>
      <c r="E36" s="94" t="s"/>
      <c r="F36" s="73">
        <f>C36*E36</f>
        <v/>
      </c>
    </row>
    <row r="37" spans="1:6">
      <c r="A37" s="50" t="s">
        <v>44</v>
      </c>
      <c r="B37" s="77">
        <f>VLOOKUP(A37,SOUHRN!$A$9:$E$188,2,FALSE)</f>
        <v/>
      </c>
      <c r="C37" s="27" t="n">
        <v>1</v>
      </c>
      <c r="D37" s="76" t="s">
        <v>21</v>
      </c>
      <c r="E37" s="94" t="s"/>
      <c r="F37" s="73">
        <f>C37*E37</f>
        <v/>
      </c>
    </row>
    <row r="38" spans="1:6">
      <c r="A38" s="50" t="s">
        <v>47</v>
      </c>
      <c r="B38" s="77">
        <f>VLOOKUP(A38,SOUHRN!$A$9:$E$188,2,FALSE)</f>
        <v/>
      </c>
      <c r="C38" s="27" t="n">
        <v>1</v>
      </c>
      <c r="D38" s="76" t="s">
        <v>21</v>
      </c>
      <c r="E38" s="94" t="s"/>
      <c r="F38" s="73">
        <f>C38*E38</f>
        <v/>
      </c>
    </row>
    <row r="39" spans="1:6">
      <c r="A39" s="50" t="s">
        <v>50</v>
      </c>
      <c r="B39" s="77">
        <f>VLOOKUP(A39,SOUHRN!$A$9:$E$188,2,FALSE)</f>
        <v/>
      </c>
      <c r="C39" s="27" t="n">
        <v>1</v>
      </c>
      <c r="D39" s="76" t="s">
        <v>21</v>
      </c>
      <c r="E39" s="94" t="s"/>
      <c r="F39" s="73">
        <f>C39*E39</f>
        <v/>
      </c>
    </row>
    <row r="40" spans="1:6">
      <c r="A40" s="50" t="s">
        <v>53</v>
      </c>
      <c r="B40" s="77">
        <f>VLOOKUP(A40,SOUHRN!$A$9:$E$188,2,FALSE)</f>
        <v/>
      </c>
      <c r="C40" s="27" t="n">
        <v>1</v>
      </c>
      <c r="D40" s="76" t="s">
        <v>21</v>
      </c>
      <c r="E40" s="94" t="s"/>
      <c r="F40" s="73">
        <f>C40*E40</f>
        <v/>
      </c>
    </row>
    <row r="41" spans="1:6">
      <c r="A41" s="50" t="s">
        <v>114</v>
      </c>
      <c r="B41" s="77">
        <f>VLOOKUP(A41,SOUHRN!$A$9:$E$188,2,FALSE)</f>
        <v/>
      </c>
      <c r="C41" s="27" t="n">
        <v>1</v>
      </c>
      <c r="D41" s="76" t="s">
        <v>21</v>
      </c>
      <c r="E41" s="94" t="s"/>
      <c r="F41" s="73">
        <f>C41*E41</f>
        <v/>
      </c>
    </row>
    <row r="42" spans="1:6">
      <c r="A42" s="50" t="s">
        <v>120</v>
      </c>
      <c r="B42" s="77">
        <f>VLOOKUP(A42,SOUHRN!$A$9:$E$188,2,FALSE)</f>
        <v/>
      </c>
      <c r="C42" s="27" t="n">
        <v>1</v>
      </c>
      <c r="D42" s="76" t="s">
        <v>21</v>
      </c>
      <c r="E42" s="94" t="s"/>
      <c r="F42" s="73">
        <f>C42*E42</f>
        <v/>
      </c>
    </row>
    <row r="43" spans="1:6">
      <c r="A43" s="50" t="s">
        <v>101</v>
      </c>
      <c r="B43" s="77">
        <f>VLOOKUP(A43,SOUHRN!$A$9:$E$188,2,FALSE)</f>
        <v/>
      </c>
      <c r="C43" s="27" t="n">
        <v>90</v>
      </c>
      <c r="D43" s="76" t="s">
        <v>166</v>
      </c>
      <c r="E43" s="94" t="s"/>
      <c r="F43" s="73">
        <f>C43*E43</f>
        <v/>
      </c>
    </row>
    <row r="44" spans="1:6">
      <c r="A44" s="50" t="s">
        <v>104</v>
      </c>
      <c r="B44" s="77">
        <f>VLOOKUP(A44,SOUHRN!$A$9:$E$188,2,FALSE)</f>
        <v/>
      </c>
      <c r="C44" s="75" t="n">
        <v>30</v>
      </c>
      <c r="D44" s="34" t="s">
        <v>166</v>
      </c>
      <c r="E44" s="94" t="s"/>
      <c r="F44" s="73">
        <f>C44*E44</f>
        <v/>
      </c>
    </row>
    <row r="45" spans="1:6">
      <c r="A45" s="50" t="s">
        <v>123</v>
      </c>
      <c r="B45" s="77">
        <f>VLOOKUP(A45,SOUHRN!$A$9:$E$188,2,FALSE)</f>
        <v/>
      </c>
      <c r="C45" s="75" t="n">
        <v>1</v>
      </c>
      <c r="D45" s="34" t="s">
        <v>125</v>
      </c>
      <c r="E45" s="94" t="s"/>
      <c r="F45" s="73">
        <f>C45*E45</f>
        <v/>
      </c>
    </row>
    <row r="46" spans="1:6">
      <c r="A46" s="50" t="s">
        <v>130</v>
      </c>
      <c r="B46" s="77">
        <f>VLOOKUP(A46,SOUHRN!$A$9:$E$188,2,FALSE)</f>
        <v/>
      </c>
      <c r="C46" s="75" t="n">
        <v>8</v>
      </c>
      <c r="D46" s="34" t="s">
        <v>132</v>
      </c>
      <c r="E46" s="95" t="s"/>
      <c r="F46" s="95" t="s"/>
    </row>
    <row r="47" spans="1:6">
      <c r="A47" s="50" t="s">
        <v>133</v>
      </c>
      <c r="B47" s="77">
        <f>VLOOKUP(A47,SOUHRN!$A$9:$E$188,2,FALSE)</f>
        <v/>
      </c>
      <c r="C47" s="75" t="n">
        <v>2</v>
      </c>
      <c r="D47" s="34" t="s">
        <v>132</v>
      </c>
      <c r="E47" s="95" t="s"/>
      <c r="F47" s="95" t="s"/>
    </row>
    <row r="48" spans="1:6">
      <c r="A48" s="50" t="s">
        <v>135</v>
      </c>
      <c r="B48" s="77">
        <f>VLOOKUP(A48,SOUHRN!$A$9:$E$188,2,FALSE)</f>
        <v/>
      </c>
      <c r="C48" s="75" t="n">
        <v>8</v>
      </c>
      <c r="D48" s="34" t="s">
        <v>132</v>
      </c>
      <c r="E48" s="95" t="s"/>
      <c r="F48" s="95" t="s"/>
    </row>
    <row r="49" spans="1:6">
      <c r="A49" s="50" t="s">
        <v>137</v>
      </c>
      <c r="B49" s="77">
        <f>VLOOKUP(A49,SOUHRN!$A$9:$E$188,2,FALSE)</f>
        <v/>
      </c>
      <c r="C49" s="75" t="n">
        <v>8</v>
      </c>
      <c r="D49" s="34" t="s">
        <v>132</v>
      </c>
      <c r="E49" s="95" t="s"/>
      <c r="F49" s="95" t="s"/>
    </row>
    <row r="50" spans="1:6">
      <c r="A50" s="50" t="s">
        <v>139</v>
      </c>
      <c r="B50" s="77">
        <f>VLOOKUP(A50,SOUHRN!$A$9:$E$188,2,FALSE)</f>
        <v/>
      </c>
      <c r="C50" s="75" t="n">
        <v>48</v>
      </c>
      <c r="D50" s="34" t="s">
        <v>132</v>
      </c>
      <c r="E50" s="95" t="s"/>
      <c r="F50" s="95" t="s"/>
    </row>
    <row r="51" spans="1:6">
      <c r="A51" s="50" t="s">
        <v>141</v>
      </c>
      <c r="B51" s="77">
        <f>VLOOKUP(A51,SOUHRN!$A$9:$E$188,2,FALSE)</f>
        <v/>
      </c>
      <c r="C51" s="75" t="n">
        <v>16</v>
      </c>
      <c r="D51" s="34" t="s">
        <v>132</v>
      </c>
      <c r="E51" s="95" t="s"/>
      <c r="F51" s="95" t="s"/>
    </row>
    <row r="52" spans="1:6">
      <c r="A52" s="50" t="s">
        <v>143</v>
      </c>
      <c r="B52" s="77">
        <f>VLOOKUP(A52,SOUHRN!$A$9:$E$188,2,FALSE)</f>
        <v/>
      </c>
      <c r="C52" s="75" t="n">
        <v>8</v>
      </c>
      <c r="D52" s="34" t="s">
        <v>132</v>
      </c>
      <c r="E52" s="95" t="s"/>
      <c r="F52" s="95" t="s"/>
    </row>
    <row r="53" spans="1:6">
      <c r="A53" s="50" t="s">
        <v>145</v>
      </c>
      <c r="B53" s="77">
        <f>VLOOKUP(A53,SOUHRN!$A$9:$E$188,2,FALSE)</f>
        <v/>
      </c>
      <c r="C53" s="75" t="n">
        <v>4</v>
      </c>
      <c r="D53" s="34" t="s">
        <v>132</v>
      </c>
      <c r="E53" s="95" t="s"/>
      <c r="F53" s="95" t="s"/>
    </row>
    <row customHeight="1" ht="15.75" r="54" s="32" spans="1:6" thickBot="1">
      <c r="A54" s="51" t="n"/>
      <c r="B54" s="22" t="n"/>
      <c r="C54" s="25" t="n"/>
      <c r="D54" s="36" t="n"/>
    </row>
    <row customHeight="1" ht="15.75" r="55" s="32" spans="1:6" thickTop="1">
      <c r="A55" s="8" t="n"/>
      <c r="B55" s="7" t="n"/>
      <c r="C55" s="8" t="n"/>
      <c r="D55" s="8" t="n"/>
      <c r="F55" s="79">
        <f>SUM(F14:F54)</f>
        <v/>
      </c>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8" verticalDpi="300"/>
</worksheet>
</file>

<file path=xl/worksheets/sheet7.xml><?xml version="1.0" encoding="utf-8"?>
<worksheet xmlns="http://schemas.openxmlformats.org/spreadsheetml/2006/main">
  <sheetPr>
    <outlinePr summaryBelow="1" summaryRight="1"/>
    <pageSetUpPr fitToPage="1"/>
  </sheetPr>
  <dimension ref="A1:F22"/>
  <sheetViews>
    <sheetView view="pageBreakPreview" workbookViewId="0" zoomScaleNormal="100" zoomScaleSheetLayoutView="100">
      <selection activeCell="A1" sqref="A1"/>
    </sheetView>
  </sheetViews>
  <sheetFormatPr baseColWidth="8" defaultRowHeight="15" outlineLevelCol="0"/>
  <cols>
    <col customWidth="1" max="1" min="1" style="32" width="21.7109375"/>
    <col customWidth="1" max="2" min="2" style="32" width="70.7109375"/>
    <col customWidth="1" max="3" min="3" style="63" width="7.7109375"/>
    <col customWidth="1" max="4" min="4" style="32" width="50.7109375"/>
    <col bestFit="1" customWidth="1" max="5" min="5" style="32" width="18.5703125"/>
    <col customWidth="1" max="6" min="6" style="32" width="11.140625"/>
  </cols>
  <sheetData>
    <row customHeight="1" ht="15.75" r="1" s="32" spans="1:6" thickTop="1">
      <c r="A1" s="80" t="s">
        <v>0</v>
      </c>
      <c r="B1" s="81">
        <f>SOUHRN!C1</f>
        <v/>
      </c>
      <c r="C1" s="13" t="s">
        <v>151</v>
      </c>
      <c r="D1" s="2" t="n"/>
    </row>
    <row customHeight="1" ht="15" r="2" s="32" spans="1:6">
      <c r="A2" s="82" t="s">
        <v>2</v>
      </c>
      <c r="B2" s="48" t="n"/>
      <c r="C2" s="63" t="n"/>
      <c r="D2" s="92" t="s">
        <v>178</v>
      </c>
    </row>
    <row r="3" spans="1:6">
      <c r="A3" s="82" t="s">
        <v>4</v>
      </c>
      <c r="B3" s="48">
        <f>SOUHRN!C3</f>
        <v/>
      </c>
      <c r="C3" s="63" t="n"/>
    </row>
    <row r="4" spans="1:6">
      <c r="A4" s="82" t="s">
        <v>5</v>
      </c>
      <c r="B4" s="48">
        <f>SOUHRN!C4</f>
        <v/>
      </c>
      <c r="C4" s="63" t="n"/>
    </row>
    <row r="5" spans="1:6">
      <c r="A5" s="82" t="s">
        <v>7</v>
      </c>
      <c r="B5" s="20" t="s">
        <v>153</v>
      </c>
      <c r="C5" s="63" t="n"/>
    </row>
    <row r="6" spans="1:6">
      <c r="A6" s="82" t="s">
        <v>154</v>
      </c>
      <c r="B6" s="20" t="s">
        <v>179</v>
      </c>
      <c r="C6" s="63" t="n"/>
    </row>
    <row r="7" spans="1:6">
      <c r="A7" s="82" t="s">
        <v>156</v>
      </c>
      <c r="B7" s="20" t="s">
        <v>180</v>
      </c>
      <c r="C7" s="63" t="n"/>
    </row>
    <row r="8" spans="1:6">
      <c r="A8" s="82" t="s">
        <v>158</v>
      </c>
      <c r="B8" s="20">
        <f>RIGHT(CELL("filename",A1),LEN(CELL("filename",A1))-FIND("]",CELL("filename",A1)))</f>
        <v/>
      </c>
      <c r="C8" s="63" t="n"/>
    </row>
    <row r="9" spans="1:6">
      <c r="A9" s="82" t="s">
        <v>159</v>
      </c>
      <c r="B9" s="20" t="s">
        <v>181</v>
      </c>
      <c r="C9" s="63" t="n"/>
    </row>
    <row r="10" spans="1:6">
      <c r="A10" s="82" t="s">
        <v>161</v>
      </c>
      <c r="B10" s="69" t="n"/>
      <c r="C10" s="63" t="n"/>
    </row>
    <row customHeight="1" ht="15.75" r="11" s="32" spans="1:6" thickBot="1">
      <c r="A11" s="83" t="s">
        <v>162</v>
      </c>
      <c r="B11" s="49" t="n"/>
      <c r="C11" s="63" t="n"/>
    </row>
    <row r="12" spans="1:6">
      <c r="A12" s="12" t="n"/>
      <c r="B12" s="14" t="n"/>
      <c r="C12" s="61" t="n"/>
      <c r="D12" s="15" t="n"/>
    </row>
    <row customHeight="1" ht="31.5" r="13" s="32" spans="1:6">
      <c r="A13" s="59" t="s">
        <v>9</v>
      </c>
      <c r="B13" s="60" t="s">
        <v>163</v>
      </c>
      <c r="C13" s="5" t="s">
        <v>11</v>
      </c>
      <c r="D13" s="16" t="s">
        <v>12</v>
      </c>
      <c r="E13" s="60" t="s">
        <v>164</v>
      </c>
      <c r="F13" s="60" t="s">
        <v>165</v>
      </c>
    </row>
    <row r="14" spans="1:6">
      <c r="A14" s="50" t="s">
        <v>147</v>
      </c>
      <c r="B14" s="77">
        <f>VLOOKUP(A14,SOUHRN!$A$9:$E$188,2,FALSE)</f>
        <v/>
      </c>
      <c r="C14" s="27" t="n">
        <v>1</v>
      </c>
      <c r="D14" s="76" t="s">
        <v>21</v>
      </c>
      <c r="E14" s="94" t="s"/>
      <c r="F14" s="73">
        <f>C14*E14</f>
        <v/>
      </c>
    </row>
    <row customHeight="1" ht="15.75" r="15" s="32" spans="1:6" thickBot="1">
      <c r="A15" s="51" t="n"/>
      <c r="B15" s="22" t="n"/>
      <c r="C15" s="25" t="n"/>
      <c r="D15" s="36" t="n"/>
    </row>
    <row customHeight="1" ht="15.75" r="16" s="32" spans="1:6" thickTop="1"/>
    <row r="17" spans="1:6"/>
    <row r="18" spans="1:6"/>
    <row r="19" spans="1:6"/>
    <row r="20" spans="1:6"/>
    <row r="21" spans="1:6"/>
    <row r="22" spans="1:6">
      <c r="D22" s="11" t="n"/>
    </row>
  </sheetData>
  <sheetProtection autoFilter="1" deleteColumns="1" deleteRows="1" formatCells="1" formatColumns="1" formatRows="1" insertColumns="1" insertHyperlinks="1" insertRows="1" objects="0" pivotTables="1" scenarios="0" selectLockedCells="0" selectUnlockedCells="0" sheet="1" sort="1"/>
  <mergeCells count="1">
    <mergeCell ref="D2:D11"/>
  </mergeCells>
  <pageMargins bottom="0.7480314960629921" footer="0.3149606299212598" header="0.3149606299212598" left="0.2362204724409449" right="0.2362204724409449" top="0.7480314960629921"/>
  <pageSetup fitToHeight="0" horizontalDpi="300" orientation="landscape" paperSize="9" scale="79" verticalDpi="30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B8743CC7546B364DB0806A972C66EF22" ma:contentTypeVersion="4" ma:contentTypeDescription="Vytvoří nový dokument" ma:contentTypeScope="" ma:versionID="433f7600fff0ccbe96e12dd3267005a8">
  <xsd:schema xmlns:xsd="http://www.w3.org/2001/XMLSchema" xmlns:xs="http://www.w3.org/2001/XMLSchema" xmlns:p="http://schemas.microsoft.com/office/2006/metadata/properties" xmlns:ns2="7dfbae14-5b70-4a6e-98e6-73d00217dcdf" xmlns:ns3="fa7f2184-2e7d-4cc4-b6a2-e5a3ec1d7709" targetNamespace="http://schemas.microsoft.com/office/2006/metadata/properties" ma:root="true" ma:fieldsID="9092624e35f10ba7d7cba96163e74c62" ns2:_="" ns3:_="">
    <xsd:import namespace="7dfbae14-5b70-4a6e-98e6-73d00217dcdf"/>
    <xsd:import namespace="fa7f2184-2e7d-4cc4-b6a2-e5a3ec1d770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fbae14-5b70-4a6e-98e6-73d00217dcd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a7f2184-2e7d-4cc4-b6a2-e5a3ec1d7709"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6455970-78F0-45A1-9CEC-B7A6F0A3651C}"/>
</file>

<file path=customXml/itemProps2.xml><?xml version="1.0" encoding="utf-8"?>
<ds:datastoreItem xmlns:ds="http://schemas.openxmlformats.org/officeDocument/2006/customXml" ds:itemID="{90775B75-D427-47D5-9C2D-6BBDC7DC09A1}"/>
</file>

<file path=customXml/itemProps3.xml><?xml version="1.0" encoding="utf-8"?>
<ds:datastoreItem xmlns:ds="http://schemas.openxmlformats.org/officeDocument/2006/customXml" ds:itemID="{07A75373-5CFF-4597-B0F6-3E6B29318138}"/>
</file>

<file path=docProps/app.xml><?xml version="1.0" encoding="utf-8"?>
<Properties xmlns="http://schemas.openxmlformats.org/officeDocument/2006/extended-properties">
  <Application>Microsoft Excel</Application>
  <AppVersion>2.5</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karel</cp:lastModifiedBy>
  <cp:lastPrinted>2018-03-02T15:32:02Z</cp:lastPrinted>
  <dcterms:created xsi:type="dcterms:W3CDTF">2013-07-18T13:10:46Z</dcterms:created>
  <dcterms:modified xsi:type="dcterms:W3CDTF">2018-03-12T09:10:39Z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0x010100B8743CC7546B364DB0806A972C66EF22</vt:lpwstr>
  </property>
</Properties>
</file>