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tyles.xml" ContentType="application/vnd.openxmlformats-officedocument.spreadsheetml.styles+xml"/>
  <Override PartName="/xl/workbook.xml" ContentType="application/vnd.openxmlformats-officedocument.spreadsheetml.sheet.m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r="http://schemas.openxmlformats.org/officeDocument/2006/relationships" xmlns="http://schemas.openxmlformats.org/spreadsheetml/2006/main">
  <workbookPr/>
  <bookViews>
    <workbookView activeTab="1" tabRatio="952" windowHeight="13920" windowWidth="28800" xWindow="0" yWindow="0"/>
  </bookViews>
  <sheets>
    <sheet name="SOUHRN" sheetId="1" state="hidden" r:id="rId1"/>
    <sheet name="204" sheetId="2" state="visible" r:id="rId2"/>
    <sheet name="205" sheetId="3" state="visible" r:id="rId3"/>
    <sheet name="232" sheetId="4" state="visible" r:id="rId4"/>
    <sheet name="235a" sheetId="5" state="visible" r:id="rId5"/>
    <sheet name="332" sheetId="6" state="visible" r:id="rId6"/>
    <sheet name="343" sheetId="7" state="visible" r:id="rId7"/>
    <sheet name="348a" sheetId="8" state="visible" r:id="rId8"/>
    <sheet name="351" sheetId="9" state="visible" r:id="rId9"/>
  </sheets>
  <externalReferences>
    <externalReference r:id="rId10"/>
    <externalReference r:id="rId11"/>
  </externalReferences>
  <definedNames>
    <definedName name="_Typy_misnosti">[1]typy!$A$1:$A$12</definedName>
    <definedName name="Typy_mistnosti">[2]typy!$A$2:$A$12</definedName>
    <definedName localSheetId="0" name="_xlnm.Print_Area">SOUHRN!$A$1:$I$53</definedName>
  </definedNames>
  <calcPr calcId="152511" fullCalcOnLoad="1"/>
</workbook>
</file>

<file path=xl/sharedStrings.xml><?xml version="1.0" encoding="utf-8"?>
<sst xmlns="http://schemas.openxmlformats.org/spreadsheetml/2006/main" uniqueCount="166">
  <si>
    <t>Název projektu:</t>
  </si>
  <si>
    <t>MUNI AV Technologie</t>
  </si>
  <si>
    <t>Budova:</t>
  </si>
  <si>
    <t>UKB - pouze výběr učeben LF</t>
  </si>
  <si>
    <t>Fakulta:</t>
  </si>
  <si>
    <t>LF</t>
  </si>
  <si>
    <t>Adresa:</t>
  </si>
  <si>
    <t>Kamenice 5, Brno, Bohunice</t>
  </si>
  <si>
    <t>Dokument:</t>
  </si>
  <si>
    <t>Souhrnný výkaz</t>
  </si>
  <si>
    <t>ID</t>
  </si>
  <si>
    <t>Popis položky</t>
  </si>
  <si>
    <t>Počet měrných jednotek</t>
  </si>
  <si>
    <t>Měrná jednotka</t>
  </si>
  <si>
    <t>Jednotková cena [Kč]</t>
  </si>
  <si>
    <t>Celková cena [Kč]</t>
  </si>
  <si>
    <t>Technické specifikace, uživatelské standardy</t>
  </si>
  <si>
    <t>Výrobce</t>
  </si>
  <si>
    <t>Typ zařízení</t>
  </si>
  <si>
    <t>Suma</t>
  </si>
  <si>
    <t>A2</t>
  </si>
  <si>
    <t>Rámové projekční plátno, 2,4 m</t>
  </si>
  <si>
    <t>ks</t>
  </si>
  <si>
    <t xml:space="preserve">Rámová projekční plocha šířky 2,4 m, povrch matný se ziskem max 1,1. Plocha vypnuta v černém hliníkovém rámu, zezadu připnuta patenty, šíře rámu 40–55 mm, montáž na stěnu. Poměr stran dle zvoleného projektoru.
</t>
  </si>
  <si>
    <t>A20</t>
  </si>
  <si>
    <t>Keramická tabule, šířka 2 m</t>
  </si>
  <si>
    <t xml:space="preserve">Magnetická bílá keramická tabule pro popis fixem. Tloušťka tabulové desky min. 22 mm. Sendvičová konstrukce pro vyloučení deformace tabulové desky. Dvouvrstvý keramický povrch vysoce odolný proti mechanickému poškození, vypalovaný při teplotě min. 800 °C. Tabulová deska a její povrch neobsahují těkavé organické sloučeniny. Záruka výrobce na povrch tabule min. 25 let., šířka min. 200 cm, montáž na stěnu.
</t>
  </si>
  <si>
    <t>A22</t>
  </si>
  <si>
    <t>Interaktivní LCD display vč. ozvučení</t>
  </si>
  <si>
    <t xml:space="preserve">Interaktivní tabule/panel s minimálními parametry: úhlopříčka 200 cm, rozlišení 4K. Konektivita HDMI, DP, VGA, USB, 3,5mm jack, RJ45. Integrované reprosoustavy. Ovládání dotykem prstu nebo popisovače (nezávislé na dodávaných popisovačích, automatická detekce barvy). Rozpoznání 10 současných dotyků. Detekce přítomnosti osob v místnosti a automatická aktivace displeje. Modul pro práci bez počítače (konektivita HDMI, USB, LAN, Wi-Fi, Bluetooth. Vč. SW vybavení pro autorské nástroje učitele, prostředí v českém jazyce.
</t>
  </si>
  <si>
    <t>A25</t>
  </si>
  <si>
    <t>Keramická tabule, šířka 1,2 m</t>
  </si>
  <si>
    <t xml:space="preserve">Magnetická bílá keramická tabule pro popis fixem. Tloušťka tabulové desky min. 22 mm. Sendvičová konstrukce pro vyloučení deformace tabulové desky. Dvouvrstvý keramický povrch vysoce odolný proti mechanickému poškození, vypalovaný při teplotě min. 800 °C. Tabulová deska a její povrch neobsahují těkavé organické sloučeniny. Záruka výrobce na povrch tabule min. 25 let., rozměr 150 x 120cm, montáž na stěnu.
</t>
  </si>
  <si>
    <t>A27</t>
  </si>
  <si>
    <t>Keramická tabule, šířka 3 m</t>
  </si>
  <si>
    <t xml:space="preserve">Magnetická bílá keramická tabule pro popis fixem. Tloušťka tabulové desky min. 22 mm. Sendvičová konstrukce pro vyloučení deformace tabulové desky. Dvouvrstvý keramický povrch vysoce odolný proti mechanickému poškození, vypalovaný při teplotě min. 800 °C. Tabulová deska a její povrch neobsahují těkavé organické sloučeniny. Záruka výrobce  na povrch tabule min. 25 let., rozměr 300 x 155 cm, montáž na stěnu.
</t>
  </si>
  <si>
    <t>A29</t>
  </si>
  <si>
    <t>Keramická tabule mobilní velká</t>
  </si>
  <si>
    <t xml:space="preserve">Magnetická bílá keramická tabule pro popis fixem. Tloušťka tabulové desky min. 22 mm. Sendvičová konstrukce pro vyloučení deformace tabulové desky. Dvouvrstvý keramický povrch vysoce odolný proti mechanickému poškození, vypalovaný při teplotě min. 800 °C. Tabulová deska a její povrch neobsahují těkavé organické sloučeniny. Záruka výrobce na povrch tabule min. 25 let. Kovový stabilní stojan s kolečky a brzdami, velikost plochy min. 180 x 120 cm.
</t>
  </si>
  <si>
    <t>B1</t>
  </si>
  <si>
    <t>Projektor s velmi krátkou projekční vzdáleností, 4000 lm</t>
  </si>
  <si>
    <t xml:space="preserve">Projektor s laserovým zdrojem, minimální parametry: výkon 4000 lumenů, rozlišení HD (1920x1080), projekční poměr 0,27-0,37:1. Limit max. šířky obrazu alespoň 2 m. Vstupy HDMI, HDBaseT (alt. převodník), VGA, řízení RS-232, LAN, provozní hlučnost projektoru max. 39 dB. Životnost světelného zdroje 20 000 hodin. Interaktivita s pomocí pera a dotyku.
</t>
  </si>
  <si>
    <t>B10</t>
  </si>
  <si>
    <t>Náhledový monitor 70'</t>
  </si>
  <si>
    <t xml:space="preserve">LCD monitor s provozem min. 12/7, min. parametry: úhlopříčka 70'', jas 400 cd/m², kontrast 4000:1, rozlišení  1920 x 1080. Vstupy VGA, HDMI, RS-232. Integrované reprosoustavy. Monitor nesmí mít TV tuner.
</t>
  </si>
  <si>
    <t>C8</t>
  </si>
  <si>
    <t>Převodník HDMI - TP/HDBaseT (s náhl. výstupem)</t>
  </si>
  <si>
    <t xml:space="preserve">Převodník HDMI na UTP s HDMI výstupem pro monitoring (separátní výstupní obvody). Pro kabeláž do 70 m, rozlišení do 4K, kompatibilní s HDBaseT standardem (pro přímé napojení na kompatibilní projektor).
</t>
  </si>
  <si>
    <t>C10</t>
  </si>
  <si>
    <t>Rozbočovač HDMI</t>
  </si>
  <si>
    <t xml:space="preserve">HDMI distribuční zesilovač s dvojitým výstupem. Management EDID komunikace, rozlišení do 4K, přenos rychl. min. 10,2 Gb/s. Automatická ekvalizace.
</t>
  </si>
  <si>
    <t>C15</t>
  </si>
  <si>
    <t>Prezentační AV přepínač malý (6 vstupů, HDMI výstup)</t>
  </si>
  <si>
    <t xml:space="preserve">Prezentační přepínač/switcher s minimální konektivitou: Vstupy: 2xVGA, 4xHDMI, 5x stereo audio (sym.), mikrofonní (48V fantomové napájení). Výstup: 2x HDMI. Řízení: LAN, RS-232.
</t>
  </si>
  <si>
    <t>D1</t>
  </si>
  <si>
    <t>Ovládací panel/ŘS tlačítkový malý</t>
  </si>
  <si>
    <t xml:space="preserve">Řídící systém s tlačítkovým ovládacím panelem, minimální konektivita, 2x obousměrný port RS232, 1x IR, 1x digitální I/O port, 2x relé (spínací kontakt 24VDC/1A), Ethernet port s PoE, otočný ovladač pro změnu hlasitosti, min. 6x podsvícené tlačítko, tvorba maker, integrovaný WebServer.
</t>
  </si>
  <si>
    <t>D2</t>
  </si>
  <si>
    <t>Ovládací panel/ŘS tlačítkový velký</t>
  </si>
  <si>
    <t xml:space="preserve">Řídící systém s tlačítkovým ovládacím panelem, minimální konektivita, 2x obousměrný port RS232, 1x IR, 1x digitální I/O port, 2x relé (spínací kontakt 24VDC/1A), Ethernet port s PoE, otočný ovladač pro změnu hlasitosti, min. 10x podsvícené tlačítko, tvorba maker, integrovaný WebServer. 
</t>
  </si>
  <si>
    <t>D8</t>
  </si>
  <si>
    <t>Relé jednotka do rozvaděče</t>
  </si>
  <si>
    <t xml:space="preserve">Relé jednotka pro instalaci na DIN lištu, 6x přepínací relé 10A/230V, řízení po sběrnici PEXbus a externími tlačítky, programovatelné parametry pro každé relé, indikace napájení a stavu relé. Využití v prostorách, kde je kromě el. plátna předpokládáno i řízení osvětlení či žaluzií.
</t>
  </si>
  <si>
    <t>D9</t>
  </si>
  <si>
    <t>Jednotka pro potlačení EM rušení</t>
  </si>
  <si>
    <t xml:space="preserve">3 kanálová EMI odrušovací jednotka, montáž na DIN lištu, 3x RC odrušovací člen pro spínání motorů, maximální odrušovací proud 10A.
</t>
  </si>
  <si>
    <t>D10</t>
  </si>
  <si>
    <t>Řídící modul pro předřadníky DALI</t>
  </si>
  <si>
    <t xml:space="preserve">Jednotka pro řízení předřadníků zářivek DALI, až 15 nezávislých skupin, až 64 předřadníků, montáž DIN lišta, testovací tlačítka. Předpoklad instalace v prostorách s řízením osvětlení.
</t>
  </si>
  <si>
    <t>D11</t>
  </si>
  <si>
    <t>Převodník RS232 na RS 485</t>
  </si>
  <si>
    <t xml:space="preserve">Datový převodník z RS232 na RS485 (PEXbus), automatický poloduplexní provoz, indikace směru přenosu.
</t>
  </si>
  <si>
    <t>D12</t>
  </si>
  <si>
    <t>Dálkové/LAN řízení distribuce napájení, 4x 230V (nezávislé)</t>
  </si>
  <si>
    <t xml:space="preserve">Minimálně čtyřportový spínač 230V řízený po LAN, web server, detekce proudového zatížení, postupné spínání a možnost seskupování výstupů. Spínaný proud min. 10 A, výška 1U, kovové provedení. Včetně instalace a nastavení podle instrukcí uživatele.
</t>
  </si>
  <si>
    <t>D15</t>
  </si>
  <si>
    <t>Datový přepínač</t>
  </si>
  <si>
    <t xml:space="preserve">L2 switch s fixní konfigurací, výška zařízení 1RU, bezvětrákové provedení, s možností instalace do racku, min. 8x metalických portů 10/100/1000(RJ-45), podpora PoE a PoE+, min. výkon pro napájení PoE 120W, PoE napájení dostupné i při vypnutém/startujícím zařízení, min. 2x portů 1 Gbit/s SFP, min. 250 VLAN, IEEE 802.3-2005, IEEE 802.3ad, Podpora "jumbo rámců" (minimálně 9000 B), IEEE 802.1D, IEEE 802.1Q, IEEE 802.1X - Port Based Network Access Control, IEEE 802.1s - multiple spanning trees, IEEE 802.1w - Rapid Tree Spanning Protocol, IEEE 802.1p - min. 4x vnitřních front, Per VLAN rapid spanning tree (PVRST+) nebo ekvivalentní, LLDP, LLDP-MED, Protokol pro definici šířených VLAN (např. VTP), Detekce jednosměrnosti optické linky (např. UDLD), STP root guard, STP loop guard, Možnost autorecovery po chybovém stavu (UDLD, root guard, loop guard), Multicast/broadcast storm control -hardwarové omezení poměru unicast/multicast rámců na portu v procentech, Podpora IPv6 ACL, Podpora IPv6 services ( DNS, Telnet, SSH, Syslog, ICMP), Podpora IPv6 MLDv2 snooping, Podpora IPv6 Port ACL, Podpora IPv6 First Hop Security RA guard, Podpora IPv6 First Hop Security DHCPv6 guard, Podpora IPv6 First Hop Security IPv6 Binding Integrity Guard, IGMPv2 snooping, IGMPv3 snooping, IPv6 MLDv1 &amp; v2 snooping, ACL na fyzickém rozhraní IN/OUT , ACL pro IP, ACL pro ethernetové rámce, IPv6 ACL. Možnost definovat povolené MAC adresy na portu, Možnost definovat maximální počet MAC adres na portu, Možnost definovat různé chování při překročení počtu MAC adres na portu (zablokování portu, blokování nové MAC adresy), DHCP snooping, Dynamic ARP inspection (DAI), Verifikace mapování IP-MAC (např. IP source guard), IEEE 802.1x autentizace i autorizace více koncových zařízení na jednom portu, IEEE 802.1x autentizace přepínače vůči nadřazenému přepínači, sdílení ověření koncových stanic, Konfiguorvatelná kombinace pořadí postupného ověřování zařízení na portu (IEEE 802.1x, MAC adresou, Web autentizací), Ověřování dle IEEE 802.1x volitelně bez omezování přístupu (pro monitoring a snadné nasazení 802.1x), CLI rozhraní, SSHv2, SSHv2 over IPv6, Možnost omezení přístupu k managementu (SSH, SNMP) pomocí ACL, SNMPv2, SNMPv3, USB konzolová linka, Sériová konzolová linka, DNS klient, NTP klient s MD5 autentizací, RADIUS klient pro AAA (autentizace, autorizace, accounting), TACACS+ klient, Port mirroring (SPAN), Port mirroring 1 -&gt; 1, Port mirroring N -&gt; 1, Vzdálený port mirroring (RSPAN), Syslog, Automatické zazálohování a obnova firmware včetně konfigurace z nadřazeného směrovače, DHCP server.
</t>
  </si>
  <si>
    <t>F13</t>
  </si>
  <si>
    <t>Reproduktorové soustavy pasivní malé</t>
  </si>
  <si>
    <t xml:space="preserve">Pasivní reprosoustava dvoupásmová, min. 5'' a 3/4'' měniče, nominální příkon min. 60 W, char. citl. 86 dB/1m, vyzařovací úhel min. 90° x 90°, frekvenční rozsah min. 70 Hz – 20 kHz (-10dB), char. impedance 8 ohm / vysokoimpedanční vstup (100V).  Včetně nástěnných úchytů. Bílá barva.
</t>
  </si>
  <si>
    <t>F15</t>
  </si>
  <si>
    <t>Reproduktorové soustavy pasivní sloupové malé</t>
  </si>
  <si>
    <t xml:space="preserve">Sloupová reprosoustava, minimální konfigurace 8 × 2", příkon cca 150 W/8 ohm, max. SPL nejméně 115 dB/1m, frekvenční rozsah min. 80 Hz – 20 kHz (-10dB), včetně nástěnných polohovatelných úchytů. Vyzařovací charakteristika 15-25° vert. a 130-165° horiz.
</t>
  </si>
  <si>
    <t>F21</t>
  </si>
  <si>
    <t>Výkonový zesilovač (100V nebo nízkoimpedanční)</t>
  </si>
  <si>
    <t xml:space="preserve">Dvoukanálový zesilovač, výška 1U - poloviční šířka, výkon nejméně 60W/kanál, provedení bez ventilátoru, klidová spotřeba &lt;1W (automatické přepnutí do úsporného režimu). Nízkoimpedanční nebo 100V varianta dle použití/vzdálenosti a typu reprosoustav. Min. výstupní výkon 2x 60 W /8 ohm nebo 100V, vstupní impedance 10 kOhm. Kmitočtový rozsah 20 Hz - 20 kHz (±1 dB), THD+N 0,05%, odstup S/Š 105 dB, činitel tlumení &gt;100 (8 ohm).
</t>
  </si>
  <si>
    <t>G2</t>
  </si>
  <si>
    <t>SFTP Cat 6a</t>
  </si>
  <si>
    <t>m</t>
  </si>
  <si>
    <t xml:space="preserve">Instalační kabel pro strukturovanou kabeláž, třída 10GBase-T, stíněné provedení s konstrukcí F/FTP, 4 kroucené páry AWG 23/1, šířka pásma 500 MHz.
</t>
  </si>
  <si>
    <t>G10</t>
  </si>
  <si>
    <t>HDMI pasivní 15 m</t>
  </si>
  <si>
    <t xml:space="preserve">Propojovací HDMI kabel třídy 2.0, min. parametry: vodiče OFC, AWG 24, dvojité stínění, přenosová rychlost 10 Gb/s.
</t>
  </si>
  <si>
    <t>G11</t>
  </si>
  <si>
    <t>HDMI pasivní 20 m</t>
  </si>
  <si>
    <t>G14</t>
  </si>
  <si>
    <t>Repro kabel 2x2,5 mm2</t>
  </si>
  <si>
    <t>H1</t>
  </si>
  <si>
    <t>Držák projektoru univerzální</t>
  </si>
  <si>
    <t xml:space="preserve">Kompatibilní s typem projektoru.
</t>
  </si>
  <si>
    <t>H2</t>
  </si>
  <si>
    <t>Držák monitoru univerzální</t>
  </si>
  <si>
    <t xml:space="preserve">Kompatibilní s typem monitoru.
</t>
  </si>
  <si>
    <t>H11</t>
  </si>
  <si>
    <t>AV rack v katedře - instalační vybavení pro vestavbu AV techniky</t>
  </si>
  <si>
    <t xml:space="preserve">Kompletní výbava pro instalaci AV techniky v katedře včetně napájecího managementu a aktivního větrání s důrazem na nízký hluk. Výška 12RU, bez bočnic. Min. výbava: potřebné rozvody elektro, aktivní chlazení (hlučnost do 30 dB, MTFB  min. 75 000 hodin). Vázání kabeláže s ohledem na proudění vzduchu. Značení kabelů štítky/bužírkou s potiskem termotransferovou technologií.
</t>
  </si>
  <si>
    <t>H12</t>
  </si>
  <si>
    <t>Přípojné místo pro prezentaci v katedře</t>
  </si>
  <si>
    <t xml:space="preserve">Přípojné místo zápustné. Materiál kov, barva černá. Integrovaná výsuvná AV kabeláž s konektivitou HDMI, DP, VGA a audio. Vč. 230VAC. 
</t>
  </si>
  <si>
    <t>H18</t>
  </si>
  <si>
    <t>Patch panel atypický</t>
  </si>
  <si>
    <t xml:space="preserve">1U panel s osazením dle  zadání (předpoklad čtyř pozic - např. XLR_I/O, HDMI, USB).
</t>
  </si>
  <si>
    <t>H23</t>
  </si>
  <si>
    <t>Kabelová lišta</t>
  </si>
  <si>
    <t xml:space="preserve">Lišta pro kabeláž, rozměry a provedení dle počtu kabelů (nejčastěji předpoklad UTP/HDMI k projektoru a 2x 2,5 mm pro reprosoustavy).
</t>
  </si>
  <si>
    <t>H32</t>
  </si>
  <si>
    <t>Montážní a spotřební materiál</t>
  </si>
  <si>
    <t>kpl</t>
  </si>
  <si>
    <t xml:space="preserve">Montážní a spotřební materiál pro instalaci AV techniky.
</t>
  </si>
  <si>
    <t>J1</t>
  </si>
  <si>
    <t>Prováděcí dokumentace</t>
  </si>
  <si>
    <t>h</t>
  </si>
  <si>
    <t>J2</t>
  </si>
  <si>
    <t>Štítkování zařízení - identifikační systém</t>
  </si>
  <si>
    <t>J3</t>
  </si>
  <si>
    <t>Demontážní práce původního vybavení</t>
  </si>
  <si>
    <t>J4</t>
  </si>
  <si>
    <t>Příprava kabelových tras</t>
  </si>
  <si>
    <t>J5</t>
  </si>
  <si>
    <t>Montážní a instalační práce</t>
  </si>
  <si>
    <t>J7</t>
  </si>
  <si>
    <t>Programování řídícího systému</t>
  </si>
  <si>
    <t>J8</t>
  </si>
  <si>
    <t xml:space="preserve">Programování řízení osvětlení a žaluzií </t>
  </si>
  <si>
    <t>J9</t>
  </si>
  <si>
    <t>Zprovoznění a zaškolení obsluhy</t>
  </si>
  <si>
    <t>CELKEM</t>
  </si>
  <si>
    <t>Základní vlastnosti prostoru:</t>
  </si>
  <si>
    <t xml:space="preserve">TYPIZACE:
Neuvedena - návrh projektanta: 7_Učebna malá.
VOLITELNÉ POLOŽKY:
- 
SOUHRN: 
projektor s ultra krátkou projekční vzdáleností,  tabule pro projekci, ozvučení, nová katedra </t>
  </si>
  <si>
    <t>Soupis zařízení</t>
  </si>
  <si>
    <t>Název místnosti:</t>
  </si>
  <si>
    <t>Typ místnosti:</t>
  </si>
  <si>
    <t>Číslo místnosti provozní:</t>
  </si>
  <si>
    <t>Kód místnosti:</t>
  </si>
  <si>
    <t>BMB01N02104</t>
  </si>
  <si>
    <t>Kapacita:</t>
  </si>
  <si>
    <t>Frekvenční pásmo:</t>
  </si>
  <si>
    <t>Název položky</t>
  </si>
  <si>
    <t>Jednotková cena bez DPH [Kč]</t>
  </si>
  <si>
    <t>Celková cena bez DPH [Kč]</t>
  </si>
  <si>
    <t>Celkem</t>
  </si>
  <si>
    <t>TYPIZACE:
5_Seminární místnost malá TV
VOLITELNÉ POLOŽKY:
- neuvedeny
SOUHRN: 
velkoplošný interaktivní LCD monitor, bezdrátová prezentační jednotka</t>
  </si>
  <si>
    <t>BMB01N02103</t>
  </si>
  <si>
    <t>TYPIZACE:
1_Projekce 3500
VOLITELNÉ POLOŽKY:
- neuvedeny
SOUHRN: 
projektor s krátkou projekční vzdáleností, ozvučení</t>
  </si>
  <si>
    <t>učebna teorie vaření Bc.</t>
  </si>
  <si>
    <t>BMB01N02057</t>
  </si>
  <si>
    <t>BMB01N02053</t>
  </si>
  <si>
    <t>TYPIZACE:
1_Projekce 3500
VOLITELNÉ POLOŽKY:
- neuvedeny
SOUHRN: 
interaktivní projektor s krátkou projekční vzdáleností, ozvučení</t>
  </si>
  <si>
    <t>BMB01N03042</t>
  </si>
  <si>
    <t>TYPIZACE:
1_Projekce 3500
VOLITELNÉ POLOŽKY:
- neuvedeny
SOUHRN: 
interaktivní tabule - návrh projektanta</t>
  </si>
  <si>
    <t>BMB01N03016</t>
  </si>
  <si>
    <t>TYPIZACE:
1_Projekce 3500
VOLITELNÉ POLOŽKY:
- neuvedeny
SOUHRN: 
interaktivní tabule - návrh projektanta</t>
  </si>
  <si>
    <t>TYPIZACE:
5_Seminární místnost malá TV
2x LCD 75" obyč, keramická tabule+ovládání+rozbočovač
VOLITELNÉ POLOŽKY:
- neuvedeny
SOUHRN: 
2x velkoplošný LCD monitor, bezdrátová prezentační jednotka</t>
  </si>
  <si>
    <t>5_Seminární místnost malá TV</t>
  </si>
  <si>
    <t>BMB01N03006</t>
  </si>
</sst>
</file>

<file path=xl/styles.xml><?xml version="1.0" encoding="utf-8"?>
<styleSheet xmlns="http://schemas.openxmlformats.org/spreadsheetml/2006/main">
  <numFmts count="2">
    <numFmt formatCode="#,##0.\-" numFmtId="164"/>
    <numFmt formatCode="_-* #,##0\ [$Kč-405]_-;\-* #,##0\ [$Kč-405]_-;_-* &quot;-&quot;??\ [$Kč-405]_-;_-@_-" numFmtId="165"/>
  </numFmts>
  <fonts count="15">
    <font>
      <name val="Calibri"/>
      <charset val="238"/>
      <family val="2"/>
      <color theme="1"/>
      <sz val="11"/>
      <scheme val="minor"/>
    </font>
    <font>
      <name val="Times New Roman"/>
      <charset val="238"/>
      <family val="1"/>
      <color theme="1"/>
      <sz val="11"/>
    </font>
    <font>
      <name val="Tahoma"/>
      <charset val="238"/>
      <family val="2"/>
      <color theme="1"/>
      <sz val="8"/>
    </font>
    <font>
      <name val="Tahoma"/>
      <charset val="238"/>
      <family val="2"/>
      <color theme="1"/>
      <sz val="11"/>
    </font>
    <font>
      <name val="Tahoma"/>
      <charset val="238"/>
      <family val="2"/>
      <color theme="1"/>
      <sz val="12"/>
    </font>
    <font>
      <name val="Tahoma"/>
      <charset val="238"/>
      <family val="2"/>
      <color theme="1"/>
      <sz val="10"/>
    </font>
    <font>
      <name val="Calibri"/>
      <charset val="238"/>
      <family val="2"/>
      <color theme="10"/>
      <sz val="11"/>
      <u val="single"/>
      <scheme val="minor"/>
    </font>
    <font>
      <name val="Calibri"/>
      <charset val="238"/>
      <family val="2"/>
      <color theme="1"/>
      <sz val="8"/>
      <scheme val="minor"/>
    </font>
    <font>
      <name val="Arial"/>
      <charset val="238"/>
      <family val="2"/>
      <sz val="10"/>
    </font>
    <font>
      <name val="Tahoma"/>
      <charset val="238"/>
      <family val="2"/>
      <sz val="12"/>
    </font>
    <font>
      <name val="Calibri"/>
      <charset val="238"/>
      <family val="2"/>
      <b val="1"/>
      <color theme="1"/>
      <sz val="11"/>
      <scheme val="minor"/>
    </font>
    <font>
      <name val="Calibri"/>
      <charset val="238"/>
      <family val="2"/>
      <sz val="11"/>
      <scheme val="minor"/>
    </font>
    <font>
      <name val="Calibri"/>
      <charset val="238"/>
      <family val="2"/>
      <sz val="9"/>
      <scheme val="minor"/>
    </font>
    <font>
      <name val="Calibri"/>
      <charset val="238"/>
      <family val="2"/>
      <b val="1"/>
      <color rgb="FFFF0000"/>
      <sz val="14"/>
      <scheme val="minor"/>
    </font>
    <font>
      <name val="Calibri"/>
      <charset val="238"/>
      <family val="2"/>
      <color rgb="FFFF0000"/>
      <sz val="14"/>
      <scheme val="minor"/>
    </font>
  </fonts>
  <fills count="3">
    <fill>
      <patternFill/>
    </fill>
    <fill>
      <patternFill patternType="gray125"/>
    </fill>
    <fill>
      <patternFill patternType="solid">
        <fgColor rgb="00C4C4C4"/>
      </patternFill>
    </fill>
  </fills>
  <borders count="39">
    <border>
      <left/>
      <right/>
      <top/>
      <bottom/>
      <diagonal/>
    </border>
    <border>
      <left style="thin">
        <color auto="1"/>
      </left>
      <right style="thin">
        <color auto="1"/>
      </right>
      <top style="thin">
        <color auto="1"/>
      </top>
      <bottom style="thin">
        <color auto="1"/>
      </bottom>
      <diagonal/>
    </border>
    <border>
      <left/>
      <right/>
      <top style="double">
        <color auto="1"/>
      </top>
      <bottom/>
      <diagonal/>
    </border>
    <border>
      <left/>
      <right style="double">
        <color auto="1"/>
      </right>
      <top style="double">
        <color auto="1"/>
      </top>
      <bottom/>
      <diagonal/>
    </border>
    <border>
      <left/>
      <right style="double">
        <color auto="1"/>
      </right>
      <top/>
      <bottom/>
      <diagonal/>
    </border>
    <border>
      <left style="thin">
        <color auto="1"/>
      </left>
      <right style="double">
        <color auto="1"/>
      </right>
      <top style="thin">
        <color auto="1"/>
      </top>
      <bottom style="thin">
        <color auto="1"/>
      </bottom>
      <diagonal/>
    </border>
    <border>
      <left style="thin">
        <color auto="1"/>
      </left>
      <right style="thin">
        <color auto="1"/>
      </right>
      <top style="hair">
        <color auto="1"/>
      </top>
      <bottom style="hair">
        <color auto="1"/>
      </bottom>
      <diagonal/>
    </border>
    <border>
      <left style="thin">
        <color auto="1"/>
      </left>
      <right style="double">
        <color auto="1"/>
      </right>
      <top style="hair">
        <color auto="1"/>
      </top>
      <bottom style="hair">
        <color auto="1"/>
      </bottom>
      <diagonal/>
    </border>
    <border>
      <left style="double">
        <color auto="1"/>
      </left>
      <right style="thin">
        <color auto="1"/>
      </right>
      <top/>
      <bottom style="hair">
        <color auto="1"/>
      </bottom>
      <diagonal/>
    </border>
    <border>
      <left style="thin">
        <color auto="1"/>
      </left>
      <right style="thin">
        <color auto="1"/>
      </right>
      <top/>
      <bottom style="hair">
        <color auto="1"/>
      </bottom>
      <diagonal/>
    </border>
    <border>
      <left style="double">
        <color auto="1"/>
      </left>
      <right style="thin">
        <color auto="1"/>
      </right>
      <top style="thin">
        <color auto="1"/>
      </top>
      <bottom style="thin">
        <color auto="1"/>
      </bottom>
      <diagonal/>
    </border>
    <border>
      <left style="thin">
        <color auto="1"/>
      </left>
      <right style="thin">
        <color auto="1"/>
      </right>
      <top/>
      <bottom style="double">
        <color auto="1"/>
      </bottom>
      <diagonal/>
    </border>
    <border>
      <left style="double">
        <color auto="1"/>
      </left>
      <right/>
      <top/>
      <bottom style="thin">
        <color auto="1"/>
      </bottom>
      <diagonal/>
    </border>
    <border>
      <left style="double">
        <color auto="1"/>
      </left>
      <right style="thin">
        <color auto="1"/>
      </right>
      <top/>
      <bottom style="double">
        <color auto="1"/>
      </bottom>
      <diagonal/>
    </border>
    <border>
      <left style="thin">
        <color auto="1"/>
      </left>
      <right style="double">
        <color auto="1"/>
      </right>
      <top/>
      <bottom style="double">
        <color auto="1"/>
      </bottom>
      <diagonal/>
    </border>
    <border>
      <left style="thin">
        <color auto="1"/>
      </left>
      <right style="double">
        <color auto="1"/>
      </right>
      <top/>
      <bottom style="hair">
        <color auto="1"/>
      </bottom>
      <diagonal/>
    </border>
    <border>
      <left/>
      <right/>
      <top/>
      <bottom style="thin">
        <color auto="1"/>
      </bottom>
      <diagonal/>
    </border>
    <border>
      <left/>
      <right style="double">
        <color auto="1"/>
      </right>
      <top/>
      <bottom style="thin">
        <color auto="1"/>
      </bottom>
      <diagonal/>
    </border>
    <border>
      <left/>
      <right style="medium">
        <color auto="1"/>
      </right>
      <top style="hair">
        <color auto="1"/>
      </top>
      <bottom style="hair">
        <color auto="1"/>
      </bottom>
      <diagonal/>
    </border>
    <border>
      <left/>
      <right style="medium">
        <color auto="1"/>
      </right>
      <top style="hair">
        <color auto="1"/>
      </top>
      <bottom style="medium">
        <color auto="1"/>
      </bottom>
      <diagonal/>
    </border>
    <border>
      <left style="double">
        <color auto="1"/>
      </left>
      <right style="thin">
        <color auto="1"/>
      </right>
      <top/>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double">
        <color auto="1"/>
      </left>
      <right style="thin">
        <color auto="1"/>
      </right>
      <top style="hair">
        <color auto="1"/>
      </top>
      <bottom style="hair">
        <color auto="1"/>
      </bottom>
      <diagonal/>
    </border>
    <border>
      <left style="double">
        <color auto="1"/>
      </left>
      <right style="thin">
        <color auto="1"/>
      </right>
      <top style="hair">
        <color auto="1"/>
      </top>
      <bottom style="double">
        <color auto="1"/>
      </bottom>
      <diagonal/>
    </border>
    <border>
      <left style="thin">
        <color auto="1"/>
      </left>
      <right style="thin">
        <color auto="1"/>
      </right>
      <top style="hair">
        <color auto="1"/>
      </top>
      <bottom style="double">
        <color auto="1"/>
      </bottom>
      <diagonal/>
    </border>
    <border>
      <left style="thin">
        <color auto="1"/>
      </left>
      <right style="double">
        <color auto="1"/>
      </right>
      <top style="hair">
        <color auto="1"/>
      </top>
      <bottom style="double">
        <color auto="1"/>
      </bottom>
      <diagonal/>
    </border>
    <border>
      <left style="medium">
        <color indexed="64"/>
      </left>
      <right/>
      <top style="medium">
        <color indexed="64"/>
      </top>
      <bottom style="hair">
        <color auto="1"/>
      </bottom>
      <diagonal/>
    </border>
    <border>
      <left/>
      <right style="medium">
        <color indexed="64"/>
      </right>
      <top style="medium">
        <color indexed="64"/>
      </top>
      <bottom style="hair">
        <color auto="1"/>
      </bottom>
      <diagonal/>
    </border>
    <border>
      <left style="medium">
        <color indexed="64"/>
      </left>
      <right/>
      <top style="hair">
        <color auto="1"/>
      </top>
      <bottom style="hair">
        <color auto="1"/>
      </bottom>
      <diagonal/>
    </border>
    <border>
      <left style="medium">
        <color indexed="64"/>
      </left>
      <right/>
      <top style="hair">
        <color auto="1"/>
      </top>
      <bottom style="medium">
        <color indexed="64"/>
      </bottom>
      <diagonal/>
    </border>
  </borders>
  <cellStyleXfs count="4">
    <xf borderId="0" fillId="0" fontId="0" numFmtId="0"/>
    <xf borderId="0" fillId="0" fontId="6" numFmtId="0"/>
    <xf borderId="0" fillId="0" fontId="8" numFmtId="0"/>
    <xf borderId="0" fillId="0" fontId="8" numFmtId="0"/>
  </cellStyleXfs>
  <cellXfs count="125">
    <xf borderId="0" fillId="0" fontId="0" numFmtId="0" pivotButton="0" quotePrefix="0" xfId="0"/>
    <xf borderId="0" fillId="0" fontId="0" numFmtId="0" pivotButton="0" quotePrefix="0" xfId="0"/>
    <xf borderId="3" fillId="0" fontId="0" numFmtId="0" pivotButton="0" quotePrefix="0" xfId="0"/>
    <xf applyAlignment="1" borderId="0" fillId="0" fontId="0" numFmtId="0" pivotButton="0" quotePrefix="0" xfId="0">
      <alignment horizontal="center"/>
    </xf>
    <xf applyAlignment="1" borderId="1" fillId="0" fontId="2" numFmtId="0" pivotButton="0" quotePrefix="0" xfId="0">
      <alignment horizontal="center" vertical="center" wrapText="1"/>
    </xf>
    <xf applyAlignment="1" borderId="0" fillId="0" fontId="4" numFmtId="0" pivotButton="0" quotePrefix="0" xfId="0">
      <alignment horizontal="center" vertical="top"/>
    </xf>
    <xf applyAlignment="1" borderId="0" fillId="0" fontId="4" numFmtId="0" pivotButton="0" quotePrefix="0" xfId="0">
      <alignment horizontal="left" vertical="top" wrapText="1"/>
    </xf>
    <xf applyAlignment="1" borderId="0" fillId="0" fontId="4" numFmtId="0" pivotButton="0" quotePrefix="0" xfId="0">
      <alignment horizontal="center" vertical="top"/>
    </xf>
    <xf borderId="0" fillId="0" fontId="3" numFmtId="0" pivotButton="0" quotePrefix="0" xfId="0"/>
    <xf borderId="0" fillId="0" fontId="6" numFmtId="0" pivotButton="0" quotePrefix="0" xfId="1"/>
    <xf borderId="12" fillId="0" fontId="1" numFmtId="0" pivotButton="0" quotePrefix="0" xfId="0"/>
    <xf applyAlignment="1" borderId="2" fillId="0" fontId="0" numFmtId="0" pivotButton="0" quotePrefix="0" xfId="0">
      <alignment horizontal="left"/>
    </xf>
    <xf borderId="16" fillId="0" fontId="0" numFmtId="0" pivotButton="0" quotePrefix="0" xfId="0"/>
    <xf borderId="17" fillId="0" fontId="0" numFmtId="0" pivotButton="0" quotePrefix="0" xfId="0"/>
    <xf applyAlignment="1" borderId="5" fillId="0" fontId="2" numFmtId="0" pivotButton="0" quotePrefix="0" xfId="0">
      <alignment horizontal="center" vertical="center" wrapText="1"/>
    </xf>
    <xf applyAlignment="1" borderId="16" fillId="0" fontId="0" numFmtId="0" pivotButton="0" quotePrefix="0" xfId="0">
      <alignment horizontal="center"/>
    </xf>
    <xf borderId="18" fillId="0" fontId="5" numFmtId="0" pivotButton="0" quotePrefix="0" xfId="0"/>
    <xf applyAlignment="1" borderId="9" fillId="0" fontId="4" numFmtId="0" pivotButton="0" quotePrefix="0" xfId="0">
      <alignment vertical="top"/>
    </xf>
    <xf borderId="18" fillId="0" fontId="5" numFmtId="0" pivotButton="0" quotePrefix="0" xfId="0"/>
    <xf applyAlignment="1" borderId="6" fillId="0" fontId="4" numFmtId="0" pivotButton="0" quotePrefix="0" xfId="0">
      <alignment horizontal="center" vertical="top"/>
    </xf>
    <xf applyAlignment="1" borderId="11" fillId="0" fontId="4" numFmtId="0" pivotButton="0" quotePrefix="0" xfId="0">
      <alignment vertical="top" wrapText="1"/>
    </xf>
    <xf applyAlignment="1" borderId="9" fillId="0" fontId="4" numFmtId="0" pivotButton="0" quotePrefix="0" xfId="0">
      <alignment horizontal="center" vertical="top"/>
    </xf>
    <xf applyAlignment="1" borderId="1" fillId="0" fontId="4" numFmtId="0" pivotButton="0" quotePrefix="0" xfId="0">
      <alignment horizontal="center" vertical="top"/>
    </xf>
    <xf applyAlignment="1" borderId="11" fillId="0" fontId="4" numFmtId="0" pivotButton="0" quotePrefix="0" xfId="0">
      <alignment horizontal="center" vertical="top"/>
    </xf>
    <xf borderId="0" fillId="0" fontId="7" numFmtId="0" pivotButton="0" quotePrefix="0" xfId="0"/>
    <xf applyAlignment="1" borderId="22" fillId="0" fontId="3" numFmtId="0" pivotButton="0" quotePrefix="0" xfId="0">
      <alignment horizontal="center" vertical="center" wrapText="1"/>
    </xf>
    <xf applyAlignment="1" borderId="22" fillId="0" fontId="2" numFmtId="0" pivotButton="0" quotePrefix="0" xfId="0">
      <alignment horizontal="center" vertical="center" wrapText="1"/>
    </xf>
    <xf applyAlignment="1" borderId="1" fillId="0" fontId="9" numFmtId="164" pivotButton="0" quotePrefix="0" xfId="2">
      <alignment horizontal="right" vertical="top"/>
    </xf>
    <xf applyAlignment="1" borderId="1" fillId="0" fontId="5" numFmtId="0" pivotButton="0" quotePrefix="0" xfId="0">
      <alignment horizontal="left" vertical="top" wrapText="1"/>
    </xf>
    <xf applyAlignment="1" borderId="1" fillId="0" fontId="4" numFmtId="0" pivotButton="0" quotePrefix="0" xfId="0">
      <alignment horizontal="left" vertical="top" wrapText="1"/>
    </xf>
    <xf applyAlignment="1" borderId="7" fillId="0" fontId="4" numFmtId="0" pivotButton="0" quotePrefix="0" xfId="0">
      <alignment horizontal="center" vertical="top"/>
    </xf>
    <xf applyAlignment="1" borderId="15" fillId="0" fontId="4" numFmtId="0" pivotButton="0" quotePrefix="0" xfId="0">
      <alignment horizontal="center" vertical="top"/>
    </xf>
    <xf applyAlignment="1" borderId="14" fillId="0" fontId="4" numFmtId="0" pivotButton="0" quotePrefix="0" xfId="0">
      <alignment horizontal="center" vertical="top"/>
    </xf>
    <xf borderId="24" fillId="0" fontId="0" numFmtId="0" pivotButton="0" quotePrefix="0" xfId="0"/>
    <xf borderId="25" fillId="0" fontId="0" numFmtId="0" pivotButton="0" quotePrefix="0" xfId="0"/>
    <xf borderId="27" fillId="0" fontId="0" numFmtId="0" pivotButton="0" quotePrefix="0" xfId="0"/>
    <xf borderId="0" fillId="0" fontId="3" numFmtId="0" pivotButton="0" quotePrefix="0" xfId="0"/>
    <xf borderId="0" fillId="0" fontId="3" numFmtId="0" pivotButton="0" quotePrefix="0" xfId="0"/>
    <xf borderId="27" fillId="0" fontId="3" numFmtId="0" pivotButton="0" quotePrefix="0" xfId="0"/>
    <xf applyAlignment="1" borderId="0" fillId="0" fontId="3" numFmtId="0" pivotButton="0" quotePrefix="0" xfId="0">
      <alignment horizontal="left"/>
    </xf>
    <xf borderId="29" fillId="0" fontId="3" numFmtId="0" pivotButton="0" quotePrefix="0" xfId="0"/>
    <xf applyAlignment="1" borderId="29" fillId="0" fontId="3" numFmtId="0" pivotButton="0" quotePrefix="0" xfId="0">
      <alignment horizontal="left"/>
    </xf>
    <xf applyAlignment="1" borderId="30" fillId="0" fontId="3" numFmtId="0" pivotButton="0" quotePrefix="0" xfId="0">
      <alignment horizontal="left"/>
    </xf>
    <xf applyAlignment="1" borderId="18" fillId="0" fontId="5" numFmtId="0" pivotButton="0" quotePrefix="0" xfId="0">
      <alignment wrapText="1"/>
    </xf>
    <xf borderId="19" fillId="0" fontId="5" numFmtId="0" pivotButton="0" quotePrefix="0" xfId="0"/>
    <xf applyAlignment="1" borderId="8" fillId="0" fontId="4" numFmtId="49" pivotButton="0" quotePrefix="0" xfId="0">
      <alignment horizontal="center" vertical="top"/>
    </xf>
    <xf applyAlignment="1" borderId="20" fillId="0" fontId="4" numFmtId="49" pivotButton="0" quotePrefix="0" xfId="0">
      <alignment horizontal="center" vertical="top"/>
    </xf>
    <xf applyAlignment="1" borderId="13" fillId="0" fontId="4" numFmtId="49" pivotButton="0" quotePrefix="0" xfId="0">
      <alignment horizontal="center" vertical="top"/>
    </xf>
    <xf borderId="23" fillId="0" fontId="0" numFmtId="49" pivotButton="0" quotePrefix="0" xfId="0"/>
    <xf borderId="26" fillId="0" fontId="0" numFmtId="49" pivotButton="0" quotePrefix="0" xfId="0"/>
    <xf borderId="26" fillId="0" fontId="3" numFmtId="49" pivotButton="0" quotePrefix="0" xfId="0"/>
    <xf borderId="28" fillId="0" fontId="3" numFmtId="49" pivotButton="0" quotePrefix="0" xfId="0"/>
    <xf borderId="12" fillId="0" fontId="1" numFmtId="49" pivotButton="0" quotePrefix="0" xfId="0"/>
    <xf applyAlignment="1" borderId="21" fillId="0" fontId="2" numFmtId="49" pivotButton="0" quotePrefix="0" xfId="0">
      <alignment horizontal="left" vertical="center" wrapText="1"/>
    </xf>
    <xf borderId="0" fillId="0" fontId="0" numFmtId="49" pivotButton="0" quotePrefix="0" xfId="0"/>
    <xf applyAlignment="1" borderId="10" fillId="0" fontId="4" numFmtId="49" pivotButton="0" quotePrefix="0" xfId="0">
      <alignment horizontal="center" vertical="center" wrapText="1"/>
    </xf>
    <xf applyAlignment="1" borderId="1" fillId="0" fontId="4" numFmtId="0" pivotButton="0" quotePrefix="0" xfId="0">
      <alignment horizontal="center" vertical="center" wrapText="1"/>
    </xf>
    <xf applyAlignment="1" borderId="16" fillId="0" fontId="0" numFmtId="0" pivotButton="0" quotePrefix="0" xfId="0">
      <alignment horizontal="center"/>
    </xf>
    <xf applyAlignment="1" borderId="0" fillId="0" fontId="3" numFmtId="0" pivotButton="0" quotePrefix="0" xfId="0">
      <alignment horizontal="center"/>
    </xf>
    <xf applyAlignment="1" borderId="0" fillId="0" fontId="0" numFmtId="0" pivotButton="0" quotePrefix="0" xfId="0">
      <alignment horizontal="center"/>
    </xf>
    <xf applyAlignment="1" borderId="18" fillId="0" fontId="5" numFmtId="0" pivotButton="0" quotePrefix="0" xfId="0">
      <alignment horizontal="left"/>
    </xf>
    <xf borderId="0" fillId="0" fontId="10" numFmtId="164" pivotButton="0" quotePrefix="0" xfId="0"/>
    <xf applyAlignment="1" borderId="0" fillId="0" fontId="10" numFmtId="0" pivotButton="0" quotePrefix="0" xfId="0">
      <alignment horizontal="right"/>
    </xf>
    <xf applyAlignment="1" borderId="0" fillId="0" fontId="9" numFmtId="164" pivotButton="0" quotePrefix="0" xfId="2">
      <alignment horizontal="right" vertical="top"/>
    </xf>
    <xf applyAlignment="1" borderId="0" fillId="0" fontId="5" numFmtId="0" pivotButton="0" quotePrefix="0" xfId="0">
      <alignment horizontal="left" vertical="top" wrapText="1"/>
    </xf>
    <xf borderId="0" fillId="0" fontId="0" numFmtId="0" pivotButton="0" quotePrefix="0" xfId="0"/>
    <xf borderId="0" fillId="0" fontId="0" numFmtId="3" pivotButton="0" quotePrefix="0" xfId="0"/>
    <xf borderId="0" fillId="0" fontId="11" numFmtId="0" pivotButton="0" quotePrefix="0" xfId="0"/>
    <xf borderId="0" fillId="0" fontId="12" numFmtId="0" pivotButton="0" quotePrefix="0" xfId="0"/>
    <xf borderId="0" fillId="0" fontId="0" numFmtId="0" pivotButton="0" quotePrefix="0" xfId="0"/>
    <xf applyAlignment="1" borderId="9" fillId="0" fontId="4" numFmtId="0" pivotButton="0" quotePrefix="0" xfId="0">
      <alignment vertical="top"/>
    </xf>
    <xf applyAlignment="1" borderId="6" fillId="0" fontId="4" numFmtId="0" pivotButton="0" quotePrefix="0" xfId="0">
      <alignment horizontal="center" vertical="top"/>
    </xf>
    <xf applyAlignment="1" borderId="9" fillId="0" fontId="4" numFmtId="0" pivotButton="0" quotePrefix="0" xfId="0">
      <alignment horizontal="center" vertical="top"/>
    </xf>
    <xf applyAlignment="1" borderId="9" fillId="0" fontId="4" numFmtId="0" pivotButton="0" quotePrefix="0" xfId="0">
      <alignment horizontal="center" vertical="top"/>
    </xf>
    <xf applyAlignment="1" borderId="15" fillId="0" fontId="4" numFmtId="0" pivotButton="0" quotePrefix="0" xfId="0">
      <alignment horizontal="center" vertical="top"/>
    </xf>
    <xf applyAlignment="1" borderId="8" fillId="0" fontId="4" numFmtId="49" pivotButton="0" quotePrefix="0" xfId="0">
      <alignment horizontal="center" vertical="top"/>
    </xf>
    <xf applyAlignment="1" borderId="6" fillId="0" fontId="4" numFmtId="0" pivotButton="0" quotePrefix="0" xfId="0">
      <alignment horizontal="center" vertical="top"/>
    </xf>
    <xf applyAlignment="1" borderId="15" fillId="0" fontId="4" numFmtId="0" pivotButton="0" quotePrefix="0" xfId="0">
      <alignment horizontal="center" vertical="top"/>
    </xf>
    <xf applyAlignment="1" borderId="9" fillId="0" fontId="4" numFmtId="0" pivotButton="0" quotePrefix="0" xfId="0">
      <alignment vertical="top"/>
    </xf>
    <xf applyAlignment="1" borderId="6" fillId="0" fontId="4" numFmtId="0" pivotButton="0" quotePrefix="0" xfId="0">
      <alignment vertical="top"/>
    </xf>
    <xf applyAlignment="1" borderId="7" fillId="0" fontId="4" numFmtId="0" pivotButton="0" quotePrefix="0" xfId="0">
      <alignment horizontal="center" vertical="top"/>
    </xf>
    <xf applyAlignment="1" borderId="31" fillId="0" fontId="4" numFmtId="49" pivotButton="0" quotePrefix="0" xfId="0">
      <alignment horizontal="center" vertical="top"/>
    </xf>
    <xf borderId="0" fillId="0" fontId="0" numFmtId="165" pivotButton="0" quotePrefix="0" xfId="0"/>
    <xf applyAlignment="1" borderId="9" fillId="0" fontId="5" numFmtId="165" pivotButton="0" quotePrefix="0" xfId="0">
      <alignment horizontal="center" vertical="top"/>
    </xf>
    <xf applyAlignment="1" borderId="15" fillId="0" fontId="5" numFmtId="165" pivotButton="0" quotePrefix="0" xfId="0">
      <alignment horizontal="center" vertical="top"/>
    </xf>
    <xf applyAlignment="1" borderId="32" fillId="0" fontId="5" numFmtId="165" pivotButton="0" quotePrefix="0" xfId="0">
      <alignment horizontal="center" vertical="top"/>
    </xf>
    <xf applyAlignment="1" borderId="34" fillId="0" fontId="5" numFmtId="165" pivotButton="0" quotePrefix="0" xfId="0">
      <alignment horizontal="center" vertical="top"/>
    </xf>
    <xf applyAlignment="1" borderId="11" fillId="0" fontId="4" numFmtId="0" pivotButton="0" quotePrefix="0" xfId="0">
      <alignment horizontal="center" vertical="top"/>
    </xf>
    <xf applyAlignment="1" borderId="14" fillId="0" fontId="4" numFmtId="0" pivotButton="0" quotePrefix="0" xfId="0">
      <alignment horizontal="center" vertical="top"/>
    </xf>
    <xf applyAlignment="1" borderId="11" fillId="0" fontId="5" numFmtId="165" pivotButton="0" quotePrefix="0" xfId="0">
      <alignment horizontal="center" vertical="top"/>
    </xf>
    <xf applyAlignment="1" borderId="34" fillId="0" fontId="4" numFmtId="0" pivotButton="0" quotePrefix="0" xfId="0">
      <alignment horizontal="center" vertical="top"/>
    </xf>
    <xf applyAlignment="1" borderId="33" fillId="0" fontId="5" numFmtId="165" pivotButton="0" quotePrefix="0" xfId="0">
      <alignment horizontal="center" vertical="top"/>
    </xf>
    <xf applyAlignment="1" borderId="31" fillId="0" fontId="5" numFmtId="165" pivotButton="0" quotePrefix="0" xfId="0">
      <alignment horizontal="center" vertical="top"/>
    </xf>
    <xf applyAlignment="1" borderId="7" fillId="0" fontId="5" numFmtId="165" pivotButton="0" quotePrefix="0" xfId="0">
      <alignment horizontal="center" vertical="top"/>
    </xf>
    <xf applyAlignment="1" borderId="8" fillId="0" fontId="5" numFmtId="165" pivotButton="0" quotePrefix="0" xfId="0">
      <alignment horizontal="center" vertical="top"/>
    </xf>
    <xf applyAlignment="1" borderId="13" fillId="0" fontId="5" numFmtId="165" pivotButton="0" quotePrefix="0" xfId="0">
      <alignment horizontal="center" vertical="top"/>
    </xf>
    <xf applyAlignment="1" borderId="14" fillId="0" fontId="5" numFmtId="165" pivotButton="0" quotePrefix="0" xfId="0">
      <alignment horizontal="center" vertical="top"/>
    </xf>
    <xf applyAlignment="1" borderId="32" fillId="0" fontId="4" numFmtId="49" pivotButton="0" quotePrefix="0" xfId="0">
      <alignment horizontal="center" vertical="top"/>
    </xf>
    <xf applyAlignment="1" borderId="11" fillId="0" fontId="4" numFmtId="0" pivotButton="0" quotePrefix="0" xfId="0">
      <alignment vertical="top"/>
    </xf>
    <xf applyAlignment="1" borderId="33" fillId="0" fontId="4" numFmtId="0" pivotButton="0" quotePrefix="0" xfId="0">
      <alignment horizontal="center" vertical="top"/>
    </xf>
    <xf applyAlignment="1" borderId="34" fillId="0" fontId="4" numFmtId="0" pivotButton="0" quotePrefix="0" xfId="0">
      <alignment horizontal="center" vertical="top"/>
    </xf>
    <xf applyAlignment="1" borderId="33" fillId="0" fontId="4" numFmtId="0" pivotButton="0" quotePrefix="0" xfId="0">
      <alignment vertical="top"/>
    </xf>
    <xf applyAlignment="1" borderId="33" fillId="0" fontId="4" numFmtId="0" pivotButton="0" quotePrefix="0" xfId="0">
      <alignment vertical="top"/>
    </xf>
    <xf applyAlignment="1" borderId="33" fillId="0" fontId="4" numFmtId="0" pivotButton="0" quotePrefix="0" xfId="0">
      <alignment horizontal="center" vertical="top"/>
    </xf>
    <xf borderId="35" fillId="0" fontId="5" numFmtId="49" pivotButton="0" quotePrefix="0" xfId="0"/>
    <xf applyAlignment="1" borderId="36" fillId="0" fontId="5" numFmtId="0" pivotButton="0" quotePrefix="0" xfId="0">
      <alignment wrapText="1"/>
    </xf>
    <xf borderId="37" fillId="0" fontId="5" numFmtId="49" pivotButton="0" quotePrefix="0" xfId="0"/>
    <xf borderId="38" fillId="0" fontId="5" numFmtId="49" pivotButton="0" quotePrefix="0" xfId="0"/>
    <xf applyAlignment="1" borderId="0" fillId="0" fontId="13" numFmtId="0" pivotButton="0" quotePrefix="0" xfId="0">
      <alignment horizontal="center"/>
    </xf>
    <xf applyAlignment="1" borderId="0" fillId="0" fontId="14" numFmtId="0" pivotButton="0" quotePrefix="0" xfId="0">
      <alignment horizontal="center"/>
    </xf>
    <xf applyAlignment="1" borderId="0" fillId="0" fontId="3" numFmtId="0" pivotButton="0" quotePrefix="0" xfId="0">
      <alignment horizontal="left"/>
    </xf>
    <xf applyAlignment="1" borderId="4" fillId="0" fontId="0" numFmtId="0" pivotButton="0" quotePrefix="0" xfId="0">
      <alignment wrapText="1"/>
    </xf>
    <xf borderId="4" fillId="0" fontId="0" numFmtId="0" pivotButton="0" quotePrefix="0" xfId="0"/>
    <xf applyAlignment="1" applyProtection="1" borderId="9" fillId="0" fontId="5" numFmtId="165" pivotButton="0" quotePrefix="0" xfId="0">
      <alignment horizontal="center" vertical="top"/>
      <protection hidden="0" locked="0"/>
    </xf>
    <xf applyAlignment="1" borderId="9" fillId="2" fontId="5" numFmtId="165" pivotButton="0" quotePrefix="0" xfId="0">
      <alignment horizontal="center" vertical="top"/>
    </xf>
    <xf applyAlignment="1" borderId="15" fillId="2" fontId="5" numFmtId="165" pivotButton="0" quotePrefix="0" xfId="0">
      <alignment horizontal="center" vertical="top"/>
    </xf>
    <xf applyAlignment="1" borderId="33" fillId="2" fontId="5" numFmtId="165" pivotButton="0" quotePrefix="0" xfId="0">
      <alignment horizontal="center" vertical="top"/>
    </xf>
    <xf applyAlignment="1" borderId="34" fillId="2" fontId="5" numFmtId="165" pivotButton="0" quotePrefix="0" xfId="0">
      <alignment horizontal="center" vertical="top"/>
    </xf>
    <xf applyAlignment="1" borderId="11" fillId="2" fontId="5" numFmtId="165" pivotButton="0" quotePrefix="0" xfId="0">
      <alignment horizontal="center" vertical="top"/>
    </xf>
    <xf applyAlignment="1" borderId="14" fillId="2" fontId="5" numFmtId="165" pivotButton="0" quotePrefix="0" xfId="0">
      <alignment horizontal="center" vertical="top"/>
    </xf>
    <xf applyAlignment="1" applyProtection="1" borderId="31" fillId="0" fontId="5" numFmtId="165" pivotButton="0" quotePrefix="0" xfId="0">
      <alignment horizontal="center" vertical="top"/>
      <protection hidden="0" locked="0"/>
    </xf>
    <xf applyAlignment="1" applyProtection="1" borderId="8" fillId="0" fontId="5" numFmtId="165" pivotButton="0" quotePrefix="0" xfId="0">
      <alignment horizontal="center" vertical="top"/>
      <protection hidden="0" locked="0"/>
    </xf>
    <xf applyAlignment="1" borderId="8" fillId="2" fontId="5" numFmtId="165" pivotButton="0" quotePrefix="0" xfId="0">
      <alignment horizontal="center" vertical="top"/>
    </xf>
    <xf applyAlignment="1" borderId="13" fillId="2" fontId="5" numFmtId="165" pivotButton="0" quotePrefix="0" xfId="0">
      <alignment horizontal="center" vertical="top"/>
    </xf>
    <xf applyAlignment="1" borderId="32" fillId="2" fontId="5" numFmtId="165" pivotButton="0" quotePrefix="0" xfId="0">
      <alignment horizontal="center" vertical="top"/>
    </xf>
  </cellXfs>
  <cellStyles count="4">
    <cellStyle builtinId="0" name="Normální" xfId="0"/>
    <cellStyle builtinId="8" name="Hypertextový odkaz" xfId="1"/>
    <cellStyle name="normální_Zadávací podklad pro profese" xfId="2"/>
    <cellStyle name="Normální 36" xfId="3"/>
  </cellStyles>
  <tableStyles count="0" defaultPivotStyle="PivotStyleLight16" defaultTableStyle="TableStyleMedium2"/>
</styleSheet>
</file>

<file path=xl/_rels/workbook.xml.rels><?xml version="1.0" encoding="UTF-8" standalone="yes"?>
<Relationships xmlns="http://schemas.openxmlformats.org/package/2006/relationships"><Relationship Id="rId8" Type="http://schemas.openxmlformats.org/officeDocument/2006/relationships/worksheet" Target="/xl/worksheets/sheet8.xml"/><Relationship Id="rId13" Type="http://schemas.openxmlformats.org/officeDocument/2006/relationships/styles" Target="styles.xml"/><Relationship Id="rId3" Type="http://schemas.openxmlformats.org/officeDocument/2006/relationships/worksheet" Target="/xl/worksheets/sheet3.xml"/><Relationship Id="rId7" Type="http://schemas.openxmlformats.org/officeDocument/2006/relationships/worksheet" Target="/xl/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xl/worksheets/sheet2.xml"/><Relationship Id="rId16" Type="http://schemas.openxmlformats.org/officeDocument/2006/relationships/customXml" Target="../customXml/item2.xml"/><Relationship Id="rId1" Type="http://schemas.openxmlformats.org/officeDocument/2006/relationships/worksheet" Target="/xl/worksheets/sheet1.xml"/><Relationship Id="rId6" Type="http://schemas.openxmlformats.org/officeDocument/2006/relationships/worksheet" Target="/xl/worksheets/sheet6.xml"/><Relationship Id="rId11" Type="http://schemas.openxmlformats.org/officeDocument/2006/relationships/externalLink" Target="/xl/externalLinks/externalLink2.xml"/><Relationship Id="rId5" Type="http://schemas.openxmlformats.org/officeDocument/2006/relationships/worksheet" Target="/xl/worksheets/sheet5.xml"/><Relationship Id="rId15" Type="http://schemas.openxmlformats.org/officeDocument/2006/relationships/customXml" Target="../customXml/item1.xml"/><Relationship Id="rId10" Type="http://schemas.openxmlformats.org/officeDocument/2006/relationships/externalLink" Target="/xl/externalLinks/externalLink1.xml"/><Relationship Id="rId4" Type="http://schemas.openxmlformats.org/officeDocument/2006/relationships/worksheet" Target="/xl/worksheets/sheet4.xml"/><Relationship Id="rId9" Type="http://schemas.openxmlformats.org/officeDocument/2006/relationships/worksheet" Target="/xl/worksheets/sheet9.xml"/><Relationship Id="rId14" Type="http://schemas.openxmlformats.org/officeDocument/2006/relationships/theme" Target="theme/theme1.xml"/></Relationships>
</file>

<file path=xl/externalLinks/_rels/externalLink1.xml.rels><Relationships xmlns="http://schemas.openxmlformats.org/package/2006/relationships"><Relationship Id="rId1" Target="file:///N:\AVTG\Dropbox%20(AVTG)\AVTG%20PROJEKTY%20SHARE\1700782,%20Projekt%20n&#225;bytek-AVT%202017,%20MUNI,%20AVT\INPUTS\01_Specifikace_mistnosti_2017-12-08_8.42.xlsx" TargetMode="External" Type="http://schemas.openxmlformats.org/officeDocument/2006/relationships/externalLinkPath" /></Relationships>
</file>

<file path=xl/externalLinks/_rels/externalLink2.xml.rels><Relationships xmlns="http://schemas.openxmlformats.org/package/2006/relationships"><Relationship Id="rId1" Target="file:///C:\Users\oem\Dropbox%20(AVTG)\AVTG%20PROJEKTY%20SHARE\1700782,%20Projekt%20n&#225;bytek-AVT%202017,%20MUNI,%20AVT\INPUTS\01_Specifikace_mistnosti_2017-12-15.xlsx" TargetMode="External" Type="http://schemas.openxmlformats.org/officeDocument/2006/relationships/externalLinkPath" /></Relationships>
</file>

<file path=xl/externalLinks/externalLink1.xml><?xml version="1.0" encoding="utf-8"?>
<externalLink xmlns:r="http://schemas.openxmlformats.org/officeDocument/2006/relationships" xmlns="http://schemas.openxmlformats.org/spreadsheetml/2006/main">
  <externalBook r:id="rId1">
    <sheetNames>
      <sheetName val="Instrukce"/>
      <sheetName val="FAKULTA (mustr)"/>
      <sheetName val="LF"/>
      <sheetName val="FSpS"/>
      <sheetName val="UKB"/>
      <sheetName val="FF"/>
      <sheetName val="FF-video"/>
      <sheetName val="FSS"/>
      <sheetName val="LAW"/>
      <sheetName val="typy"/>
      <sheetName val="FI"/>
      <sheetName val="PedF"/>
      <sheetName val="PřF"/>
      <sheetName val="ESF"/>
      <sheetName val="CJV"/>
      <sheetName val="Tělocvičny"/>
      <sheetName val="Infopanely"/>
    </sheetNames>
    <sheetDataSet>
      <sheetData sheetId="0"/>
      <sheetData sheetId="1"/>
      <sheetData sheetId="2"/>
      <sheetData sheetId="3"/>
      <sheetData sheetId="4"/>
      <sheetData sheetId="5"/>
      <sheetData sheetId="6"/>
      <sheetData sheetId="7"/>
      <sheetData sheetId="8"/>
      <sheetData sheetId="9">
        <row r="1">
          <cell r="A1" t="str">
            <v>0_Nevím</v>
          </cell>
        </row>
        <row r="2">
          <cell r="A2" t="str">
            <v>1_Projekce 3500</v>
          </cell>
        </row>
        <row r="3">
          <cell r="A3" t="str">
            <v>2_Projekce 6000</v>
          </cell>
        </row>
        <row r="4">
          <cell r="A4" t="str">
            <v>3_Učebna short</v>
          </cell>
        </row>
        <row r="5">
          <cell r="A5" t="str">
            <v>4_Pouze mic</v>
          </cell>
        </row>
        <row r="6">
          <cell r="A6" t="str">
            <v>5_Seminární místnost malá TV</v>
          </cell>
        </row>
        <row r="7">
          <cell r="A7" t="str">
            <v>6_Učebna malá bez ozvučení</v>
          </cell>
        </row>
        <row r="8">
          <cell r="A8" t="str">
            <v>7_Učebna malá</v>
          </cell>
        </row>
        <row r="9">
          <cell r="A9" t="str">
            <v>8_Místnost malá - Interaktivní</v>
          </cell>
        </row>
        <row r="10">
          <cell r="A10" t="str">
            <v>9_Místnost střední</v>
          </cell>
        </row>
        <row r="11">
          <cell r="A11" t="str">
            <v>10_Místnost velká 1</v>
          </cell>
        </row>
        <row r="12">
          <cell r="A12" t="str">
            <v>11_Místnost velká 2</v>
          </cell>
        </row>
      </sheetData>
      <sheetData sheetId="10"/>
      <sheetData sheetId="11"/>
      <sheetData sheetId="12"/>
      <sheetData sheetId="13"/>
      <sheetData sheetId="14"/>
      <sheetData sheetId="15"/>
      <sheetData sheetId="16"/>
    </sheetDataSet>
  </externalBook>
</externalLink>
</file>

<file path=xl/externalLinks/externalLink2.xml><?xml version="1.0" encoding="utf-8"?>
<externalLink xmlns:r="http://schemas.openxmlformats.org/officeDocument/2006/relationships" xmlns="http://schemas.openxmlformats.org/spreadsheetml/2006/main">
  <externalBook r:id="rId1">
    <sheetNames>
      <sheetName val="Instrukce"/>
      <sheetName val="FAKULTA (mustr)"/>
      <sheetName val="UKB"/>
      <sheetName val="LF"/>
      <sheetName val="FSpS"/>
      <sheetName val="FF"/>
      <sheetName val="FF-video"/>
      <sheetName val="FSS"/>
      <sheetName val="LAW"/>
      <sheetName val="typy"/>
      <sheetName val="FI"/>
      <sheetName val="PedF"/>
      <sheetName val="PřF"/>
      <sheetName val="ESF"/>
      <sheetName val="CJV"/>
      <sheetName val="CJV-extra"/>
      <sheetName val="Tělocvičny"/>
      <sheetName val="Infopanely"/>
      <sheetName val="RMU-učebny Kom2"/>
      <sheetName val="Teiresiás"/>
    </sheetNames>
    <sheetDataSet>
      <sheetData sheetId="0"/>
      <sheetData sheetId="1"/>
      <sheetData sheetId="2"/>
      <sheetData sheetId="3"/>
      <sheetData sheetId="4"/>
      <sheetData sheetId="5"/>
      <sheetData sheetId="6"/>
      <sheetData sheetId="7"/>
      <sheetData sheetId="8"/>
      <sheetData sheetId="9">
        <row r="2">
          <cell r="A2" t="str">
            <v>1_Projekce 3500</v>
          </cell>
        </row>
        <row r="3">
          <cell r="A3" t="str">
            <v>2_Projekce 6000</v>
          </cell>
        </row>
        <row r="4">
          <cell r="A4" t="str">
            <v>3_Učebna short</v>
          </cell>
        </row>
        <row r="5">
          <cell r="A5" t="str">
            <v>4_Pouze mic</v>
          </cell>
        </row>
        <row r="6">
          <cell r="A6" t="str">
            <v>5_Seminární místnost malá TV</v>
          </cell>
        </row>
        <row r="7">
          <cell r="A7" t="str">
            <v>6_Učebna malá bez ozvučení</v>
          </cell>
        </row>
        <row r="8">
          <cell r="A8" t="str">
            <v>7_Učebna malá</v>
          </cell>
        </row>
        <row r="9">
          <cell r="A9" t="str">
            <v>8_Místnost malá - Interaktivní</v>
          </cell>
        </row>
        <row r="10">
          <cell r="A10" t="str">
            <v>9_Místnost střední</v>
          </cell>
        </row>
        <row r="11">
          <cell r="A11" t="str">
            <v>10_Místnost velká 1</v>
          </cell>
        </row>
        <row r="12">
          <cell r="A12" t="str">
            <v>11_Místnost velká 2</v>
          </cell>
        </row>
      </sheetData>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T55"/>
  <sheetViews>
    <sheetView tabSelected="1" workbookViewId="0" zoomScale="85" zoomScaleNormal="85">
      <pane activePane="bottomLeft" state="frozen" topLeftCell="A9" ySplit="8"/>
      <selection activeCell="B14" sqref="B14"/>
      <selection activeCell="B10" pane="bottomLeft" sqref="B10"/>
    </sheetView>
  </sheetViews>
  <sheetFormatPr baseColWidth="8" defaultRowHeight="15" outlineLevelCol="0"/>
  <cols>
    <col customWidth="1" max="1" min="1" style="54" width="5.7109375"/>
    <col bestFit="1" customWidth="1" max="2" min="2" style="69" width="56.5703125"/>
    <col customWidth="1" max="3" min="3" style="69" width="7"/>
    <col bestFit="1" customWidth="1" max="6" min="5" style="69" width="23.7109375"/>
    <col customWidth="1" max="7" min="7" style="69" width="71.28515625"/>
    <col customWidth="1" max="9" min="8" style="69" width="13.85546875"/>
    <col customWidth="1" max="10" min="10" style="69" width="6"/>
    <col bestFit="1" customWidth="1" max="11" min="11" style="69" width="5.85546875"/>
    <col bestFit="1" customWidth="1" max="19" min="12" style="69" width="8"/>
  </cols>
  <sheetData>
    <row r="1" spans="1:20">
      <c r="A1" s="48" t="s">
        <v>0</v>
      </c>
      <c r="B1" s="33" t="n"/>
      <c r="C1" s="33" t="s">
        <v>1</v>
      </c>
      <c r="D1" s="33" t="n"/>
      <c r="E1" s="33" t="n"/>
      <c r="F1" s="34" t="n"/>
    </row>
    <row r="2" spans="1:20">
      <c r="A2" s="49" t="s">
        <v>2</v>
      </c>
      <c r="C2" t="s">
        <v>3</v>
      </c>
      <c r="F2" s="35" t="n"/>
    </row>
    <row customHeight="1" ht="18.75" r="3" s="69" spans="1:20">
      <c r="A3" s="49" t="s">
        <v>4</v>
      </c>
      <c r="C3" t="s">
        <v>5</v>
      </c>
      <c r="F3" s="35" t="n"/>
      <c r="H3" s="108" t="n"/>
      <c r="I3" s="108" t="n"/>
    </row>
    <row customHeight="1" ht="18.75" r="4" s="69" spans="1:20">
      <c r="A4" s="50" t="s">
        <v>6</v>
      </c>
      <c r="B4" s="37" t="n"/>
      <c r="C4" s="37" t="s">
        <v>7</v>
      </c>
      <c r="D4" s="37" t="n"/>
      <c r="E4" s="37" t="n"/>
      <c r="F4" s="38" t="n"/>
      <c r="H4" s="109" t="n"/>
      <c r="I4" s="109" t="n"/>
    </row>
    <row customHeight="1" ht="18.75" r="5" s="69" spans="1:20">
      <c r="A5" s="50" t="s">
        <v>8</v>
      </c>
      <c r="B5" s="37" t="n"/>
      <c r="C5" s="37" t="s">
        <v>9</v>
      </c>
      <c r="D5" s="37" t="n"/>
      <c r="E5" s="37" t="n"/>
      <c r="F5" s="38" t="n"/>
      <c r="H5" s="109" t="n"/>
      <c r="I5" s="109" t="n"/>
      <c r="L5" s="67" t="n"/>
      <c r="M5" s="67" t="n"/>
      <c r="N5" s="67" t="n"/>
      <c r="O5" s="67" t="n"/>
      <c r="P5" s="67" t="n"/>
      <c r="Q5" s="67" t="n"/>
      <c r="R5" s="67" t="n"/>
      <c r="S5" s="67" t="n"/>
    </row>
    <row customHeight="1" ht="15.75" r="6" s="69" spans="1:20" thickBot="1">
      <c r="A6" s="51" t="n"/>
      <c r="B6" s="40" t="n"/>
      <c r="C6" s="41" t="n"/>
      <c r="D6" s="41" t="n"/>
      <c r="E6" s="41" t="n"/>
      <c r="F6" s="42" t="n"/>
      <c r="G6" s="110" t="n"/>
      <c r="H6" s="110" t="n"/>
      <c r="I6" s="110" t="n"/>
      <c r="L6" s="67" t="n"/>
      <c r="M6" s="67" t="n"/>
      <c r="N6" s="67" t="n"/>
      <c r="O6" s="67" t="n"/>
      <c r="P6" s="67" t="n"/>
      <c r="Q6" s="67" t="n"/>
      <c r="R6" s="67" t="n"/>
      <c r="S6" s="67" t="n"/>
    </row>
    <row customHeight="1" ht="15.75" r="7" s="69" spans="1:20" thickBot="1">
      <c r="A7" s="52" t="n"/>
      <c r="B7" s="12" t="n"/>
      <c r="C7" s="12" t="n"/>
      <c r="D7" s="12" t="n"/>
      <c r="E7" s="57" t="n"/>
      <c r="F7" s="12" t="n"/>
      <c r="G7" s="12" t="n"/>
      <c r="L7" s="68">
        <f>'204'!$B$8</f>
        <v/>
      </c>
      <c r="M7" s="68">
        <f>'205'!$B$8</f>
        <v/>
      </c>
      <c r="N7" s="68">
        <f>'232'!$B$8</f>
        <v/>
      </c>
      <c r="O7" s="68">
        <f>'235a'!$B$8</f>
        <v/>
      </c>
      <c r="P7" s="68">
        <f>'332'!$B$8</f>
        <v/>
      </c>
      <c r="Q7" s="68">
        <f>'343'!$B$8</f>
        <v/>
      </c>
      <c r="R7" s="68">
        <f>'348a'!$B$8</f>
        <v/>
      </c>
      <c r="S7" s="68">
        <f>'351'!$B$8</f>
        <v/>
      </c>
    </row>
    <row customHeight="1" ht="32.25" r="8" s="69" spans="1:20" thickTop="1">
      <c r="A8" s="53" t="s">
        <v>10</v>
      </c>
      <c r="B8" s="25" t="s">
        <v>11</v>
      </c>
      <c r="C8" s="26" t="s">
        <v>12</v>
      </c>
      <c r="D8" s="26" t="s">
        <v>13</v>
      </c>
      <c r="E8" s="26" t="s">
        <v>14</v>
      </c>
      <c r="F8" s="26" t="s">
        <v>15</v>
      </c>
      <c r="G8" s="25" t="s">
        <v>16</v>
      </c>
      <c r="H8" s="25" t="s">
        <v>17</v>
      </c>
      <c r="I8" s="25" t="s">
        <v>18</v>
      </c>
      <c r="K8" t="s">
        <v>19</v>
      </c>
    </row>
    <row customHeight="1" ht="51" r="9" s="69" spans="1:20">
      <c r="A9" s="22" t="s">
        <v>20</v>
      </c>
      <c r="B9" s="29" t="s">
        <v>21</v>
      </c>
      <c r="C9" s="22">
        <f>K9</f>
        <v/>
      </c>
      <c r="D9" s="22" t="s">
        <v>22</v>
      </c>
      <c r="E9" s="27" t="n"/>
      <c r="F9" s="27">
        <f>C9*E9</f>
        <v/>
      </c>
      <c r="G9" s="28" t="s">
        <v>23</v>
      </c>
      <c r="H9" s="22" t="n"/>
      <c r="I9" s="22" t="n"/>
      <c r="K9">
        <f>SUM(L9:S9)</f>
        <v/>
      </c>
      <c r="L9" s="24">
        <f>SUMIF('204'!$A$14:$A$74,$A9,'204'!$C$14:$C$74)</f>
        <v/>
      </c>
      <c r="M9" s="24">
        <f>SUMIF('205'!$A$14:$A$69,$A9,'205'!$C$14:$C$69)</f>
        <v/>
      </c>
      <c r="N9" s="24">
        <f>SUMIF('232'!$A$14:$A$88,$A9,'232'!$C$14:$C$88)</f>
        <v/>
      </c>
      <c r="O9" s="24">
        <f>SUMIF('235a'!$A$14:$A$80,$A9,'235a'!$C$14:$C$80)</f>
        <v/>
      </c>
      <c r="P9" s="24">
        <f>SUMIF('332'!$A$14:$A$75,$A9,'332'!$C$14:$C$75)</f>
        <v/>
      </c>
      <c r="Q9" s="24">
        <f>SUMIF('343'!$A$14:$A$93,$A9,'343'!$C$14:$C$93)</f>
        <v/>
      </c>
      <c r="R9" s="24">
        <f>SUMIF('348a'!$A$14:$A$88,$A9,'348a'!$C$14:$C$88)</f>
        <v/>
      </c>
      <c r="S9" s="24">
        <f>SUMIF('351'!$A$14:$A$89,$A9,'351'!$C$14:$C$89)</f>
        <v/>
      </c>
    </row>
    <row customHeight="1" ht="89.25" r="10" s="69" spans="1:20">
      <c r="A10" s="22" t="s">
        <v>24</v>
      </c>
      <c r="B10" s="29" t="s">
        <v>25</v>
      </c>
      <c r="C10" s="22">
        <f>K10</f>
        <v/>
      </c>
      <c r="D10" s="22" t="s">
        <v>22</v>
      </c>
      <c r="E10" s="27" t="n"/>
      <c r="F10" s="27">
        <f>C10*E10</f>
        <v/>
      </c>
      <c r="G10" s="28" t="s">
        <v>26</v>
      </c>
      <c r="H10" s="22" t="n"/>
      <c r="I10" s="22" t="n"/>
      <c r="K10">
        <f>SUM(L10:S10)</f>
        <v/>
      </c>
      <c r="L10" s="24">
        <f>SUMIF('204'!$A$14:$A$74,$A10,'204'!$C$14:$C$74)</f>
        <v/>
      </c>
      <c r="M10" s="24">
        <f>SUMIF('205'!$A$14:$A$69,$A10,'205'!$C$14:$C$69)</f>
        <v/>
      </c>
      <c r="N10" s="24">
        <f>SUMIF('232'!$A$14:$A$88,$A10,'232'!$C$14:$C$88)</f>
        <v/>
      </c>
      <c r="O10" s="24">
        <f>SUMIF('235a'!$A$14:$A$80,$A10,'235a'!$C$14:$C$80)</f>
        <v/>
      </c>
      <c r="P10" s="24">
        <f>SUMIF('332'!$A$14:$A$75,$A10,'332'!$C$14:$C$75)</f>
        <v/>
      </c>
      <c r="Q10" s="24">
        <f>SUMIF('343'!$A$14:$A$93,$A10,'343'!$C$14:$C$93)</f>
        <v/>
      </c>
      <c r="R10" s="24">
        <f>SUMIF('348a'!$A$14:$A$88,$A10,'348a'!$C$14:$C$88)</f>
        <v/>
      </c>
      <c r="S10" s="24">
        <f>SUMIF('351'!$A$14:$A$89,$A10,'351'!$C$14:$C$89)</f>
        <v/>
      </c>
    </row>
    <row customHeight="1" ht="102" r="11" s="69" spans="1:20">
      <c r="A11" s="22" t="s">
        <v>27</v>
      </c>
      <c r="B11" s="29" t="s">
        <v>28</v>
      </c>
      <c r="C11" s="22">
        <f>K11</f>
        <v/>
      </c>
      <c r="D11" s="22" t="s">
        <v>22</v>
      </c>
      <c r="E11" s="27" t="n"/>
      <c r="F11" s="27">
        <f>C11*E11</f>
        <v/>
      </c>
      <c r="G11" s="28" t="s">
        <v>29</v>
      </c>
      <c r="H11" s="22" t="n"/>
      <c r="I11" s="22" t="n"/>
      <c r="K11">
        <f>SUM(L11:S11)</f>
        <v/>
      </c>
      <c r="L11" s="24">
        <f>SUMIF('204'!$A$14:$A$74,$A11,'204'!$C$14:$C$74)</f>
        <v/>
      </c>
      <c r="M11" s="24">
        <f>SUMIF('205'!$A$14:$A$69,$A11,'205'!$C$14:$C$69)</f>
        <v/>
      </c>
      <c r="N11" s="24">
        <f>SUMIF('232'!$A$14:$A$88,$A11,'232'!$C$14:$C$88)</f>
        <v/>
      </c>
      <c r="O11" s="24">
        <f>SUMIF('235a'!$A$14:$A$80,$A11,'235a'!$C$14:$C$80)</f>
        <v/>
      </c>
      <c r="P11" s="24">
        <f>SUMIF('332'!$A$14:$A$75,$A11,'332'!$C$14:$C$75)</f>
        <v/>
      </c>
      <c r="Q11" s="24">
        <f>SUMIF('343'!$A$14:$A$93,$A11,'343'!$C$14:$C$93)</f>
        <v/>
      </c>
      <c r="R11" s="24">
        <f>SUMIF('348a'!$A$14:$A$88,$A11,'348a'!$C$14:$C$88)</f>
        <v/>
      </c>
      <c r="S11" s="24">
        <f>SUMIF('351'!$A$14:$A$89,$A11,'351'!$C$14:$C$89)</f>
        <v/>
      </c>
    </row>
    <row customHeight="1" ht="89.25" r="12" s="69" spans="1:20">
      <c r="A12" s="22" t="s">
        <v>30</v>
      </c>
      <c r="B12" s="29" t="s">
        <v>31</v>
      </c>
      <c r="C12" s="22">
        <f>K12</f>
        <v/>
      </c>
      <c r="D12" s="22" t="s">
        <v>22</v>
      </c>
      <c r="E12" s="27" t="n"/>
      <c r="F12" s="27">
        <f>C12*E12</f>
        <v/>
      </c>
      <c r="G12" s="28" t="s">
        <v>32</v>
      </c>
      <c r="H12" s="22" t="n"/>
      <c r="I12" s="22" t="n"/>
      <c r="K12">
        <f>SUM(L12:S12)</f>
        <v/>
      </c>
      <c r="L12" s="24">
        <f>SUMIF('204'!$A$14:$A$74,$A12,'204'!$C$14:$C$74)</f>
        <v/>
      </c>
      <c r="M12" s="24">
        <f>SUMIF('205'!$A$14:$A$69,$A12,'205'!$C$14:$C$69)</f>
        <v/>
      </c>
      <c r="N12" s="24">
        <f>SUMIF('232'!$A$14:$A$88,$A12,'232'!$C$14:$C$88)</f>
        <v/>
      </c>
      <c r="O12" s="24">
        <f>SUMIF('235a'!$A$14:$A$80,$A12,'235a'!$C$14:$C$80)</f>
        <v/>
      </c>
      <c r="P12" s="24">
        <f>SUMIF('332'!$A$14:$A$75,$A12,'332'!$C$14:$C$75)</f>
        <v/>
      </c>
      <c r="Q12" s="24">
        <f>SUMIF('343'!$A$14:$A$93,$A12,'343'!$C$14:$C$93)</f>
        <v/>
      </c>
      <c r="R12" s="24">
        <f>SUMIF('348a'!$A$14:$A$88,$A12,'348a'!$C$14:$C$88)</f>
        <v/>
      </c>
      <c r="S12" s="24">
        <f>SUMIF('351'!$A$14:$A$89,$A12,'351'!$C$14:$C$89)</f>
        <v/>
      </c>
    </row>
    <row customHeight="1" ht="89.25" r="13" s="69" spans="1:20">
      <c r="A13" s="22" t="s">
        <v>33</v>
      </c>
      <c r="B13" s="29" t="s">
        <v>34</v>
      </c>
      <c r="C13" s="22">
        <f>K13</f>
        <v/>
      </c>
      <c r="D13" s="22" t="s">
        <v>22</v>
      </c>
      <c r="E13" s="27" t="n"/>
      <c r="F13" s="27">
        <f>C13*E13</f>
        <v/>
      </c>
      <c r="G13" s="28" t="s">
        <v>35</v>
      </c>
      <c r="H13" s="22" t="n"/>
      <c r="I13" s="22" t="n"/>
      <c r="K13">
        <f>SUM(L13:S13)</f>
        <v/>
      </c>
      <c r="L13" s="24">
        <f>SUMIF('204'!$A$14:$A$74,$A13,'204'!$C$14:$C$74)</f>
        <v/>
      </c>
      <c r="M13" s="24">
        <f>SUMIF('205'!$A$14:$A$69,$A13,'205'!$C$14:$C$69)</f>
        <v/>
      </c>
      <c r="N13" s="24">
        <f>SUMIF('232'!$A$14:$A$88,$A13,'232'!$C$14:$C$88)</f>
        <v/>
      </c>
      <c r="O13" s="24">
        <f>SUMIF('235a'!$A$14:$A$80,$A13,'235a'!$C$14:$C$80)</f>
        <v/>
      </c>
      <c r="P13" s="24">
        <f>SUMIF('332'!$A$14:$A$75,$A13,'332'!$C$14:$C$75)</f>
        <v/>
      </c>
      <c r="Q13" s="24">
        <f>SUMIF('343'!$A$14:$A$93,$A13,'343'!$C$14:$C$93)</f>
        <v/>
      </c>
      <c r="R13" s="24">
        <f>SUMIF('348a'!$A$14:$A$88,$A13,'348a'!$C$14:$C$88)</f>
        <v/>
      </c>
      <c r="S13" s="24">
        <f>SUMIF('351'!$A$14:$A$89,$A13,'351'!$C$14:$C$89)</f>
        <v/>
      </c>
    </row>
    <row customHeight="1" ht="89.25" r="14" s="69" spans="1:20">
      <c r="A14" s="22" t="s">
        <v>36</v>
      </c>
      <c r="B14" s="29" t="s">
        <v>37</v>
      </c>
      <c r="C14" s="22">
        <f>K14</f>
        <v/>
      </c>
      <c r="D14" s="22" t="s">
        <v>22</v>
      </c>
      <c r="E14" s="27" t="n"/>
      <c r="F14" s="27">
        <f>C14*E14</f>
        <v/>
      </c>
      <c r="G14" s="28" t="s">
        <v>38</v>
      </c>
      <c r="H14" s="22" t="n"/>
      <c r="I14" s="22" t="n"/>
      <c r="K14">
        <f>SUM(L14:S14)</f>
        <v/>
      </c>
      <c r="L14" s="24">
        <f>SUMIF('204'!$A$14:$A$74,$A14,'204'!$C$14:$C$74)</f>
        <v/>
      </c>
      <c r="M14" s="24">
        <f>SUMIF('205'!$A$14:$A$69,$A14,'205'!$C$14:$C$69)</f>
        <v/>
      </c>
      <c r="N14" s="24">
        <f>SUMIF('232'!$A$14:$A$88,$A14,'232'!$C$14:$C$88)</f>
        <v/>
      </c>
      <c r="O14" s="24">
        <f>SUMIF('235a'!$A$14:$A$80,$A14,'235a'!$C$14:$C$80)</f>
        <v/>
      </c>
      <c r="P14" s="24">
        <f>SUMIF('332'!$A$14:$A$75,$A14,'332'!$C$14:$C$75)</f>
        <v/>
      </c>
      <c r="Q14" s="24">
        <f>SUMIF('343'!$A$14:$A$93,$A14,'343'!$C$14:$C$93)</f>
        <v/>
      </c>
      <c r="R14" s="24">
        <f>SUMIF('348a'!$A$14:$A$88,$A14,'348a'!$C$14:$C$88)</f>
        <v/>
      </c>
      <c r="S14" s="24">
        <f>SUMIF('351'!$A$14:$A$89,$A14,'351'!$C$14:$C$89)</f>
        <v/>
      </c>
    </row>
    <row customHeight="1" ht="76.5" r="15" s="69" spans="1:20">
      <c r="A15" s="22" t="s">
        <v>39</v>
      </c>
      <c r="B15" s="29" t="s">
        <v>40</v>
      </c>
      <c r="C15" s="22">
        <f>K15</f>
        <v/>
      </c>
      <c r="D15" s="22" t="s">
        <v>22</v>
      </c>
      <c r="E15" s="27" t="n"/>
      <c r="F15" s="27">
        <f>C15*E15</f>
        <v/>
      </c>
      <c r="G15" s="28" t="s">
        <v>41</v>
      </c>
      <c r="H15" s="22" t="n"/>
      <c r="I15" s="22" t="n"/>
      <c r="K15">
        <f>SUM(L15:S15)</f>
        <v/>
      </c>
      <c r="L15" s="24">
        <f>SUMIF('204'!$A$14:$A$74,$A15,'204'!$C$14:$C$74)</f>
        <v/>
      </c>
      <c r="M15" s="24">
        <f>SUMIF('205'!$A$14:$A$69,$A15,'205'!$C$14:$C$69)</f>
        <v/>
      </c>
      <c r="N15" s="24">
        <f>SUMIF('232'!$A$14:$A$88,$A15,'232'!$C$14:$C$88)</f>
        <v/>
      </c>
      <c r="O15" s="24">
        <f>SUMIF('235a'!$A$14:$A$80,$A15,'235a'!$C$14:$C$80)</f>
        <v/>
      </c>
      <c r="P15" s="24">
        <f>SUMIF('332'!$A$14:$A$75,$A15,'332'!$C$14:$C$75)</f>
        <v/>
      </c>
      <c r="Q15" s="24">
        <f>SUMIF('343'!$A$14:$A$93,$A15,'343'!$C$14:$C$93)</f>
        <v/>
      </c>
      <c r="R15" s="24">
        <f>SUMIF('348a'!$A$14:$A$88,$A15,'348a'!$C$14:$C$88)</f>
        <v/>
      </c>
      <c r="S15" s="24">
        <f>SUMIF('351'!$A$14:$A$89,$A15,'351'!$C$14:$C$89)</f>
        <v/>
      </c>
    </row>
    <row customHeight="1" ht="51" r="16" s="69" spans="1:20">
      <c r="A16" s="22" t="s">
        <v>42</v>
      </c>
      <c r="B16" s="29" t="s">
        <v>43</v>
      </c>
      <c r="C16" s="22">
        <f>K16</f>
        <v/>
      </c>
      <c r="D16" s="22" t="s">
        <v>22</v>
      </c>
      <c r="E16" s="27" t="n"/>
      <c r="F16" s="27">
        <f>C16*E16</f>
        <v/>
      </c>
      <c r="G16" s="28" t="s">
        <v>44</v>
      </c>
      <c r="H16" s="22" t="n"/>
      <c r="I16" s="22" t="n"/>
      <c r="K16">
        <f>SUM(L16:S16)</f>
        <v/>
      </c>
      <c r="L16" s="24">
        <f>SUMIF('204'!$A$14:$A$74,$A16,'204'!$C$14:$C$74)</f>
        <v/>
      </c>
      <c r="M16" s="24">
        <f>SUMIF('205'!$A$14:$A$69,$A16,'205'!$C$14:$C$69)</f>
        <v/>
      </c>
      <c r="N16" s="24">
        <f>SUMIF('232'!$A$14:$A$88,$A16,'232'!$C$14:$C$88)</f>
        <v/>
      </c>
      <c r="O16" s="24">
        <f>SUMIF('235a'!$A$14:$A$80,$A16,'235a'!$C$14:$C$80)</f>
        <v/>
      </c>
      <c r="P16" s="24">
        <f>SUMIF('332'!$A$14:$A$75,$A16,'332'!$C$14:$C$75)</f>
        <v/>
      </c>
      <c r="Q16" s="24">
        <f>SUMIF('343'!$A$14:$A$93,$A16,'343'!$C$14:$C$93)</f>
        <v/>
      </c>
      <c r="R16" s="24">
        <f>SUMIF('348a'!$A$14:$A$88,$A16,'348a'!$C$14:$C$88)</f>
        <v/>
      </c>
      <c r="S16" s="24">
        <f>SUMIF('351'!$A$14:$A$89,$A16,'351'!$C$14:$C$89)</f>
        <v/>
      </c>
    </row>
    <row customHeight="1" ht="51" r="17" s="69" spans="1:20">
      <c r="A17" s="22" t="s">
        <v>45</v>
      </c>
      <c r="B17" s="29" t="s">
        <v>46</v>
      </c>
      <c r="C17" s="22">
        <f>K17</f>
        <v/>
      </c>
      <c r="D17" s="22" t="s">
        <v>22</v>
      </c>
      <c r="E17" s="27" t="n"/>
      <c r="F17" s="27">
        <f>C17*E17</f>
        <v/>
      </c>
      <c r="G17" s="28" t="s">
        <v>47</v>
      </c>
      <c r="H17" s="22" t="n"/>
      <c r="I17" s="22" t="n"/>
      <c r="K17">
        <f>SUM(L17:S17)</f>
        <v/>
      </c>
      <c r="L17" s="24">
        <f>SUMIF('204'!$A$14:$A$74,$A17,'204'!$C$14:$C$74)</f>
        <v/>
      </c>
      <c r="M17" s="24">
        <f>SUMIF('205'!$A$14:$A$69,$A17,'205'!$C$14:$C$69)</f>
        <v/>
      </c>
      <c r="N17" s="24">
        <f>SUMIF('232'!$A$14:$A$88,$A17,'232'!$C$14:$C$88)</f>
        <v/>
      </c>
      <c r="O17" s="24">
        <f>SUMIF('235a'!$A$14:$A$80,$A17,'235a'!$C$14:$C$80)</f>
        <v/>
      </c>
      <c r="P17" s="24">
        <f>SUMIF('332'!$A$14:$A$75,$A17,'332'!$C$14:$C$75)</f>
        <v/>
      </c>
      <c r="Q17" s="24">
        <f>SUMIF('343'!$A$14:$A$93,$A17,'343'!$C$14:$C$93)</f>
        <v/>
      </c>
      <c r="R17" s="24">
        <f>SUMIF('348a'!$A$14:$A$88,$A17,'348a'!$C$14:$C$88)</f>
        <v/>
      </c>
      <c r="S17" s="24">
        <f>SUMIF('351'!$A$14:$A$89,$A17,'351'!$C$14:$C$89)</f>
        <v/>
      </c>
    </row>
    <row customHeight="1" ht="38.25" r="18" s="69" spans="1:20">
      <c r="A18" s="22" t="s">
        <v>48</v>
      </c>
      <c r="B18" s="29" t="s">
        <v>49</v>
      </c>
      <c r="C18" s="22">
        <f>K18</f>
        <v/>
      </c>
      <c r="D18" s="22" t="s">
        <v>22</v>
      </c>
      <c r="E18" s="27" t="n"/>
      <c r="F18" s="27">
        <f>C18*E18</f>
        <v/>
      </c>
      <c r="G18" s="28" t="s">
        <v>50</v>
      </c>
      <c r="H18" s="22" t="n"/>
      <c r="I18" s="22" t="n"/>
      <c r="K18">
        <f>SUM(L18:S18)</f>
        <v/>
      </c>
      <c r="L18" s="24">
        <f>SUMIF('204'!$A$14:$A$74,$A18,'204'!$C$14:$C$74)</f>
        <v/>
      </c>
      <c r="M18" s="24">
        <f>SUMIF('205'!$A$14:$A$69,$A18,'205'!$C$14:$C$69)</f>
        <v/>
      </c>
      <c r="N18" s="24">
        <f>SUMIF('232'!$A$14:$A$88,$A18,'232'!$C$14:$C$88)</f>
        <v/>
      </c>
      <c r="O18" s="24">
        <f>SUMIF('235a'!$A$14:$A$80,$A18,'235a'!$C$14:$C$80)</f>
        <v/>
      </c>
      <c r="P18" s="24">
        <f>SUMIF('332'!$A$14:$A$75,$A18,'332'!$C$14:$C$75)</f>
        <v/>
      </c>
      <c r="Q18" s="24">
        <f>SUMIF('343'!$A$14:$A$93,$A18,'343'!$C$14:$C$93)</f>
        <v/>
      </c>
      <c r="R18" s="24">
        <f>SUMIF('348a'!$A$14:$A$88,$A18,'348a'!$C$14:$C$88)</f>
        <v/>
      </c>
      <c r="S18" s="24">
        <f>SUMIF('351'!$A$14:$A$89,$A18,'351'!$C$14:$C$89)</f>
        <v/>
      </c>
    </row>
    <row customHeight="1" ht="51" r="19" s="69" spans="1:20">
      <c r="A19" s="22" t="s">
        <v>51</v>
      </c>
      <c r="B19" s="29" t="s">
        <v>52</v>
      </c>
      <c r="C19" s="22">
        <f>K19</f>
        <v/>
      </c>
      <c r="D19" s="22" t="s">
        <v>22</v>
      </c>
      <c r="E19" s="27" t="n"/>
      <c r="F19" s="27">
        <f>C19*E19</f>
        <v/>
      </c>
      <c r="G19" s="28" t="s">
        <v>53</v>
      </c>
      <c r="H19" s="22" t="n"/>
      <c r="I19" s="22" t="n"/>
      <c r="K19">
        <f>SUM(L19:S19)</f>
        <v/>
      </c>
      <c r="L19" s="24">
        <f>SUMIF('204'!$A$14:$A$74,$A19,'204'!$C$14:$C$74)</f>
        <v/>
      </c>
      <c r="M19" s="24">
        <f>SUMIF('205'!$A$14:$A$69,$A19,'205'!$C$14:$C$69)</f>
        <v/>
      </c>
      <c r="N19" s="24">
        <f>SUMIF('232'!$A$14:$A$88,$A19,'232'!$C$14:$C$88)</f>
        <v/>
      </c>
      <c r="O19" s="24">
        <f>SUMIF('235a'!$A$14:$A$80,$A19,'235a'!$C$14:$C$80)</f>
        <v/>
      </c>
      <c r="P19" s="24">
        <f>SUMIF('332'!$A$14:$A$75,$A19,'332'!$C$14:$C$75)</f>
        <v/>
      </c>
      <c r="Q19" s="24">
        <f>SUMIF('343'!$A$14:$A$93,$A19,'343'!$C$14:$C$93)</f>
        <v/>
      </c>
      <c r="R19" s="24">
        <f>SUMIF('348a'!$A$14:$A$88,$A19,'348a'!$C$14:$C$88)</f>
        <v/>
      </c>
      <c r="S19" s="24">
        <f>SUMIF('351'!$A$14:$A$89,$A19,'351'!$C$14:$C$89)</f>
        <v/>
      </c>
    </row>
    <row customHeight="1" ht="63.75" r="20" s="69" spans="1:20">
      <c r="A20" s="22" t="s">
        <v>54</v>
      </c>
      <c r="B20" s="29" t="s">
        <v>55</v>
      </c>
      <c r="C20" s="22">
        <f>K20</f>
        <v/>
      </c>
      <c r="D20" s="22" t="s">
        <v>22</v>
      </c>
      <c r="E20" s="27" t="n"/>
      <c r="F20" s="27">
        <f>C20*E20</f>
        <v/>
      </c>
      <c r="G20" s="28" t="s">
        <v>56</v>
      </c>
      <c r="H20" s="22" t="n"/>
      <c r="I20" s="22" t="n"/>
      <c r="K20">
        <f>SUM(L20:S20)</f>
        <v/>
      </c>
      <c r="L20" s="24">
        <f>SUMIF('204'!$A$14:$A$74,$A20,'204'!$C$14:$C$74)</f>
        <v/>
      </c>
      <c r="M20" s="24">
        <f>SUMIF('205'!$A$14:$A$69,$A20,'205'!$C$14:$C$69)</f>
        <v/>
      </c>
      <c r="N20" s="24">
        <f>SUMIF('232'!$A$14:$A$88,$A20,'232'!$C$14:$C$88)</f>
        <v/>
      </c>
      <c r="O20" s="24">
        <f>SUMIF('235a'!$A$14:$A$80,$A20,'235a'!$C$14:$C$80)</f>
        <v/>
      </c>
      <c r="P20" s="24">
        <f>SUMIF('332'!$A$14:$A$75,$A20,'332'!$C$14:$C$75)</f>
        <v/>
      </c>
      <c r="Q20" s="24">
        <f>SUMIF('343'!$A$14:$A$93,$A20,'343'!$C$14:$C$93)</f>
        <v/>
      </c>
      <c r="R20" s="24">
        <f>SUMIF('348a'!$A$14:$A$88,$A20,'348a'!$C$14:$C$88)</f>
        <v/>
      </c>
      <c r="S20" s="24">
        <f>SUMIF('351'!$A$14:$A$89,$A20,'351'!$C$14:$C$89)</f>
        <v/>
      </c>
    </row>
    <row customHeight="1" ht="63.75" r="21" s="69" spans="1:20">
      <c r="A21" s="22" t="s">
        <v>57</v>
      </c>
      <c r="B21" s="29" t="s">
        <v>58</v>
      </c>
      <c r="C21" s="22">
        <f>K21</f>
        <v/>
      </c>
      <c r="D21" s="22" t="s">
        <v>22</v>
      </c>
      <c r="E21" s="27" t="n"/>
      <c r="F21" s="27">
        <f>C21*E21</f>
        <v/>
      </c>
      <c r="G21" s="28" t="s">
        <v>59</v>
      </c>
      <c r="H21" s="22" t="n"/>
      <c r="I21" s="22" t="n"/>
      <c r="K21">
        <f>SUM(L21:S21)</f>
        <v/>
      </c>
      <c r="L21" s="24">
        <f>SUMIF('204'!$A$14:$A$74,$A21,'204'!$C$14:$C$74)</f>
        <v/>
      </c>
      <c r="M21" s="24">
        <f>SUMIF('205'!$A$14:$A$69,$A21,'205'!$C$14:$C$69)</f>
        <v/>
      </c>
      <c r="N21" s="24">
        <f>SUMIF('232'!$A$14:$A$88,$A21,'232'!$C$14:$C$88)</f>
        <v/>
      </c>
      <c r="O21" s="24">
        <f>SUMIF('235a'!$A$14:$A$80,$A21,'235a'!$C$14:$C$80)</f>
        <v/>
      </c>
      <c r="P21" s="24">
        <f>SUMIF('332'!$A$14:$A$75,$A21,'332'!$C$14:$C$75)</f>
        <v/>
      </c>
      <c r="Q21" s="24">
        <f>SUMIF('343'!$A$14:$A$93,$A21,'343'!$C$14:$C$93)</f>
        <v/>
      </c>
      <c r="R21" s="24">
        <f>SUMIF('348a'!$A$14:$A$88,$A21,'348a'!$C$14:$C$88)</f>
        <v/>
      </c>
      <c r="S21" s="24">
        <f>SUMIF('351'!$A$14:$A$89,$A21,'351'!$C$14:$C$89)</f>
        <v/>
      </c>
    </row>
    <row customHeight="1" ht="63.75" r="22" s="69" spans="1:20">
      <c r="A22" s="22" t="s">
        <v>60</v>
      </c>
      <c r="B22" s="29" t="s">
        <v>61</v>
      </c>
      <c r="C22" s="22">
        <f>K22</f>
        <v/>
      </c>
      <c r="D22" s="22" t="s">
        <v>22</v>
      </c>
      <c r="E22" s="27" t="n"/>
      <c r="F22" s="27">
        <f>C22*E22</f>
        <v/>
      </c>
      <c r="G22" s="28" t="s">
        <v>62</v>
      </c>
      <c r="H22" s="22" t="n"/>
      <c r="I22" s="22" t="n"/>
      <c r="K22">
        <f>SUM(L22:S22)</f>
        <v/>
      </c>
      <c r="L22" s="24">
        <f>SUMIF('204'!$A$14:$A$74,$A22,'204'!$C$14:$C$74)</f>
        <v/>
      </c>
      <c r="M22" s="24">
        <f>SUMIF('205'!$A$14:$A$69,$A22,'205'!$C$14:$C$69)</f>
        <v/>
      </c>
      <c r="N22" s="24">
        <f>SUMIF('232'!$A$14:$A$88,$A22,'232'!$C$14:$C$88)</f>
        <v/>
      </c>
      <c r="O22" s="24">
        <f>SUMIF('235a'!$A$14:$A$80,$A22,'235a'!$C$14:$C$80)</f>
        <v/>
      </c>
      <c r="P22" s="24">
        <f>SUMIF('332'!$A$14:$A$75,$A22,'332'!$C$14:$C$75)</f>
        <v/>
      </c>
      <c r="Q22" s="24">
        <f>SUMIF('343'!$A$14:$A$93,$A22,'343'!$C$14:$C$93)</f>
        <v/>
      </c>
      <c r="R22" s="24">
        <f>SUMIF('348a'!$A$14:$A$88,$A22,'348a'!$C$14:$C$88)</f>
        <v/>
      </c>
      <c r="S22" s="24">
        <f>SUMIF('351'!$A$14:$A$89,$A22,'351'!$C$14:$C$89)</f>
        <v/>
      </c>
    </row>
    <row customHeight="1" ht="38.25" r="23" s="69" spans="1:20">
      <c r="A23" s="22" t="s">
        <v>63</v>
      </c>
      <c r="B23" s="29" t="s">
        <v>64</v>
      </c>
      <c r="C23" s="22">
        <f>K23</f>
        <v/>
      </c>
      <c r="D23" s="22" t="s">
        <v>22</v>
      </c>
      <c r="E23" s="27" t="n"/>
      <c r="F23" s="27">
        <f>C23*E23</f>
        <v/>
      </c>
      <c r="G23" s="28" t="s">
        <v>65</v>
      </c>
      <c r="H23" s="22" t="n"/>
      <c r="I23" s="22" t="n"/>
      <c r="K23">
        <f>SUM(L23:S23)</f>
        <v/>
      </c>
      <c r="L23" s="24">
        <f>SUMIF('204'!$A$14:$A$74,$A23,'204'!$C$14:$C$74)</f>
        <v/>
      </c>
      <c r="M23" s="24">
        <f>SUMIF('205'!$A$14:$A$69,$A23,'205'!$C$14:$C$69)</f>
        <v/>
      </c>
      <c r="N23" s="24">
        <f>SUMIF('232'!$A$14:$A$88,$A23,'232'!$C$14:$C$88)</f>
        <v/>
      </c>
      <c r="O23" s="24">
        <f>SUMIF('235a'!$A$14:$A$80,$A23,'235a'!$C$14:$C$80)</f>
        <v/>
      </c>
      <c r="P23" s="24">
        <f>SUMIF('332'!$A$14:$A$75,$A23,'332'!$C$14:$C$75)</f>
        <v/>
      </c>
      <c r="Q23" s="24">
        <f>SUMIF('343'!$A$14:$A$93,$A23,'343'!$C$14:$C$93)</f>
        <v/>
      </c>
      <c r="R23" s="24">
        <f>SUMIF('348a'!$A$14:$A$88,$A23,'348a'!$C$14:$C$88)</f>
        <v/>
      </c>
      <c r="S23" s="24">
        <f>SUMIF('351'!$A$14:$A$89,$A23,'351'!$C$14:$C$89)</f>
        <v/>
      </c>
    </row>
    <row customHeight="1" ht="51" r="24" s="69" spans="1:20">
      <c r="A24" s="22" t="s">
        <v>66</v>
      </c>
      <c r="B24" s="29" t="s">
        <v>67</v>
      </c>
      <c r="C24" s="22">
        <f>K24</f>
        <v/>
      </c>
      <c r="D24" s="22" t="s">
        <v>22</v>
      </c>
      <c r="E24" s="27" t="n"/>
      <c r="F24" s="27">
        <f>C24*E24</f>
        <v/>
      </c>
      <c r="G24" s="28" t="s">
        <v>68</v>
      </c>
      <c r="H24" s="22" t="n"/>
      <c r="I24" s="22" t="n"/>
      <c r="K24">
        <f>SUM(L24:S24)</f>
        <v/>
      </c>
      <c r="L24" s="24">
        <f>SUMIF('204'!$A$14:$A$74,$A24,'204'!$C$14:$C$74)</f>
        <v/>
      </c>
      <c r="M24" s="24">
        <f>SUMIF('205'!$A$14:$A$69,$A24,'205'!$C$14:$C$69)</f>
        <v/>
      </c>
      <c r="N24" s="24">
        <f>SUMIF('232'!$A$14:$A$88,$A24,'232'!$C$14:$C$88)</f>
        <v/>
      </c>
      <c r="O24" s="24">
        <f>SUMIF('235a'!$A$14:$A$80,$A24,'235a'!$C$14:$C$80)</f>
        <v/>
      </c>
      <c r="P24" s="24">
        <f>SUMIF('332'!$A$14:$A$75,$A24,'332'!$C$14:$C$75)</f>
        <v/>
      </c>
      <c r="Q24" s="24">
        <f>SUMIF('343'!$A$14:$A$93,$A24,'343'!$C$14:$C$93)</f>
        <v/>
      </c>
      <c r="R24" s="24">
        <f>SUMIF('348a'!$A$14:$A$88,$A24,'348a'!$C$14:$C$88)</f>
        <v/>
      </c>
      <c r="S24" s="24">
        <f>SUMIF('351'!$A$14:$A$89,$A24,'351'!$C$14:$C$89)</f>
        <v/>
      </c>
    </row>
    <row customHeight="1" ht="38.25" r="25" s="69" spans="1:20">
      <c r="A25" s="22" t="s">
        <v>69</v>
      </c>
      <c r="B25" s="29" t="s">
        <v>70</v>
      </c>
      <c r="C25" s="22">
        <f>K25</f>
        <v/>
      </c>
      <c r="D25" s="22" t="s">
        <v>22</v>
      </c>
      <c r="E25" s="27" t="n"/>
      <c r="F25" s="27">
        <f>C25*E25</f>
        <v/>
      </c>
      <c r="G25" s="28" t="s">
        <v>71</v>
      </c>
      <c r="H25" s="22" t="n"/>
      <c r="I25" s="22" t="n"/>
      <c r="K25">
        <f>SUM(L25:S25)</f>
        <v/>
      </c>
      <c r="L25" s="24">
        <f>SUMIF('204'!$A$14:$A$74,$A25,'204'!$C$14:$C$74)</f>
        <v/>
      </c>
      <c r="M25" s="24">
        <f>SUMIF('205'!$A$14:$A$69,$A25,'205'!$C$14:$C$69)</f>
        <v/>
      </c>
      <c r="N25" s="24">
        <f>SUMIF('232'!$A$14:$A$88,$A25,'232'!$C$14:$C$88)</f>
        <v/>
      </c>
      <c r="O25" s="24">
        <f>SUMIF('235a'!$A$14:$A$80,$A25,'235a'!$C$14:$C$80)</f>
        <v/>
      </c>
      <c r="P25" s="24">
        <f>SUMIF('332'!$A$14:$A$75,$A25,'332'!$C$14:$C$75)</f>
        <v/>
      </c>
      <c r="Q25" s="24">
        <f>SUMIF('343'!$A$14:$A$93,$A25,'343'!$C$14:$C$93)</f>
        <v/>
      </c>
      <c r="R25" s="24">
        <f>SUMIF('348a'!$A$14:$A$88,$A25,'348a'!$C$14:$C$88)</f>
        <v/>
      </c>
      <c r="S25" s="24">
        <f>SUMIF('351'!$A$14:$A$89,$A25,'351'!$C$14:$C$89)</f>
        <v/>
      </c>
    </row>
    <row customHeight="1" ht="63.75" r="26" s="69" spans="1:20">
      <c r="A26" s="22" t="s">
        <v>72</v>
      </c>
      <c r="B26" s="29" t="s">
        <v>73</v>
      </c>
      <c r="C26" s="22">
        <f>K26</f>
        <v/>
      </c>
      <c r="D26" s="22" t="s">
        <v>22</v>
      </c>
      <c r="E26" s="27" t="n"/>
      <c r="F26" s="27">
        <f>C26*E26</f>
        <v/>
      </c>
      <c r="G26" s="28" t="s">
        <v>74</v>
      </c>
      <c r="H26" s="22" t="n"/>
      <c r="I26" s="22" t="n"/>
      <c r="K26">
        <f>SUM(L26:S26)</f>
        <v/>
      </c>
      <c r="L26" s="24">
        <f>SUMIF('204'!$A$14:$A$74,$A26,'204'!$C$14:$C$74)</f>
        <v/>
      </c>
      <c r="M26" s="24">
        <f>SUMIF('205'!$A$14:$A$69,$A26,'205'!$C$14:$C$69)</f>
        <v/>
      </c>
      <c r="N26" s="24">
        <f>SUMIF('232'!$A$14:$A$88,$A26,'232'!$C$14:$C$88)</f>
        <v/>
      </c>
      <c r="O26" s="24">
        <f>SUMIF('235a'!$A$14:$A$80,$A26,'235a'!$C$14:$C$80)</f>
        <v/>
      </c>
      <c r="P26" s="24">
        <f>SUMIF('332'!$A$14:$A$75,$A26,'332'!$C$14:$C$75)</f>
        <v/>
      </c>
      <c r="Q26" s="24">
        <f>SUMIF('343'!$A$14:$A$93,$A26,'343'!$C$14:$C$93)</f>
        <v/>
      </c>
      <c r="R26" s="24">
        <f>SUMIF('348a'!$A$14:$A$88,$A26,'348a'!$C$14:$C$88)</f>
        <v/>
      </c>
      <c r="S26" s="24">
        <f>SUMIF('351'!$A$14:$A$89,$A26,'351'!$C$14:$C$89)</f>
        <v/>
      </c>
    </row>
    <row customHeight="1" ht="409.5" r="27" s="69" spans="1:20">
      <c r="A27" s="22" t="s">
        <v>75</v>
      </c>
      <c r="B27" s="29" t="s">
        <v>76</v>
      </c>
      <c r="C27" s="22">
        <f>K27</f>
        <v/>
      </c>
      <c r="D27" s="22" t="s">
        <v>22</v>
      </c>
      <c r="E27" s="27" t="n"/>
      <c r="F27" s="27">
        <f>C27*E27</f>
        <v/>
      </c>
      <c r="G27" s="28" t="s">
        <v>77</v>
      </c>
      <c r="H27" s="22" t="n"/>
      <c r="I27" s="22" t="n"/>
      <c r="K27">
        <f>SUM(L27:S27)</f>
        <v/>
      </c>
      <c r="L27" s="24">
        <f>SUMIF('204'!$A$14:$A$74,$A27,'204'!$C$14:$C$74)</f>
        <v/>
      </c>
      <c r="M27" s="24">
        <f>SUMIF('205'!$A$14:$A$69,$A27,'205'!$C$14:$C$69)</f>
        <v/>
      </c>
      <c r="N27" s="24">
        <f>SUMIF('232'!$A$14:$A$88,$A27,'232'!$C$14:$C$88)</f>
        <v/>
      </c>
      <c r="O27" s="24">
        <f>SUMIF('235a'!$A$14:$A$80,$A27,'235a'!$C$14:$C$80)</f>
        <v/>
      </c>
      <c r="P27" s="24">
        <f>SUMIF('332'!$A$14:$A$75,$A27,'332'!$C$14:$C$75)</f>
        <v/>
      </c>
      <c r="Q27" s="24">
        <f>SUMIF('343'!$A$14:$A$93,$A27,'343'!$C$14:$C$93)</f>
        <v/>
      </c>
      <c r="R27" s="24">
        <f>SUMIF('348a'!$A$14:$A$88,$A27,'348a'!$C$14:$C$88)</f>
        <v/>
      </c>
      <c r="S27" s="24">
        <f>SUMIF('351'!$A$14:$A$89,$A27,'351'!$C$14:$C$89)</f>
        <v/>
      </c>
    </row>
    <row customHeight="1" ht="63.75" r="28" s="69" spans="1:20">
      <c r="A28" s="22" t="s">
        <v>78</v>
      </c>
      <c r="B28" s="29" t="s">
        <v>79</v>
      </c>
      <c r="C28" s="22">
        <f>K28</f>
        <v/>
      </c>
      <c r="D28" s="22" t="s">
        <v>22</v>
      </c>
      <c r="E28" s="27" t="n"/>
      <c r="F28" s="27">
        <f>C28*E28</f>
        <v/>
      </c>
      <c r="G28" s="28" t="s">
        <v>80</v>
      </c>
      <c r="H28" s="22" t="n"/>
      <c r="I28" s="22" t="n"/>
      <c r="K28">
        <f>SUM(L28:S28)</f>
        <v/>
      </c>
      <c r="L28" s="24">
        <f>SUMIF('204'!$A$14:$A$74,$A28,'204'!$C$14:$C$74)</f>
        <v/>
      </c>
      <c r="M28" s="24">
        <f>SUMIF('205'!$A$14:$A$69,$A28,'205'!$C$14:$C$69)</f>
        <v/>
      </c>
      <c r="N28" s="24">
        <f>SUMIF('232'!$A$14:$A$88,$A28,'232'!$C$14:$C$88)</f>
        <v/>
      </c>
      <c r="O28" s="24">
        <f>SUMIF('235a'!$A$14:$A$80,$A28,'235a'!$C$14:$C$80)</f>
        <v/>
      </c>
      <c r="P28" s="24">
        <f>SUMIF('332'!$A$14:$A$75,$A28,'332'!$C$14:$C$75)</f>
        <v/>
      </c>
      <c r="Q28" s="24">
        <f>SUMIF('343'!$A$14:$A$93,$A28,'343'!$C$14:$C$93)</f>
        <v/>
      </c>
      <c r="R28" s="24">
        <f>SUMIF('348a'!$A$14:$A$88,$A28,'348a'!$C$14:$C$88)</f>
        <v/>
      </c>
      <c r="S28" s="24">
        <f>SUMIF('351'!$A$14:$A$89,$A28,'351'!$C$14:$C$89)</f>
        <v/>
      </c>
    </row>
    <row customHeight="1" ht="63.75" r="29" s="69" spans="1:20">
      <c r="A29" s="22" t="s">
        <v>81</v>
      </c>
      <c r="B29" s="29" t="s">
        <v>82</v>
      </c>
      <c r="C29" s="22">
        <f>K29</f>
        <v/>
      </c>
      <c r="D29" s="22" t="s">
        <v>22</v>
      </c>
      <c r="E29" s="27" t="n"/>
      <c r="F29" s="27">
        <f>C29*E29</f>
        <v/>
      </c>
      <c r="G29" s="28" t="s">
        <v>83</v>
      </c>
      <c r="H29" s="22" t="n"/>
      <c r="I29" s="22" t="n"/>
      <c r="K29">
        <f>SUM(L29:S29)</f>
        <v/>
      </c>
      <c r="L29" s="24">
        <f>SUMIF('204'!$A$14:$A$74,$A29,'204'!$C$14:$C$74)</f>
        <v/>
      </c>
      <c r="M29" s="24">
        <f>SUMIF('205'!$A$14:$A$69,$A29,'205'!$C$14:$C$69)</f>
        <v/>
      </c>
      <c r="N29" s="24">
        <f>SUMIF('232'!$A$14:$A$88,$A29,'232'!$C$14:$C$88)</f>
        <v/>
      </c>
      <c r="O29" s="24">
        <f>SUMIF('235a'!$A$14:$A$80,$A29,'235a'!$C$14:$C$80)</f>
        <v/>
      </c>
      <c r="P29" s="24">
        <f>SUMIF('332'!$A$14:$A$75,$A29,'332'!$C$14:$C$75)</f>
        <v/>
      </c>
      <c r="Q29" s="24">
        <f>SUMIF('343'!$A$14:$A$93,$A29,'343'!$C$14:$C$93)</f>
        <v/>
      </c>
      <c r="R29" s="24">
        <f>SUMIF('348a'!$A$14:$A$88,$A29,'348a'!$C$14:$C$88)</f>
        <v/>
      </c>
      <c r="S29" s="24">
        <f>SUMIF('351'!$A$14:$A$89,$A29,'351'!$C$14:$C$89)</f>
        <v/>
      </c>
    </row>
    <row customHeight="1" ht="89.25" r="30" s="69" spans="1:20">
      <c r="A30" s="22" t="s">
        <v>84</v>
      </c>
      <c r="B30" s="29" t="s">
        <v>85</v>
      </c>
      <c r="C30" s="22">
        <f>K30</f>
        <v/>
      </c>
      <c r="D30" s="22" t="s">
        <v>22</v>
      </c>
      <c r="E30" s="27" t="n"/>
      <c r="F30" s="27">
        <f>C30*E30</f>
        <v/>
      </c>
      <c r="G30" s="28" t="s">
        <v>86</v>
      </c>
      <c r="H30" s="22" t="n"/>
      <c r="I30" s="22" t="n"/>
      <c r="K30">
        <f>SUM(L30:S30)</f>
        <v/>
      </c>
      <c r="L30" s="24">
        <f>SUMIF('204'!$A$14:$A$74,$A30,'204'!$C$14:$C$74)</f>
        <v/>
      </c>
      <c r="M30" s="24">
        <f>SUMIF('205'!$A$14:$A$69,$A30,'205'!$C$14:$C$69)</f>
        <v/>
      </c>
      <c r="N30" s="24">
        <f>SUMIF('232'!$A$14:$A$88,$A30,'232'!$C$14:$C$88)</f>
        <v/>
      </c>
      <c r="O30" s="24">
        <f>SUMIF('235a'!$A$14:$A$80,$A30,'235a'!$C$14:$C$80)</f>
        <v/>
      </c>
      <c r="P30" s="24">
        <f>SUMIF('332'!$A$14:$A$75,$A30,'332'!$C$14:$C$75)</f>
        <v/>
      </c>
      <c r="Q30" s="24">
        <f>SUMIF('343'!$A$14:$A$93,$A30,'343'!$C$14:$C$93)</f>
        <v/>
      </c>
      <c r="R30" s="24">
        <f>SUMIF('348a'!$A$14:$A$88,$A30,'348a'!$C$14:$C$88)</f>
        <v/>
      </c>
      <c r="S30" s="24">
        <f>SUMIF('351'!$A$14:$A$89,$A30,'351'!$C$14:$C$89)</f>
        <v/>
      </c>
    </row>
    <row customHeight="1" ht="38.25" r="31" s="69" spans="1:20">
      <c r="A31" s="22" t="s">
        <v>87</v>
      </c>
      <c r="B31" s="29" t="s">
        <v>88</v>
      </c>
      <c r="C31" s="22">
        <f>K31</f>
        <v/>
      </c>
      <c r="D31" s="22" t="s">
        <v>89</v>
      </c>
      <c r="E31" s="27" t="n"/>
      <c r="F31" s="27">
        <f>C31*E31</f>
        <v/>
      </c>
      <c r="G31" s="28" t="s">
        <v>90</v>
      </c>
      <c r="H31" s="22" t="n"/>
      <c r="I31" s="22" t="n"/>
      <c r="K31">
        <f>SUM(L31:S31)</f>
        <v/>
      </c>
      <c r="L31" s="24">
        <f>SUMIF('204'!$A$14:$A$74,$A31,'204'!$C$14:$C$74)</f>
        <v/>
      </c>
      <c r="M31" s="24">
        <f>SUMIF('205'!$A$14:$A$69,$A31,'205'!$C$14:$C$69)</f>
        <v/>
      </c>
      <c r="N31" s="24">
        <f>SUMIF('232'!$A$14:$A$88,$A31,'232'!$C$14:$C$88)</f>
        <v/>
      </c>
      <c r="O31" s="24">
        <f>SUMIF('235a'!$A$14:$A$80,$A31,'235a'!$C$14:$C$80)</f>
        <v/>
      </c>
      <c r="P31" s="24">
        <f>SUMIF('332'!$A$14:$A$75,$A31,'332'!$C$14:$C$75)</f>
        <v/>
      </c>
      <c r="Q31" s="24">
        <f>SUMIF('343'!$A$14:$A$93,$A31,'343'!$C$14:$C$93)</f>
        <v/>
      </c>
      <c r="R31" s="24">
        <f>SUMIF('348a'!$A$14:$A$88,$A31,'348a'!$C$14:$C$88)</f>
        <v/>
      </c>
      <c r="S31" s="24">
        <f>SUMIF('351'!$A$14:$A$89,$A31,'351'!$C$14:$C$89)</f>
        <v/>
      </c>
    </row>
    <row customHeight="1" ht="38.25" r="32" s="69" spans="1:20">
      <c r="A32" s="22" t="s">
        <v>91</v>
      </c>
      <c r="B32" s="29" t="s">
        <v>92</v>
      </c>
      <c r="C32" s="22">
        <f>K32</f>
        <v/>
      </c>
      <c r="D32" s="22" t="s">
        <v>22</v>
      </c>
      <c r="E32" s="27" t="n"/>
      <c r="F32" s="27">
        <f>C32*E32</f>
        <v/>
      </c>
      <c r="G32" s="28" t="s">
        <v>93</v>
      </c>
      <c r="H32" s="22" t="n"/>
      <c r="I32" s="22" t="n"/>
      <c r="K32">
        <f>SUM(L32:S32)</f>
        <v/>
      </c>
      <c r="L32" s="24">
        <f>SUMIF('204'!$A$14:$A$74,$A32,'204'!$C$14:$C$74)</f>
        <v/>
      </c>
      <c r="M32" s="24">
        <f>SUMIF('205'!$A$14:$A$69,$A32,'205'!$C$14:$C$69)</f>
        <v/>
      </c>
      <c r="N32" s="24">
        <f>SUMIF('232'!$A$14:$A$88,$A32,'232'!$C$14:$C$88)</f>
        <v/>
      </c>
      <c r="O32" s="24">
        <f>SUMIF('235a'!$A$14:$A$80,$A32,'235a'!$C$14:$C$80)</f>
        <v/>
      </c>
      <c r="P32" s="24">
        <f>SUMIF('332'!$A$14:$A$75,$A32,'332'!$C$14:$C$75)</f>
        <v/>
      </c>
      <c r="Q32" s="24">
        <f>SUMIF('343'!$A$14:$A$93,$A32,'343'!$C$14:$C$93)</f>
        <v/>
      </c>
      <c r="R32" s="24">
        <f>SUMIF('348a'!$A$14:$A$88,$A32,'348a'!$C$14:$C$88)</f>
        <v/>
      </c>
      <c r="S32" s="24">
        <f>SUMIF('351'!$A$14:$A$89,$A32,'351'!$C$14:$C$89)</f>
        <v/>
      </c>
    </row>
    <row customHeight="1" ht="38.25" r="33" s="69" spans="1:20">
      <c r="A33" s="22" t="s">
        <v>94</v>
      </c>
      <c r="B33" s="29" t="s">
        <v>95</v>
      </c>
      <c r="C33" s="22">
        <f>K33</f>
        <v/>
      </c>
      <c r="D33" s="22" t="s">
        <v>22</v>
      </c>
      <c r="E33" s="27" t="n"/>
      <c r="F33" s="27">
        <f>C33*E33</f>
        <v/>
      </c>
      <c r="G33" s="28" t="s">
        <v>93</v>
      </c>
      <c r="H33" s="22" t="n"/>
      <c r="I33" s="22" t="n"/>
      <c r="K33">
        <f>SUM(L33:S33)</f>
        <v/>
      </c>
      <c r="L33" s="24">
        <f>SUMIF('204'!$A$14:$A$74,$A33,'204'!$C$14:$C$74)</f>
        <v/>
      </c>
      <c r="M33" s="24">
        <f>SUMIF('205'!$A$14:$A$69,$A33,'205'!$C$14:$C$69)</f>
        <v/>
      </c>
      <c r="N33" s="24">
        <f>SUMIF('232'!$A$14:$A$88,$A33,'232'!$C$14:$C$88)</f>
        <v/>
      </c>
      <c r="O33" s="24">
        <f>SUMIF('235a'!$A$14:$A$80,$A33,'235a'!$C$14:$C$80)</f>
        <v/>
      </c>
      <c r="P33" s="24">
        <f>SUMIF('332'!$A$14:$A$75,$A33,'332'!$C$14:$C$75)</f>
        <v/>
      </c>
      <c r="Q33" s="24">
        <f>SUMIF('343'!$A$14:$A$93,$A33,'343'!$C$14:$C$93)</f>
        <v/>
      </c>
      <c r="R33" s="24">
        <f>SUMIF('348a'!$A$14:$A$88,$A33,'348a'!$C$14:$C$88)</f>
        <v/>
      </c>
      <c r="S33" s="24">
        <f>SUMIF('351'!$A$14:$A$89,$A33,'351'!$C$14:$C$89)</f>
        <v/>
      </c>
    </row>
    <row r="34" spans="1:20">
      <c r="A34" s="22" t="s">
        <v>96</v>
      </c>
      <c r="B34" s="29" t="s">
        <v>97</v>
      </c>
      <c r="C34" s="22">
        <f>K34</f>
        <v/>
      </c>
      <c r="D34" s="22" t="s">
        <v>89</v>
      </c>
      <c r="E34" s="27" t="n"/>
      <c r="F34" s="27">
        <f>C34*E34</f>
        <v/>
      </c>
      <c r="G34" s="28" t="n"/>
      <c r="H34" s="22" t="n"/>
      <c r="I34" s="22" t="n"/>
      <c r="K34">
        <f>SUM(L34:S34)</f>
        <v/>
      </c>
      <c r="L34" s="24">
        <f>SUMIF('204'!$A$14:$A$74,$A34,'204'!$C$14:$C$74)</f>
        <v/>
      </c>
      <c r="M34" s="24">
        <f>SUMIF('205'!$A$14:$A$69,$A34,'205'!$C$14:$C$69)</f>
        <v/>
      </c>
      <c r="N34" s="24">
        <f>SUMIF('232'!$A$14:$A$88,$A34,'232'!$C$14:$C$88)</f>
        <v/>
      </c>
      <c r="O34" s="24">
        <f>SUMIF('235a'!$A$14:$A$80,$A34,'235a'!$C$14:$C$80)</f>
        <v/>
      </c>
      <c r="P34" s="24">
        <f>SUMIF('332'!$A$14:$A$75,$A34,'332'!$C$14:$C$75)</f>
        <v/>
      </c>
      <c r="Q34" s="24">
        <f>SUMIF('343'!$A$14:$A$93,$A34,'343'!$C$14:$C$93)</f>
        <v/>
      </c>
      <c r="R34" s="24">
        <f>SUMIF('348a'!$A$14:$A$88,$A34,'348a'!$C$14:$C$88)</f>
        <v/>
      </c>
      <c r="S34" s="24">
        <f>SUMIF('351'!$A$14:$A$89,$A34,'351'!$C$14:$C$89)</f>
        <v/>
      </c>
    </row>
    <row customHeight="1" ht="25.5" r="35" s="69" spans="1:20">
      <c r="A35" s="22" t="s">
        <v>98</v>
      </c>
      <c r="B35" s="29" t="s">
        <v>99</v>
      </c>
      <c r="C35" s="22">
        <f>K35</f>
        <v/>
      </c>
      <c r="D35" s="22" t="s">
        <v>22</v>
      </c>
      <c r="E35" s="27" t="n"/>
      <c r="F35" s="27">
        <f>C35*E35</f>
        <v/>
      </c>
      <c r="G35" s="28" t="s">
        <v>100</v>
      </c>
      <c r="H35" s="22" t="n"/>
      <c r="I35" s="22" t="n"/>
      <c r="K35">
        <f>SUM(L35:S35)</f>
        <v/>
      </c>
      <c r="L35" s="24">
        <f>SUMIF('204'!$A$14:$A$74,$A35,'204'!$C$14:$C$74)</f>
        <v/>
      </c>
      <c r="M35" s="24">
        <f>SUMIF('205'!$A$14:$A$69,$A35,'205'!$C$14:$C$69)</f>
        <v/>
      </c>
      <c r="N35" s="24">
        <f>SUMIF('232'!$A$14:$A$88,$A35,'232'!$C$14:$C$88)</f>
        <v/>
      </c>
      <c r="O35" s="24">
        <f>SUMIF('235a'!$A$14:$A$80,$A35,'235a'!$C$14:$C$80)</f>
        <v/>
      </c>
      <c r="P35" s="24">
        <f>SUMIF('332'!$A$14:$A$75,$A35,'332'!$C$14:$C$75)</f>
        <v/>
      </c>
      <c r="Q35" s="24">
        <f>SUMIF('343'!$A$14:$A$93,$A35,'343'!$C$14:$C$93)</f>
        <v/>
      </c>
      <c r="R35" s="24">
        <f>SUMIF('348a'!$A$14:$A$88,$A35,'348a'!$C$14:$C$88)</f>
        <v/>
      </c>
      <c r="S35" s="24">
        <f>SUMIF('351'!$A$14:$A$89,$A35,'351'!$C$14:$C$89)</f>
        <v/>
      </c>
    </row>
    <row customHeight="1" ht="25.5" r="36" s="69" spans="1:20">
      <c r="A36" s="22" t="s">
        <v>101</v>
      </c>
      <c r="B36" s="29" t="s">
        <v>102</v>
      </c>
      <c r="C36" s="22">
        <f>K36</f>
        <v/>
      </c>
      <c r="D36" s="22" t="s">
        <v>22</v>
      </c>
      <c r="E36" s="27" t="n"/>
      <c r="F36" s="27">
        <f>C36*E36</f>
        <v/>
      </c>
      <c r="G36" s="28" t="s">
        <v>103</v>
      </c>
      <c r="H36" s="22" t="n"/>
      <c r="I36" s="22" t="n"/>
      <c r="K36">
        <f>SUM(L36:S36)</f>
        <v/>
      </c>
      <c r="L36" s="24">
        <f>SUMIF('204'!$A$14:$A$74,$A36,'204'!$C$14:$C$74)</f>
        <v/>
      </c>
      <c r="M36" s="24">
        <f>SUMIF('205'!$A$14:$A$69,$A36,'205'!$C$14:$C$69)</f>
        <v/>
      </c>
      <c r="N36" s="24">
        <f>SUMIF('232'!$A$14:$A$88,$A36,'232'!$C$14:$C$88)</f>
        <v/>
      </c>
      <c r="O36" s="24">
        <f>SUMIF('235a'!$A$14:$A$80,$A36,'235a'!$C$14:$C$80)</f>
        <v/>
      </c>
      <c r="P36" s="24">
        <f>SUMIF('332'!$A$14:$A$75,$A36,'332'!$C$14:$C$75)</f>
        <v/>
      </c>
      <c r="Q36" s="24">
        <f>SUMIF('343'!$A$14:$A$93,$A36,'343'!$C$14:$C$93)</f>
        <v/>
      </c>
      <c r="R36" s="24">
        <f>SUMIF('348a'!$A$14:$A$88,$A36,'348a'!$C$14:$C$88)</f>
        <v/>
      </c>
      <c r="S36" s="24">
        <f>SUMIF('351'!$A$14:$A$89,$A36,'351'!$C$14:$C$89)</f>
        <v/>
      </c>
    </row>
    <row customHeight="1" ht="76.5" r="37" s="69" spans="1:20">
      <c r="A37" s="22" t="s">
        <v>104</v>
      </c>
      <c r="B37" s="29" t="s">
        <v>105</v>
      </c>
      <c r="C37" s="22">
        <f>K37</f>
        <v/>
      </c>
      <c r="D37" s="22" t="s">
        <v>22</v>
      </c>
      <c r="E37" s="27" t="n"/>
      <c r="F37" s="27">
        <f>C37*E37</f>
        <v/>
      </c>
      <c r="G37" s="28" t="s">
        <v>106</v>
      </c>
      <c r="H37" s="22" t="n"/>
      <c r="I37" s="22" t="n"/>
      <c r="K37">
        <f>SUM(L37:S37)</f>
        <v/>
      </c>
      <c r="L37" s="24">
        <f>SUMIF('204'!$A$14:$A$74,$A37,'204'!$C$14:$C$74)</f>
        <v/>
      </c>
      <c r="M37" s="24">
        <f>SUMIF('205'!$A$14:$A$69,$A37,'205'!$C$14:$C$69)</f>
        <v/>
      </c>
      <c r="N37" s="24">
        <f>SUMIF('232'!$A$14:$A$88,$A37,'232'!$C$14:$C$88)</f>
        <v/>
      </c>
      <c r="O37" s="24">
        <f>SUMIF('235a'!$A$14:$A$80,$A37,'235a'!$C$14:$C$80)</f>
        <v/>
      </c>
      <c r="P37" s="24">
        <f>SUMIF('332'!$A$14:$A$75,$A37,'332'!$C$14:$C$75)</f>
        <v/>
      </c>
      <c r="Q37" s="24">
        <f>SUMIF('343'!$A$14:$A$93,$A37,'343'!$C$14:$C$93)</f>
        <v/>
      </c>
      <c r="R37" s="24">
        <f>SUMIF('348a'!$A$14:$A$88,$A37,'348a'!$C$14:$C$88)</f>
        <v/>
      </c>
      <c r="S37" s="24">
        <f>SUMIF('351'!$A$14:$A$89,$A37,'351'!$C$14:$C$89)</f>
        <v/>
      </c>
    </row>
    <row customHeight="1" ht="38.25" r="38" s="69" spans="1:20">
      <c r="A38" s="22" t="s">
        <v>107</v>
      </c>
      <c r="B38" s="29" t="s">
        <v>108</v>
      </c>
      <c r="C38" s="22">
        <f>K38</f>
        <v/>
      </c>
      <c r="D38" s="22" t="s">
        <v>22</v>
      </c>
      <c r="E38" s="27" t="n"/>
      <c r="F38" s="27">
        <f>C38*E38</f>
        <v/>
      </c>
      <c r="G38" s="28" t="s">
        <v>109</v>
      </c>
      <c r="H38" s="22" t="n"/>
      <c r="I38" s="22" t="n"/>
      <c r="K38">
        <f>SUM(L38:S38)</f>
        <v/>
      </c>
      <c r="L38" s="24">
        <f>SUMIF('204'!$A$14:$A$74,$A38,'204'!$C$14:$C$74)</f>
        <v/>
      </c>
      <c r="M38" s="24">
        <f>SUMIF('205'!$A$14:$A$69,$A38,'205'!$C$14:$C$69)</f>
        <v/>
      </c>
      <c r="N38" s="24">
        <f>SUMIF('232'!$A$14:$A$88,$A38,'232'!$C$14:$C$88)</f>
        <v/>
      </c>
      <c r="O38" s="24">
        <f>SUMIF('235a'!$A$14:$A$80,$A38,'235a'!$C$14:$C$80)</f>
        <v/>
      </c>
      <c r="P38" s="24">
        <f>SUMIF('332'!$A$14:$A$75,$A38,'332'!$C$14:$C$75)</f>
        <v/>
      </c>
      <c r="Q38" s="24">
        <f>SUMIF('343'!$A$14:$A$93,$A38,'343'!$C$14:$C$93)</f>
        <v/>
      </c>
      <c r="R38" s="24">
        <f>SUMIF('348a'!$A$14:$A$88,$A38,'348a'!$C$14:$C$88)</f>
        <v/>
      </c>
      <c r="S38" s="24">
        <f>SUMIF('351'!$A$14:$A$89,$A38,'351'!$C$14:$C$89)</f>
        <v/>
      </c>
    </row>
    <row customHeight="1" ht="38.25" r="39" s="69" spans="1:20">
      <c r="A39" s="22" t="s">
        <v>110</v>
      </c>
      <c r="B39" s="29" t="s">
        <v>111</v>
      </c>
      <c r="C39" s="22">
        <f>K39</f>
        <v/>
      </c>
      <c r="D39" s="22" t="s">
        <v>22</v>
      </c>
      <c r="E39" s="27" t="n"/>
      <c r="F39" s="27">
        <f>C39*E39</f>
        <v/>
      </c>
      <c r="G39" s="28" t="s">
        <v>112</v>
      </c>
      <c r="H39" s="22" t="n"/>
      <c r="I39" s="22" t="n"/>
      <c r="K39">
        <f>SUM(L39:S39)</f>
        <v/>
      </c>
      <c r="L39" s="24">
        <f>SUMIF('204'!$A$14:$A$74,$A39,'204'!$C$14:$C$74)</f>
        <v/>
      </c>
      <c r="M39" s="24">
        <f>SUMIF('205'!$A$14:$A$69,$A39,'205'!$C$14:$C$69)</f>
        <v/>
      </c>
      <c r="N39" s="24">
        <f>SUMIF('232'!$A$14:$A$88,$A39,'232'!$C$14:$C$88)</f>
        <v/>
      </c>
      <c r="O39" s="24">
        <f>SUMIF('235a'!$A$14:$A$80,$A39,'235a'!$C$14:$C$80)</f>
        <v/>
      </c>
      <c r="P39" s="24">
        <f>SUMIF('332'!$A$14:$A$75,$A39,'332'!$C$14:$C$75)</f>
        <v/>
      </c>
      <c r="Q39" s="24">
        <f>SUMIF('343'!$A$14:$A$93,$A39,'343'!$C$14:$C$93)</f>
        <v/>
      </c>
      <c r="R39" s="24">
        <f>SUMIF('348a'!$A$14:$A$88,$A39,'348a'!$C$14:$C$88)</f>
        <v/>
      </c>
      <c r="S39" s="24">
        <f>SUMIF('351'!$A$14:$A$89,$A39,'351'!$C$14:$C$89)</f>
        <v/>
      </c>
    </row>
    <row customHeight="1" ht="38.25" r="40" s="69" spans="1:20">
      <c r="A40" s="22" t="s">
        <v>113</v>
      </c>
      <c r="B40" s="29" t="s">
        <v>114</v>
      </c>
      <c r="C40" s="22">
        <f>K40</f>
        <v/>
      </c>
      <c r="D40" s="22" t="s">
        <v>89</v>
      </c>
      <c r="E40" s="27" t="n"/>
      <c r="F40" s="27">
        <f>C40*E40</f>
        <v/>
      </c>
      <c r="G40" s="28" t="s">
        <v>115</v>
      </c>
      <c r="H40" s="22" t="n"/>
      <c r="I40" s="22" t="n"/>
      <c r="K40">
        <f>SUM(L40:S40)</f>
        <v/>
      </c>
      <c r="L40" s="24">
        <f>SUMIF('204'!$A$14:$A$74,$A40,'204'!$C$14:$C$74)</f>
        <v/>
      </c>
      <c r="M40" s="24">
        <f>SUMIF('205'!$A$14:$A$69,$A40,'205'!$C$14:$C$69)</f>
        <v/>
      </c>
      <c r="N40" s="24">
        <f>SUMIF('232'!$A$14:$A$88,$A40,'232'!$C$14:$C$88)</f>
        <v/>
      </c>
      <c r="O40" s="24">
        <f>SUMIF('235a'!$A$14:$A$80,$A40,'235a'!$C$14:$C$80)</f>
        <v/>
      </c>
      <c r="P40" s="24">
        <f>SUMIF('332'!$A$14:$A$75,$A40,'332'!$C$14:$C$75)</f>
        <v/>
      </c>
      <c r="Q40" s="24">
        <f>SUMIF('343'!$A$14:$A$93,$A40,'343'!$C$14:$C$93)</f>
        <v/>
      </c>
      <c r="R40" s="24">
        <f>SUMIF('348a'!$A$14:$A$88,$A40,'348a'!$C$14:$C$88)</f>
        <v/>
      </c>
      <c r="S40" s="24">
        <f>SUMIF('351'!$A$14:$A$89,$A40,'351'!$C$14:$C$89)</f>
        <v/>
      </c>
    </row>
    <row customHeight="1" ht="25.5" r="41" s="69" spans="1:20">
      <c r="A41" s="22" t="s">
        <v>116</v>
      </c>
      <c r="B41" s="29" t="s">
        <v>117</v>
      </c>
      <c r="C41" s="22">
        <f>K41</f>
        <v/>
      </c>
      <c r="D41" s="22" t="s">
        <v>118</v>
      </c>
      <c r="E41" s="27" t="n"/>
      <c r="F41" s="27">
        <f>C41*E41</f>
        <v/>
      </c>
      <c r="G41" s="28" t="s">
        <v>119</v>
      </c>
      <c r="H41" s="22" t="n"/>
      <c r="I41" s="22" t="n"/>
      <c r="K41">
        <f>SUM(L41:S41)</f>
        <v/>
      </c>
      <c r="L41" s="24">
        <f>SUMIF('204'!$A$14:$A$74,$A41,'204'!$C$14:$C$74)</f>
        <v/>
      </c>
      <c r="M41" s="24">
        <f>SUMIF('205'!$A$14:$A$69,$A41,'205'!$C$14:$C$69)</f>
        <v/>
      </c>
      <c r="N41" s="24">
        <f>SUMIF('232'!$A$14:$A$88,$A41,'232'!$C$14:$C$88)</f>
        <v/>
      </c>
      <c r="O41" s="24">
        <f>SUMIF('235a'!$A$14:$A$80,$A41,'235a'!$C$14:$C$80)</f>
        <v/>
      </c>
      <c r="P41" s="24">
        <f>SUMIF('332'!$A$14:$A$75,$A41,'332'!$C$14:$C$75)</f>
        <v/>
      </c>
      <c r="Q41" s="24">
        <f>SUMIF('343'!$A$14:$A$93,$A41,'343'!$C$14:$C$93)</f>
        <v/>
      </c>
      <c r="R41" s="24">
        <f>SUMIF('348a'!$A$14:$A$88,$A41,'348a'!$C$14:$C$88)</f>
        <v/>
      </c>
      <c r="S41" s="24">
        <f>SUMIF('351'!$A$14:$A$89,$A41,'351'!$C$14:$C$89)</f>
        <v/>
      </c>
    </row>
    <row r="42" spans="1:20">
      <c r="A42" s="22" t="s">
        <v>120</v>
      </c>
      <c r="B42" s="29" t="s">
        <v>121</v>
      </c>
      <c r="C42" s="22">
        <f>K42</f>
        <v/>
      </c>
      <c r="D42" s="22" t="s">
        <v>122</v>
      </c>
      <c r="E42" s="27" t="n"/>
      <c r="F42" s="27">
        <f>C42*E42</f>
        <v/>
      </c>
      <c r="G42" s="28" t="n"/>
      <c r="H42" s="22" t="n"/>
      <c r="I42" s="22" t="n"/>
      <c r="K42">
        <f>SUM(L42:S42)</f>
        <v/>
      </c>
      <c r="L42" s="24">
        <f>SUMIF('204'!$A$14:$A$74,$A42,'204'!$C$14:$C$74)</f>
        <v/>
      </c>
      <c r="M42" s="24">
        <f>SUMIF('205'!$A$14:$A$69,$A42,'205'!$C$14:$C$69)</f>
        <v/>
      </c>
      <c r="N42" s="24">
        <f>SUMIF('232'!$A$14:$A$88,$A42,'232'!$C$14:$C$88)</f>
        <v/>
      </c>
      <c r="O42" s="24">
        <f>SUMIF('235a'!$A$14:$A$80,$A42,'235a'!$C$14:$C$80)</f>
        <v/>
      </c>
      <c r="P42" s="24">
        <f>SUMIF('332'!$A$14:$A$75,$A42,'332'!$C$14:$C$75)</f>
        <v/>
      </c>
      <c r="Q42" s="24">
        <f>SUMIF('343'!$A$14:$A$93,$A42,'343'!$C$14:$C$93)</f>
        <v/>
      </c>
      <c r="R42" s="24">
        <f>SUMIF('348a'!$A$14:$A$88,$A42,'348a'!$C$14:$C$88)</f>
        <v/>
      </c>
      <c r="S42" s="24">
        <f>SUMIF('351'!$A$14:$A$89,$A42,'351'!$C$14:$C$89)</f>
        <v/>
      </c>
    </row>
    <row r="43" spans="1:20">
      <c r="A43" s="22" t="s">
        <v>123</v>
      </c>
      <c r="B43" s="29" t="s">
        <v>124</v>
      </c>
      <c r="C43" s="22">
        <f>K43</f>
        <v/>
      </c>
      <c r="D43" s="22" t="s">
        <v>122</v>
      </c>
      <c r="E43" s="27" t="n"/>
      <c r="F43" s="27">
        <f>C43*E43</f>
        <v/>
      </c>
      <c r="G43" s="28" t="n"/>
      <c r="H43" s="22" t="n"/>
      <c r="I43" s="22" t="n"/>
      <c r="K43">
        <f>SUM(L43:S43)</f>
        <v/>
      </c>
      <c r="L43" s="24">
        <f>SUMIF('204'!$A$14:$A$74,$A43,'204'!$C$14:$C$74)</f>
        <v/>
      </c>
      <c r="M43" s="24">
        <f>SUMIF('205'!$A$14:$A$69,$A43,'205'!$C$14:$C$69)</f>
        <v/>
      </c>
      <c r="N43" s="24">
        <f>SUMIF('232'!$A$14:$A$88,$A43,'232'!$C$14:$C$88)</f>
        <v/>
      </c>
      <c r="O43" s="24">
        <f>SUMIF('235a'!$A$14:$A$80,$A43,'235a'!$C$14:$C$80)</f>
        <v/>
      </c>
      <c r="P43" s="24">
        <f>SUMIF('332'!$A$14:$A$75,$A43,'332'!$C$14:$C$75)</f>
        <v/>
      </c>
      <c r="Q43" s="24">
        <f>SUMIF('343'!$A$14:$A$93,$A43,'343'!$C$14:$C$93)</f>
        <v/>
      </c>
      <c r="R43" s="24">
        <f>SUMIF('348a'!$A$14:$A$88,$A43,'348a'!$C$14:$C$88)</f>
        <v/>
      </c>
      <c r="S43" s="24">
        <f>SUMIF('351'!$A$14:$A$89,$A43,'351'!$C$14:$C$89)</f>
        <v/>
      </c>
    </row>
    <row r="44" spans="1:20">
      <c r="A44" s="22" t="s">
        <v>125</v>
      </c>
      <c r="B44" s="29" t="s">
        <v>126</v>
      </c>
      <c r="C44" s="22">
        <f>K44</f>
        <v/>
      </c>
      <c r="D44" s="22" t="s">
        <v>122</v>
      </c>
      <c r="E44" s="27" t="n"/>
      <c r="F44" s="27">
        <f>C44*E44</f>
        <v/>
      </c>
      <c r="G44" s="28" t="n"/>
      <c r="H44" s="22" t="n"/>
      <c r="I44" s="22" t="n"/>
      <c r="K44">
        <f>SUM(L44:S44)</f>
        <v/>
      </c>
      <c r="L44" s="24">
        <f>SUMIF('204'!$A$14:$A$74,$A44,'204'!$C$14:$C$74)</f>
        <v/>
      </c>
      <c r="M44" s="24">
        <f>SUMIF('205'!$A$14:$A$69,$A44,'205'!$C$14:$C$69)</f>
        <v/>
      </c>
      <c r="N44" s="24">
        <f>SUMIF('232'!$A$14:$A$88,$A44,'232'!$C$14:$C$88)</f>
        <v/>
      </c>
      <c r="O44" s="24">
        <f>SUMIF('235a'!$A$14:$A$80,$A44,'235a'!$C$14:$C$80)</f>
        <v/>
      </c>
      <c r="P44" s="24">
        <f>SUMIF('332'!$A$14:$A$75,$A44,'332'!$C$14:$C$75)</f>
        <v/>
      </c>
      <c r="Q44" s="24">
        <f>SUMIF('343'!$A$14:$A$93,$A44,'343'!$C$14:$C$93)</f>
        <v/>
      </c>
      <c r="R44" s="24">
        <f>SUMIF('348a'!$A$14:$A$88,$A44,'348a'!$C$14:$C$88)</f>
        <v/>
      </c>
      <c r="S44" s="24">
        <f>SUMIF('351'!$A$14:$A$89,$A44,'351'!$C$14:$C$89)</f>
        <v/>
      </c>
    </row>
    <row r="45" spans="1:20">
      <c r="A45" s="22" t="s">
        <v>127</v>
      </c>
      <c r="B45" s="29" t="s">
        <v>128</v>
      </c>
      <c r="C45" s="22">
        <f>K45</f>
        <v/>
      </c>
      <c r="D45" s="22" t="s">
        <v>122</v>
      </c>
      <c r="E45" s="27" t="n"/>
      <c r="F45" s="27">
        <f>C45*E45</f>
        <v/>
      </c>
      <c r="G45" s="28" t="n"/>
      <c r="H45" s="22" t="n"/>
      <c r="I45" s="22" t="n"/>
      <c r="K45">
        <f>SUM(L45:S45)</f>
        <v/>
      </c>
      <c r="L45" s="24">
        <f>SUMIF('204'!$A$14:$A$74,$A45,'204'!$C$14:$C$74)</f>
        <v/>
      </c>
      <c r="M45" s="24">
        <f>SUMIF('205'!$A$14:$A$69,$A45,'205'!$C$14:$C$69)</f>
        <v/>
      </c>
      <c r="N45" s="24">
        <f>SUMIF('232'!$A$14:$A$88,$A45,'232'!$C$14:$C$88)</f>
        <v/>
      </c>
      <c r="O45" s="24">
        <f>SUMIF('235a'!$A$14:$A$80,$A45,'235a'!$C$14:$C$80)</f>
        <v/>
      </c>
      <c r="P45" s="24">
        <f>SUMIF('332'!$A$14:$A$75,$A45,'332'!$C$14:$C$75)</f>
        <v/>
      </c>
      <c r="Q45" s="24">
        <f>SUMIF('343'!$A$14:$A$93,$A45,'343'!$C$14:$C$93)</f>
        <v/>
      </c>
      <c r="R45" s="24">
        <f>SUMIF('348a'!$A$14:$A$88,$A45,'348a'!$C$14:$C$88)</f>
        <v/>
      </c>
      <c r="S45" s="24">
        <f>SUMIF('351'!$A$14:$A$89,$A45,'351'!$C$14:$C$89)</f>
        <v/>
      </c>
    </row>
    <row r="46" spans="1:20">
      <c r="A46" s="22" t="s">
        <v>129</v>
      </c>
      <c r="B46" s="29" t="s">
        <v>130</v>
      </c>
      <c r="C46" s="22">
        <f>K46</f>
        <v/>
      </c>
      <c r="D46" s="22" t="s">
        <v>122</v>
      </c>
      <c r="E46" s="27" t="n"/>
      <c r="F46" s="27">
        <f>C46*E46</f>
        <v/>
      </c>
      <c r="G46" s="28" t="n"/>
      <c r="H46" s="22" t="n"/>
      <c r="I46" s="22" t="n"/>
      <c r="K46">
        <f>SUM(L46:S46)</f>
        <v/>
      </c>
      <c r="L46" s="24">
        <f>SUMIF('204'!$A$14:$A$74,$A46,'204'!$C$14:$C$74)</f>
        <v/>
      </c>
      <c r="M46" s="24">
        <f>SUMIF('205'!$A$14:$A$69,$A46,'205'!$C$14:$C$69)</f>
        <v/>
      </c>
      <c r="N46" s="24">
        <f>SUMIF('232'!$A$14:$A$88,$A46,'232'!$C$14:$C$88)</f>
        <v/>
      </c>
      <c r="O46" s="24">
        <f>SUMIF('235a'!$A$14:$A$80,$A46,'235a'!$C$14:$C$80)</f>
        <v/>
      </c>
      <c r="P46" s="24">
        <f>SUMIF('332'!$A$14:$A$75,$A46,'332'!$C$14:$C$75)</f>
        <v/>
      </c>
      <c r="Q46" s="24">
        <f>SUMIF('343'!$A$14:$A$93,$A46,'343'!$C$14:$C$93)</f>
        <v/>
      </c>
      <c r="R46" s="24">
        <f>SUMIF('348a'!$A$14:$A$88,$A46,'348a'!$C$14:$C$88)</f>
        <v/>
      </c>
      <c r="S46" s="24">
        <f>SUMIF('351'!$A$14:$A$89,$A46,'351'!$C$14:$C$89)</f>
        <v/>
      </c>
    </row>
    <row r="47" spans="1:20">
      <c r="A47" s="22" t="s">
        <v>131</v>
      </c>
      <c r="B47" s="29" t="s">
        <v>132</v>
      </c>
      <c r="C47" s="22">
        <f>K47</f>
        <v/>
      </c>
      <c r="D47" s="22" t="s">
        <v>122</v>
      </c>
      <c r="E47" s="27" t="n"/>
      <c r="F47" s="27">
        <f>C47*E47</f>
        <v/>
      </c>
      <c r="G47" s="28" t="n"/>
      <c r="H47" s="22" t="n"/>
      <c r="I47" s="22" t="n"/>
      <c r="K47">
        <f>SUM(L47:S47)</f>
        <v/>
      </c>
      <c r="L47" s="24">
        <f>SUMIF('204'!$A$14:$A$74,$A47,'204'!$C$14:$C$74)</f>
        <v/>
      </c>
      <c r="M47" s="24">
        <f>SUMIF('205'!$A$14:$A$69,$A47,'205'!$C$14:$C$69)</f>
        <v/>
      </c>
      <c r="N47" s="24">
        <f>SUMIF('232'!$A$14:$A$88,$A47,'232'!$C$14:$C$88)</f>
        <v/>
      </c>
      <c r="O47" s="24">
        <f>SUMIF('235a'!$A$14:$A$80,$A47,'235a'!$C$14:$C$80)</f>
        <v/>
      </c>
      <c r="P47" s="24">
        <f>SUMIF('332'!$A$14:$A$75,$A47,'332'!$C$14:$C$75)</f>
        <v/>
      </c>
      <c r="Q47" s="24">
        <f>SUMIF('343'!$A$14:$A$93,$A47,'343'!$C$14:$C$93)</f>
        <v/>
      </c>
      <c r="R47" s="24">
        <f>SUMIF('348a'!$A$14:$A$88,$A47,'348a'!$C$14:$C$88)</f>
        <v/>
      </c>
      <c r="S47" s="24">
        <f>SUMIF('351'!$A$14:$A$89,$A47,'351'!$C$14:$C$89)</f>
        <v/>
      </c>
    </row>
    <row r="48" spans="1:20">
      <c r="A48" s="22" t="s">
        <v>133</v>
      </c>
      <c r="B48" s="29" t="s">
        <v>134</v>
      </c>
      <c r="C48" s="22">
        <f>K48</f>
        <v/>
      </c>
      <c r="D48" s="22" t="s">
        <v>122</v>
      </c>
      <c r="E48" s="27" t="n"/>
      <c r="F48" s="27">
        <f>C48*E48</f>
        <v/>
      </c>
      <c r="G48" s="28" t="n"/>
      <c r="H48" s="22" t="n"/>
      <c r="I48" s="22" t="n"/>
      <c r="K48">
        <f>SUM(L48:S48)</f>
        <v/>
      </c>
      <c r="L48" s="24">
        <f>SUMIF('204'!$A$14:$A$74,$A48,'204'!$C$14:$C$74)</f>
        <v/>
      </c>
      <c r="M48" s="24">
        <f>SUMIF('205'!$A$14:$A$69,$A48,'205'!$C$14:$C$69)</f>
        <v/>
      </c>
      <c r="N48" s="24">
        <f>SUMIF('232'!$A$14:$A$88,$A48,'232'!$C$14:$C$88)</f>
        <v/>
      </c>
      <c r="O48" s="24">
        <f>SUMIF('235a'!$A$14:$A$80,$A48,'235a'!$C$14:$C$80)</f>
        <v/>
      </c>
      <c r="P48" s="24">
        <f>SUMIF('332'!$A$14:$A$75,$A48,'332'!$C$14:$C$75)</f>
        <v/>
      </c>
      <c r="Q48" s="24">
        <f>SUMIF('343'!$A$14:$A$93,$A48,'343'!$C$14:$C$93)</f>
        <v/>
      </c>
      <c r="R48" s="24">
        <f>SUMIF('348a'!$A$14:$A$88,$A48,'348a'!$C$14:$C$88)</f>
        <v/>
      </c>
      <c r="S48" s="24">
        <f>SUMIF('351'!$A$14:$A$89,$A48,'351'!$C$14:$C$89)</f>
        <v/>
      </c>
    </row>
    <row r="49" spans="1:20">
      <c r="A49" s="22" t="s">
        <v>135</v>
      </c>
      <c r="B49" s="29" t="s">
        <v>136</v>
      </c>
      <c r="C49" s="22">
        <f>K49</f>
        <v/>
      </c>
      <c r="D49" s="22" t="s">
        <v>122</v>
      </c>
      <c r="E49" s="27" t="n"/>
      <c r="F49" s="27">
        <f>C49*E49</f>
        <v/>
      </c>
      <c r="G49" s="28" t="n"/>
      <c r="H49" s="22" t="n"/>
      <c r="I49" s="22" t="n"/>
      <c r="K49">
        <f>SUM(L49:S49)</f>
        <v/>
      </c>
      <c r="L49" s="24">
        <f>SUMIF('204'!$A$14:$A$74,$A49,'204'!$C$14:$C$74)</f>
        <v/>
      </c>
      <c r="M49" s="24">
        <f>SUMIF('205'!$A$14:$A$69,$A49,'205'!$C$14:$C$69)</f>
        <v/>
      </c>
      <c r="N49" s="24">
        <f>SUMIF('232'!$A$14:$A$88,$A49,'232'!$C$14:$C$88)</f>
        <v/>
      </c>
      <c r="O49" s="24">
        <f>SUMIF('235a'!$A$14:$A$80,$A49,'235a'!$C$14:$C$80)</f>
        <v/>
      </c>
      <c r="P49" s="24">
        <f>SUMIF('332'!$A$14:$A$75,$A49,'332'!$C$14:$C$75)</f>
        <v/>
      </c>
      <c r="Q49" s="24">
        <f>SUMIF('343'!$A$14:$A$93,$A49,'343'!$C$14:$C$93)</f>
        <v/>
      </c>
      <c r="R49" s="24">
        <f>SUMIF('348a'!$A$14:$A$88,$A49,'348a'!$C$14:$C$88)</f>
        <v/>
      </c>
      <c r="S49" s="24">
        <f>SUMIF('351'!$A$14:$A$89,$A49,'351'!$C$14:$C$89)</f>
        <v/>
      </c>
    </row>
    <row r="50" s="69" spans="1:20">
      <c r="A50" s="54" t="n"/>
      <c r="B50" s="6" t="n"/>
      <c r="C50" s="7" t="n"/>
      <c r="D50" s="7" t="n"/>
      <c r="E50" s="63" t="n"/>
      <c r="F50" s="63" t="n"/>
      <c r="G50" s="64" t="n"/>
      <c r="L50" s="24" t="n"/>
      <c r="M50" s="24" t="n"/>
      <c r="N50" s="24" t="n"/>
      <c r="O50" s="24" t="n"/>
      <c r="P50" s="24" t="n"/>
      <c r="Q50" s="24" t="n"/>
      <c r="R50" s="24" t="n"/>
      <c r="S50" s="24" t="n"/>
    </row>
    <row r="51" spans="1:20"/>
    <row r="52" spans="1:20">
      <c r="L52" s="66">
        <f>SUMPRODUCT($E9:$E50,L9:L50)</f>
        <v/>
      </c>
      <c r="M52" s="66">
        <f>SUMPRODUCT($E9:$E50,M9:M50)</f>
        <v/>
      </c>
      <c r="N52" s="66">
        <f>SUMPRODUCT($E9:$E50,N9:N50)</f>
        <v/>
      </c>
      <c r="O52" s="66">
        <f>SUMPRODUCT($E9:$E50,O9:O50)</f>
        <v/>
      </c>
      <c r="P52" s="66">
        <f>SUMPRODUCT($E9:$E50,P9:P50)</f>
        <v/>
      </c>
      <c r="Q52" s="66">
        <f>SUMPRODUCT($E9:$E50,Q9:Q50)</f>
        <v/>
      </c>
      <c r="R52" s="66">
        <f>SUMPRODUCT($E9:$E50,R9:R50)</f>
        <v/>
      </c>
      <c r="S52" s="66">
        <f>SUMPRODUCT($E9:$E50,S9:S50)</f>
        <v/>
      </c>
    </row>
    <row r="53" spans="1:20">
      <c r="B53" s="62" t="s">
        <v>137</v>
      </c>
      <c r="F53" s="61">
        <f>SUM(F9:F50)</f>
        <v/>
      </c>
    </row>
    <row r="54" spans="1:20"/>
    <row r="55" spans="1:20"/>
  </sheetData>
  <pageMargins bottom="0.7480314960629921" footer="0.3149606299212598" header="0.3149606299212598" left="0.2362204724409449" right="0.2362204724409449" top="0.7480314960629921"/>
  <pageSetup fitToHeight="0" horizontalDpi="300" orientation="landscape" paperSize="9" scale="66" verticalDpi="300"/>
</worksheet>
</file>

<file path=xl/worksheets/sheet2.xml><?xml version="1.0" encoding="utf-8"?>
<worksheet xmlns="http://schemas.openxmlformats.org/spreadsheetml/2006/main">
  <sheetPr>
    <outlinePr summaryBelow="1" summaryRight="1"/>
    <pageSetUpPr fitToPage="1"/>
  </sheetPr>
  <dimension ref="A1:F42"/>
  <sheetViews>
    <sheetView view="pageBreakPreview" workbookViewId="0" zoomScaleNormal="100" zoomScaleSheetLayoutView="100">
      <selection activeCell="B10" sqref="B10"/>
    </sheetView>
  </sheetViews>
  <sheetFormatPr baseColWidth="8" defaultRowHeight="15" outlineLevelCol="0"/>
  <cols>
    <col customWidth="1" max="1" min="1" style="69" width="21.7109375"/>
    <col customWidth="1" max="2" min="2" style="69" width="70.7109375"/>
    <col customWidth="1" max="3" min="3" style="59" width="7.7109375"/>
    <col customWidth="1" max="4" min="4" style="69" width="50.7109375"/>
    <col bestFit="1" customWidth="1" max="5" min="5" style="69" width="18.5703125"/>
    <col bestFit="1" customWidth="1" max="6" min="6" style="69" width="11.28515625"/>
  </cols>
  <sheetData>
    <row customHeight="1" ht="15.75" r="1" s="69" spans="1:6" thickTop="1">
      <c r="A1" s="104" t="s">
        <v>0</v>
      </c>
      <c r="B1" s="105">
        <f>SOUHRN!C1</f>
        <v/>
      </c>
      <c r="C1" s="11" t="s">
        <v>138</v>
      </c>
      <c r="D1" s="2" t="n"/>
    </row>
    <row r="2" spans="1:6">
      <c r="A2" s="106" t="s">
        <v>2</v>
      </c>
      <c r="B2" s="43">
        <f>SOUHRN!C2</f>
        <v/>
      </c>
      <c r="C2" s="59" t="n"/>
      <c r="D2" s="111" t="s">
        <v>139</v>
      </c>
    </row>
    <row r="3" spans="1:6">
      <c r="A3" s="106" t="s">
        <v>4</v>
      </c>
      <c r="B3" s="43" t="s">
        <v>5</v>
      </c>
      <c r="C3" s="59" t="n"/>
    </row>
    <row r="4" spans="1:6">
      <c r="A4" s="106" t="s">
        <v>6</v>
      </c>
      <c r="B4" s="43" t="n"/>
      <c r="C4" s="59" t="n"/>
    </row>
    <row r="5" spans="1:6">
      <c r="A5" s="106" t="s">
        <v>8</v>
      </c>
      <c r="B5" s="18" t="s">
        <v>140</v>
      </c>
      <c r="C5" s="59" t="n"/>
    </row>
    <row r="6" spans="1:6">
      <c r="A6" s="106" t="s">
        <v>141</v>
      </c>
      <c r="B6" s="18" t="n"/>
      <c r="C6" s="59" t="n"/>
    </row>
    <row r="7" spans="1:6">
      <c r="A7" s="106" t="s">
        <v>142</v>
      </c>
      <c r="B7" s="18" t="n"/>
      <c r="C7" s="59" t="n"/>
    </row>
    <row r="8" spans="1:6">
      <c r="A8" s="106" t="s">
        <v>143</v>
      </c>
      <c r="B8" s="18">
        <f>RIGHT(CELL("filename",A1),LEN(CELL("filename",A1))-FIND("]",CELL("filename",A1)))</f>
        <v/>
      </c>
      <c r="C8" s="59" t="n"/>
    </row>
    <row r="9" spans="1:6">
      <c r="A9" s="106" t="s">
        <v>144</v>
      </c>
      <c r="B9" s="18" t="s">
        <v>145</v>
      </c>
      <c r="C9" s="59" t="n"/>
    </row>
    <row r="10" spans="1:6">
      <c r="A10" s="106" t="s">
        <v>146</v>
      </c>
      <c r="B10" s="60" t="n"/>
      <c r="C10" s="59" t="n"/>
    </row>
    <row customHeight="1" ht="15.75" r="11" s="69" spans="1:6" thickBot="1">
      <c r="A11" s="107" t="s">
        <v>147</v>
      </c>
      <c r="B11" s="44" t="n"/>
      <c r="C11" s="59" t="n"/>
    </row>
    <row r="12" spans="1:6">
      <c r="A12" s="10" t="n"/>
      <c r="B12" s="12" t="n"/>
      <c r="C12" s="57" t="n"/>
      <c r="D12" s="13" t="n"/>
    </row>
    <row customHeight="1" ht="31.5" r="13" s="69" spans="1:6">
      <c r="A13" s="55" t="s">
        <v>10</v>
      </c>
      <c r="B13" s="56" t="s">
        <v>148</v>
      </c>
      <c r="C13" s="4" t="s">
        <v>12</v>
      </c>
      <c r="D13" s="14" t="s">
        <v>13</v>
      </c>
      <c r="E13" s="4" t="s">
        <v>149</v>
      </c>
      <c r="F13" s="14" t="s">
        <v>150</v>
      </c>
    </row>
    <row r="14" spans="1:6">
      <c r="A14" s="75" t="s">
        <v>27</v>
      </c>
      <c r="B14" s="78">
        <f>VLOOKUP(A14,SOUHRN!$A$9:$E$182,2,FALSE)</f>
        <v/>
      </c>
      <c r="C14" s="73" t="n">
        <v>1</v>
      </c>
      <c r="D14" s="77" t="s">
        <v>22</v>
      </c>
      <c r="E14" s="113" t="s"/>
      <c r="F14" s="84">
        <f>E14*C14</f>
        <v/>
      </c>
    </row>
    <row r="15" spans="1:6">
      <c r="A15" s="75" t="s">
        <v>107</v>
      </c>
      <c r="B15" s="78">
        <f>VLOOKUP(A15,SOUHRN!$A$9:$E$182,2,FALSE)</f>
        <v/>
      </c>
      <c r="C15" s="73" t="n">
        <v>1</v>
      </c>
      <c r="D15" s="77" t="s">
        <v>22</v>
      </c>
      <c r="E15" s="113" t="s"/>
      <c r="F15" s="84">
        <f>E15*C15</f>
        <v/>
      </c>
    </row>
    <row r="16" spans="1:6">
      <c r="A16" s="75" t="s">
        <v>51</v>
      </c>
      <c r="B16" s="78">
        <f>VLOOKUP(A16,SOUHRN!$A$9:$E$182,2,FALSE)</f>
        <v/>
      </c>
      <c r="C16" s="73" t="n">
        <v>1</v>
      </c>
      <c r="D16" s="77" t="s">
        <v>22</v>
      </c>
      <c r="E16" s="113" t="s"/>
      <c r="F16" s="84">
        <f>E16*C16</f>
        <v/>
      </c>
    </row>
    <row r="17" spans="1:6">
      <c r="A17" s="75" t="s">
        <v>57</v>
      </c>
      <c r="B17" s="78">
        <f>VLOOKUP(A17,SOUHRN!$A$9:$E$182,2,FALSE)</f>
        <v/>
      </c>
      <c r="C17" s="73" t="n">
        <v>1</v>
      </c>
      <c r="D17" s="77" t="s">
        <v>22</v>
      </c>
      <c r="E17" s="113" t="s"/>
      <c r="F17" s="84">
        <f>E17*C17</f>
        <v/>
      </c>
    </row>
    <row r="18" spans="1:6">
      <c r="A18" s="75" t="s">
        <v>45</v>
      </c>
      <c r="B18" s="78">
        <f>VLOOKUP(A18,SOUHRN!$A$9:$E$182,2,FALSE)</f>
        <v/>
      </c>
      <c r="C18" s="73" t="n">
        <v>1</v>
      </c>
      <c r="D18" s="77" t="s">
        <v>22</v>
      </c>
      <c r="E18" s="113" t="s"/>
      <c r="F18" s="84">
        <f>E18*C18</f>
        <v/>
      </c>
    </row>
    <row r="19" spans="1:6">
      <c r="A19" s="75" t="s">
        <v>60</v>
      </c>
      <c r="B19" s="78">
        <f>VLOOKUP(A19,SOUHRN!$A$9:$E$182,2,FALSE)</f>
        <v/>
      </c>
      <c r="C19" s="73" t="n">
        <v>1</v>
      </c>
      <c r="D19" s="77" t="s">
        <v>22</v>
      </c>
      <c r="E19" s="113" t="s"/>
      <c r="F19" s="84">
        <f>E19*C19</f>
        <v/>
      </c>
    </row>
    <row r="20" spans="1:6">
      <c r="A20" s="75" t="s">
        <v>63</v>
      </c>
      <c r="B20" s="78">
        <f>VLOOKUP(A20,SOUHRN!$A$9:$E$182,2,FALSE)</f>
        <v/>
      </c>
      <c r="C20" s="73" t="n">
        <v>1</v>
      </c>
      <c r="D20" s="77" t="s">
        <v>22</v>
      </c>
      <c r="E20" s="113" t="s"/>
      <c r="F20" s="84">
        <f>E20*C20</f>
        <v/>
      </c>
    </row>
    <row r="21" spans="1:6">
      <c r="A21" s="75" t="s">
        <v>66</v>
      </c>
      <c r="B21" s="78">
        <f>VLOOKUP(A21,SOUHRN!$A$9:$E$182,2,FALSE)</f>
        <v/>
      </c>
      <c r="C21" s="73" t="n">
        <v>1</v>
      </c>
      <c r="D21" s="77" t="s">
        <v>22</v>
      </c>
      <c r="E21" s="113" t="s"/>
      <c r="F21" s="84">
        <f>E21*C21</f>
        <v/>
      </c>
    </row>
    <row r="22" spans="1:6">
      <c r="A22" s="75" t="s">
        <v>69</v>
      </c>
      <c r="B22" s="78">
        <f>VLOOKUP(A22,SOUHRN!$A$9:$E$182,2,FALSE)</f>
        <v/>
      </c>
      <c r="C22" s="73" t="n">
        <v>1</v>
      </c>
      <c r="D22" s="77" t="s">
        <v>22</v>
      </c>
      <c r="E22" s="113" t="s"/>
      <c r="F22" s="84">
        <f>E22*C22</f>
        <v/>
      </c>
    </row>
    <row r="23" spans="1:6">
      <c r="A23" s="75" t="s">
        <v>72</v>
      </c>
      <c r="B23" s="78">
        <f>VLOOKUP(A23,SOUHRN!$A$9:$E$182,2,FALSE)</f>
        <v/>
      </c>
      <c r="C23" s="73" t="n">
        <v>1</v>
      </c>
      <c r="D23" s="77" t="s">
        <v>22</v>
      </c>
      <c r="E23" s="113" t="s"/>
      <c r="F23" s="84">
        <f>E23*C23</f>
        <v/>
      </c>
    </row>
    <row r="24" spans="1:6">
      <c r="A24" s="75" t="s">
        <v>36</v>
      </c>
      <c r="B24" s="78">
        <f>VLOOKUP(A24,SOUHRN!$A$9:$E$182,2,FALSE)</f>
        <v/>
      </c>
      <c r="C24" s="73" t="n">
        <v>1</v>
      </c>
      <c r="D24" s="77" t="s">
        <v>22</v>
      </c>
      <c r="E24" s="113" t="s"/>
      <c r="F24" s="84">
        <f>E24*C24</f>
        <v/>
      </c>
    </row>
    <row r="25" spans="1:6">
      <c r="A25" s="75" t="s">
        <v>30</v>
      </c>
      <c r="B25" s="78">
        <f>VLOOKUP(A25,SOUHRN!$A$9:$E$182,2,FALSE)</f>
        <v/>
      </c>
      <c r="C25" s="73" t="n">
        <v>1</v>
      </c>
      <c r="D25" s="77" t="s">
        <v>22</v>
      </c>
      <c r="E25" s="113" t="s"/>
      <c r="F25" s="84">
        <f>E25*C25</f>
        <v/>
      </c>
    </row>
    <row r="26" spans="1:6">
      <c r="A26" s="75" t="s">
        <v>24</v>
      </c>
      <c r="B26" s="78">
        <f>VLOOKUP(A26,SOUHRN!$A$9:$E$182,2,FALSE)</f>
        <v/>
      </c>
      <c r="C26" s="73" t="n">
        <v>1</v>
      </c>
      <c r="D26" s="77" t="s">
        <v>22</v>
      </c>
      <c r="E26" s="113" t="s"/>
      <c r="F26" s="84">
        <f>E26*C26</f>
        <v/>
      </c>
    </row>
    <row r="27" spans="1:6">
      <c r="A27" s="75" t="s">
        <v>104</v>
      </c>
      <c r="B27" s="78">
        <f>VLOOKUP(A27,SOUHRN!$A$9:$E$182,2,FALSE)</f>
        <v/>
      </c>
      <c r="C27" s="73" t="n">
        <v>1</v>
      </c>
      <c r="D27" s="77" t="s">
        <v>22</v>
      </c>
      <c r="E27" s="113" t="s"/>
      <c r="F27" s="84">
        <f>E27*C27</f>
        <v/>
      </c>
    </row>
    <row r="28" spans="1:6">
      <c r="A28" s="75" t="s">
        <v>110</v>
      </c>
      <c r="B28" s="78">
        <f>VLOOKUP(A28,SOUHRN!$A$9:$E$182,2,FALSE)</f>
        <v/>
      </c>
      <c r="C28" s="73" t="n">
        <v>1</v>
      </c>
      <c r="D28" s="77" t="s">
        <v>22</v>
      </c>
      <c r="E28" s="113" t="s"/>
      <c r="F28" s="84">
        <f>E28*C28</f>
        <v/>
      </c>
    </row>
    <row r="29" spans="1:6">
      <c r="A29" s="75" t="s">
        <v>91</v>
      </c>
      <c r="B29" s="78">
        <f>VLOOKUP(A29,SOUHRN!$A$9:$E$182,2,FALSE)</f>
        <v/>
      </c>
      <c r="C29" s="73" t="n">
        <v>1</v>
      </c>
      <c r="D29" s="77" t="s">
        <v>89</v>
      </c>
      <c r="E29" s="113" t="s"/>
      <c r="F29" s="84">
        <f>E29*C29</f>
        <v/>
      </c>
    </row>
    <row r="30" spans="1:6">
      <c r="A30" s="75" t="s">
        <v>75</v>
      </c>
      <c r="B30" s="78">
        <f>VLOOKUP(A30,SOUHRN!$A$9:$E$182,2,FALSE)</f>
        <v/>
      </c>
      <c r="C30" s="73" t="n">
        <v>1</v>
      </c>
      <c r="D30" s="77" t="s">
        <v>22</v>
      </c>
      <c r="E30" s="113" t="s"/>
      <c r="F30" s="84">
        <f>E30*C30</f>
        <v/>
      </c>
    </row>
    <row r="31" spans="1:6">
      <c r="A31" s="75" t="s">
        <v>116</v>
      </c>
      <c r="B31" s="78">
        <f>VLOOKUP(A31,SOUHRN!$A$9:$E$182,2,FALSE)</f>
        <v/>
      </c>
      <c r="C31" s="76" t="n">
        <v>1</v>
      </c>
      <c r="D31" s="80" t="s">
        <v>118</v>
      </c>
      <c r="E31" s="113" t="s"/>
      <c r="F31" s="84">
        <f>E31*C31</f>
        <v/>
      </c>
    </row>
    <row r="32" spans="1:6">
      <c r="A32" s="75" t="s">
        <v>120</v>
      </c>
      <c r="B32" s="78">
        <f>VLOOKUP(A32,SOUHRN!$A$9:$E$182,2,FALSE)</f>
        <v/>
      </c>
      <c r="C32" s="76" t="n">
        <v>1</v>
      </c>
      <c r="D32" s="80" t="s">
        <v>122</v>
      </c>
      <c r="E32" s="114" t="s"/>
      <c r="F32" s="115" t="s"/>
    </row>
    <row customHeight="1" ht="15.75" r="33" s="69" spans="1:6">
      <c r="A33" s="75" t="s">
        <v>123</v>
      </c>
      <c r="B33" s="78">
        <f>VLOOKUP(A33,SOUHRN!$A$9:$E$182,2,FALSE)</f>
        <v/>
      </c>
      <c r="C33" s="76" t="n">
        <v>1</v>
      </c>
      <c r="D33" s="80" t="s">
        <v>122</v>
      </c>
      <c r="E33" s="114" t="s"/>
      <c r="F33" s="115" t="s"/>
    </row>
    <row r="34" spans="1:6">
      <c r="A34" s="75" t="s">
        <v>125</v>
      </c>
      <c r="B34" s="78">
        <f>VLOOKUP(A34,SOUHRN!$A$9:$E$182,2,FALSE)</f>
        <v/>
      </c>
      <c r="C34" s="76" t="n">
        <v>6</v>
      </c>
      <c r="D34" s="80" t="s">
        <v>122</v>
      </c>
      <c r="E34" s="114" t="s"/>
      <c r="F34" s="115" t="s"/>
    </row>
    <row r="35" spans="1:6">
      <c r="A35" s="75" t="s">
        <v>127</v>
      </c>
      <c r="B35" s="78">
        <f>VLOOKUP(A35,SOUHRN!$A$9:$E$182,2,FALSE)</f>
        <v/>
      </c>
      <c r="C35" s="76" t="n">
        <v>8</v>
      </c>
      <c r="D35" s="80" t="s">
        <v>122</v>
      </c>
      <c r="E35" s="114" t="s"/>
      <c r="F35" s="115" t="s"/>
    </row>
    <row r="36" spans="1:6">
      <c r="A36" s="75" t="s">
        <v>129</v>
      </c>
      <c r="B36" s="78">
        <f>VLOOKUP(A36,SOUHRN!$A$9:$E$182,2,FALSE)</f>
        <v/>
      </c>
      <c r="C36" s="76" t="n">
        <v>16</v>
      </c>
      <c r="D36" s="80" t="s">
        <v>122</v>
      </c>
      <c r="E36" s="114" t="s"/>
      <c r="F36" s="115" t="s"/>
    </row>
    <row r="37" spans="1:6">
      <c r="A37" s="75" t="s">
        <v>131</v>
      </c>
      <c r="B37" s="78">
        <f>VLOOKUP(A37,SOUHRN!$A$9:$E$182,2,FALSE)</f>
        <v/>
      </c>
      <c r="C37" s="76" t="n">
        <v>16</v>
      </c>
      <c r="D37" s="80" t="s">
        <v>122</v>
      </c>
      <c r="E37" s="114" t="s"/>
      <c r="F37" s="115" t="s"/>
    </row>
    <row r="38" spans="1:6">
      <c r="A38" s="75" t="s">
        <v>133</v>
      </c>
      <c r="B38" s="78">
        <f>VLOOKUP(A38,SOUHRN!$A$9:$E$182,2,FALSE)</f>
        <v/>
      </c>
      <c r="C38" s="76" t="n">
        <v>8</v>
      </c>
      <c r="D38" s="80" t="s">
        <v>122</v>
      </c>
      <c r="E38" s="114" t="s"/>
      <c r="F38" s="115" t="s"/>
    </row>
    <row customHeight="1" ht="15.75" r="39" s="69" spans="1:6" thickBot="1">
      <c r="A39" s="97" t="s">
        <v>135</v>
      </c>
      <c r="B39" s="102">
        <f>VLOOKUP(A39,SOUHRN!$A$9:$E$182,2,FALSE)</f>
        <v/>
      </c>
      <c r="C39" s="103" t="n">
        <v>2</v>
      </c>
      <c r="D39" s="100" t="s">
        <v>122</v>
      </c>
      <c r="E39" s="116" t="s"/>
      <c r="F39" s="117" t="s"/>
    </row>
    <row customHeight="1" ht="15.75" r="40" s="69" spans="1:6" thickTop="1"/>
    <row r="41" spans="1:6">
      <c r="D41" s="7" t="s">
        <v>151</v>
      </c>
      <c r="F41" s="82">
        <f>SUM(F14:F40)</f>
        <v/>
      </c>
    </row>
    <row r="42" spans="1:6">
      <c r="D42" s="9"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worksheet>
</file>

<file path=xl/worksheets/sheet3.xml><?xml version="1.0" encoding="utf-8"?>
<worksheet xmlns="http://schemas.openxmlformats.org/spreadsheetml/2006/main">
  <sheetPr>
    <outlinePr summaryBelow="1" summaryRight="1"/>
    <pageSetUpPr fitToPage="1"/>
  </sheetPr>
  <dimension ref="A1:F36"/>
  <sheetViews>
    <sheetView view="pageBreakPreview" workbookViewId="0" zoomScaleNormal="100" zoomScaleSheetLayoutView="100">
      <selection activeCell="B10" sqref="B10"/>
    </sheetView>
  </sheetViews>
  <sheetFormatPr baseColWidth="8" defaultRowHeight="15" outlineLevelCol="0"/>
  <cols>
    <col customWidth="1" max="1" min="1" style="69" width="21.7109375"/>
    <col customWidth="1" max="2" min="2" style="69" width="70.7109375"/>
    <col customWidth="1" max="3" min="3" style="59" width="7.7109375"/>
    <col customWidth="1" max="4" min="4" style="69" width="50.7109375"/>
    <col bestFit="1" customWidth="1" max="5" min="5" style="69" width="18.5703125"/>
    <col bestFit="1" customWidth="1" max="6" min="6" style="69" width="11.28515625"/>
  </cols>
  <sheetData>
    <row customHeight="1" ht="15.75" r="1" s="69" spans="1:6" thickTop="1">
      <c r="A1" s="104" t="s">
        <v>0</v>
      </c>
      <c r="B1" s="105">
        <f>SOUHRN!C1</f>
        <v/>
      </c>
      <c r="C1" s="11" t="s">
        <v>138</v>
      </c>
      <c r="D1" s="2" t="n"/>
    </row>
    <row r="2" spans="1:6">
      <c r="A2" s="106" t="s">
        <v>2</v>
      </c>
      <c r="B2" s="43">
        <f>SOUHRN!C2</f>
        <v/>
      </c>
      <c r="C2" s="59" t="n"/>
      <c r="D2" s="111" t="s">
        <v>152</v>
      </c>
    </row>
    <row r="3" spans="1:6">
      <c r="A3" s="106" t="s">
        <v>4</v>
      </c>
      <c r="B3" s="43" t="s">
        <v>5</v>
      </c>
      <c r="C3" s="59" t="n"/>
    </row>
    <row r="4" spans="1:6">
      <c r="A4" s="106" t="s">
        <v>6</v>
      </c>
      <c r="B4" s="43" t="n"/>
      <c r="C4" s="59" t="n"/>
    </row>
    <row r="5" spans="1:6">
      <c r="A5" s="106" t="s">
        <v>8</v>
      </c>
      <c r="B5" s="18" t="s">
        <v>140</v>
      </c>
      <c r="C5" s="59" t="n"/>
    </row>
    <row r="6" spans="1:6">
      <c r="A6" s="106" t="s">
        <v>141</v>
      </c>
      <c r="B6" s="18" t="n"/>
      <c r="C6" s="59" t="n"/>
    </row>
    <row r="7" spans="1:6">
      <c r="A7" s="106" t="s">
        <v>142</v>
      </c>
      <c r="B7" s="18" t="n"/>
      <c r="C7" s="59" t="n"/>
    </row>
    <row r="8" spans="1:6">
      <c r="A8" s="106" t="s">
        <v>143</v>
      </c>
      <c r="B8" s="18">
        <f>RIGHT(CELL("filename",A1),LEN(CELL("filename",A1))-FIND("]",CELL("filename",A1)))</f>
        <v/>
      </c>
      <c r="C8" s="59" t="n"/>
    </row>
    <row r="9" spans="1:6">
      <c r="A9" s="106" t="s">
        <v>144</v>
      </c>
      <c r="B9" s="18" t="s">
        <v>153</v>
      </c>
      <c r="C9" s="59" t="n"/>
    </row>
    <row r="10" spans="1:6">
      <c r="A10" s="106" t="s">
        <v>146</v>
      </c>
      <c r="B10" s="60" t="n"/>
      <c r="C10" s="59" t="n"/>
    </row>
    <row customHeight="1" ht="15.75" r="11" s="69" spans="1:6" thickBot="1">
      <c r="A11" s="107" t="s">
        <v>147</v>
      </c>
      <c r="B11" s="44" t="n"/>
      <c r="C11" s="59" t="n"/>
    </row>
    <row r="12" spans="1:6">
      <c r="A12" s="10" t="n"/>
      <c r="B12" s="12" t="n"/>
      <c r="C12" s="57" t="n"/>
      <c r="D12" s="13" t="n"/>
    </row>
    <row customHeight="1" ht="31.5" r="13" s="69" spans="1:6">
      <c r="A13" s="55" t="s">
        <v>10</v>
      </c>
      <c r="B13" s="56" t="s">
        <v>148</v>
      </c>
      <c r="C13" s="4" t="s">
        <v>12</v>
      </c>
      <c r="D13" s="14" t="s">
        <v>13</v>
      </c>
      <c r="E13" s="4" t="s">
        <v>149</v>
      </c>
      <c r="F13" s="14" t="s">
        <v>150</v>
      </c>
    </row>
    <row r="14" spans="1:6">
      <c r="A14" s="46" t="s">
        <v>42</v>
      </c>
      <c r="B14" s="78">
        <f>VLOOKUP(A14,SOUHRN!$A$9:$E$182,2,FALSE)</f>
        <v/>
      </c>
      <c r="C14" s="76" t="n">
        <v>1</v>
      </c>
      <c r="D14" s="80" t="s">
        <v>22</v>
      </c>
      <c r="E14" s="113" t="s"/>
      <c r="F14" s="84">
        <f>E14*C14</f>
        <v/>
      </c>
    </row>
    <row r="15" spans="1:6">
      <c r="A15" s="46" t="s">
        <v>101</v>
      </c>
      <c r="B15" s="78">
        <f>VLOOKUP(A15,SOUHRN!$A$9:$E$182,2,FALSE)</f>
        <v/>
      </c>
      <c r="C15" s="76" t="n">
        <v>1</v>
      </c>
      <c r="D15" s="80" t="s">
        <v>22</v>
      </c>
      <c r="E15" s="113" t="s"/>
      <c r="F15" s="84">
        <f>E15*C15</f>
        <v/>
      </c>
    </row>
    <row r="16" spans="1:6">
      <c r="A16" s="46" t="s">
        <v>91</v>
      </c>
      <c r="B16" s="78">
        <f>VLOOKUP(A16,SOUHRN!$A$9:$E$182,2,FALSE)</f>
        <v/>
      </c>
      <c r="C16" s="76" t="n">
        <v>2</v>
      </c>
      <c r="D16" s="80" t="s">
        <v>22</v>
      </c>
      <c r="E16" s="113" t="s"/>
      <c r="F16" s="84">
        <f>E16*C16</f>
        <v/>
      </c>
    </row>
    <row r="17" spans="1:6">
      <c r="A17" s="46" t="s">
        <v>54</v>
      </c>
      <c r="B17" s="78">
        <f>VLOOKUP(A17,SOUHRN!$A$9:$E$182,2,FALSE)</f>
        <v/>
      </c>
      <c r="C17" s="76" t="n">
        <v>1</v>
      </c>
      <c r="D17" s="80" t="s">
        <v>22</v>
      </c>
      <c r="E17" s="113" t="s"/>
      <c r="F17" s="84">
        <f>E17*C17</f>
        <v/>
      </c>
    </row>
    <row r="18" s="69" spans="1:6">
      <c r="A18" s="46" t="s">
        <v>107</v>
      </c>
      <c r="B18" s="78">
        <f>VLOOKUP(A18,SOUHRN!$A$9:$E$182,2,FALSE)</f>
        <v/>
      </c>
      <c r="C18" s="76" t="n">
        <v>1</v>
      </c>
      <c r="D18" s="80" t="s">
        <v>22</v>
      </c>
      <c r="E18" s="113" t="s"/>
      <c r="F18" s="84">
        <f>E18*C18</f>
        <v/>
      </c>
    </row>
    <row r="19" spans="1:6">
      <c r="A19" s="46" t="s">
        <v>116</v>
      </c>
      <c r="B19" s="78">
        <f>VLOOKUP(A19,SOUHRN!$A$9:$E$182,2,FALSE)</f>
        <v/>
      </c>
      <c r="C19" s="76" t="n">
        <v>1</v>
      </c>
      <c r="D19" s="80" t="s">
        <v>118</v>
      </c>
      <c r="E19" s="113" t="s"/>
      <c r="F19" s="84">
        <f>E19*C19</f>
        <v/>
      </c>
    </row>
    <row r="20" spans="1:6">
      <c r="A20" s="46" t="s">
        <v>123</v>
      </c>
      <c r="B20" s="78">
        <f>VLOOKUP(A20,SOUHRN!$A$9:$E$182,2,FALSE)</f>
        <v/>
      </c>
      <c r="C20" s="76" t="n">
        <v>1</v>
      </c>
      <c r="D20" s="80" t="s">
        <v>122</v>
      </c>
      <c r="E20" s="114" t="s"/>
      <c r="F20" s="115" t="s"/>
    </row>
    <row r="21" spans="1:6">
      <c r="A21" s="46" t="s">
        <v>125</v>
      </c>
      <c r="B21" s="78">
        <f>VLOOKUP(A21,SOUHRN!$A$9:$E$182,2,FALSE)</f>
        <v/>
      </c>
      <c r="C21" s="76" t="n">
        <v>4</v>
      </c>
      <c r="D21" s="80" t="s">
        <v>122</v>
      </c>
      <c r="E21" s="114" t="s"/>
      <c r="F21" s="115" t="s"/>
    </row>
    <row r="22" spans="1:6">
      <c r="A22" s="46" t="s">
        <v>127</v>
      </c>
      <c r="B22" s="78">
        <f>VLOOKUP(A22,SOUHRN!$A$9:$E$182,2,FALSE)</f>
        <v/>
      </c>
      <c r="C22" s="76" t="n">
        <v>1</v>
      </c>
      <c r="D22" s="80" t="s">
        <v>122</v>
      </c>
      <c r="E22" s="114" t="s"/>
      <c r="F22" s="115" t="s"/>
    </row>
    <row r="23" spans="1:6">
      <c r="A23" s="46" t="s">
        <v>129</v>
      </c>
      <c r="B23" s="78">
        <f>VLOOKUP(A23,SOUHRN!$A$9:$E$182,2,FALSE)</f>
        <v/>
      </c>
      <c r="C23" s="76" t="n">
        <v>16</v>
      </c>
      <c r="D23" s="80" t="s">
        <v>122</v>
      </c>
      <c r="E23" s="114" t="s"/>
      <c r="F23" s="115" t="s"/>
    </row>
    <row customHeight="1" ht="15.75" r="24" s="69" spans="1:6" thickBot="1">
      <c r="A24" s="47" t="s">
        <v>135</v>
      </c>
      <c r="B24" s="98">
        <f>VLOOKUP(A24,SOUHRN!$A$9:$E$182,2,FALSE)</f>
        <v/>
      </c>
      <c r="C24" s="103" t="n">
        <v>1</v>
      </c>
      <c r="D24" s="100" t="s">
        <v>122</v>
      </c>
      <c r="E24" s="118" t="s"/>
      <c r="F24" s="119" t="s"/>
    </row>
    <row customHeight="1" ht="15.75" r="25" s="69" spans="1:6" thickTop="1"/>
    <row r="26" spans="1:6">
      <c r="A26" s="37" t="n"/>
      <c r="B26" s="37" t="n"/>
      <c r="C26" s="58" t="n"/>
      <c r="D26" s="37" t="s">
        <v>151</v>
      </c>
      <c r="F26" s="82">
        <f>SUM(F14:F25)</f>
        <v/>
      </c>
    </row>
    <row r="27" spans="1:6">
      <c r="A27" s="37" t="n"/>
      <c r="B27" s="37" t="n"/>
      <c r="C27" s="58" t="n"/>
      <c r="D27" s="37" t="n"/>
    </row>
    <row r="28" spans="1:6">
      <c r="A28" s="37" t="n"/>
      <c r="B28" s="37" t="n"/>
      <c r="C28" s="58" t="n"/>
      <c r="D28" s="37" t="n"/>
    </row>
    <row r="29" spans="1:6"/>
    <row r="30" spans="1:6"/>
    <row r="31" spans="1:6"/>
    <row r="32" spans="1:6"/>
    <row r="33" spans="1:6"/>
    <row r="34" spans="1:6"/>
    <row r="35" spans="1:6"/>
    <row r="36" spans="1:6">
      <c r="D36" s="9"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worksheet>
</file>

<file path=xl/worksheets/sheet4.xml><?xml version="1.0" encoding="utf-8"?>
<worksheet xmlns="http://schemas.openxmlformats.org/spreadsheetml/2006/main">
  <sheetPr>
    <outlinePr summaryBelow="1" summaryRight="1"/>
    <pageSetUpPr fitToPage="1"/>
  </sheetPr>
  <dimension ref="A1:F35"/>
  <sheetViews>
    <sheetView view="pageBreakPreview" workbookViewId="0" zoomScaleNormal="100" zoomScaleSheetLayoutView="100">
      <selection activeCell="B10" sqref="B10"/>
    </sheetView>
  </sheetViews>
  <sheetFormatPr baseColWidth="8" defaultRowHeight="15" outlineLevelCol="0"/>
  <cols>
    <col customWidth="1" max="1" min="1" style="69" width="21.7109375"/>
    <col customWidth="1" max="2" min="2" style="69" width="70.7109375"/>
    <col customWidth="1" max="3" min="3" style="59" width="7.7109375"/>
    <col customWidth="1" max="4" min="4" style="69" width="50.7109375"/>
    <col bestFit="1" customWidth="1" max="5" min="5" style="69" width="18.5703125"/>
    <col bestFit="1" customWidth="1" max="6" min="6" style="69" width="11.28515625"/>
  </cols>
  <sheetData>
    <row customHeight="1" ht="15.75" r="1" s="69" spans="1:6" thickTop="1">
      <c r="A1" s="104" t="s">
        <v>0</v>
      </c>
      <c r="B1" s="105">
        <f>SOUHRN!C1</f>
        <v/>
      </c>
      <c r="C1" s="11" t="s">
        <v>138</v>
      </c>
      <c r="D1" s="2" t="n"/>
    </row>
    <row customHeight="1" ht="15" r="2" s="69" spans="1:6">
      <c r="A2" s="106" t="s">
        <v>2</v>
      </c>
      <c r="B2" s="43">
        <f>SOUHRN!C2</f>
        <v/>
      </c>
      <c r="C2" s="59" t="n"/>
      <c r="D2" s="111" t="s">
        <v>154</v>
      </c>
    </row>
    <row r="3" spans="1:6">
      <c r="A3" s="106" t="s">
        <v>4</v>
      </c>
      <c r="B3" s="43" t="s">
        <v>5</v>
      </c>
      <c r="C3" s="59" t="n"/>
    </row>
    <row r="4" spans="1:6">
      <c r="A4" s="106" t="s">
        <v>6</v>
      </c>
      <c r="B4" s="43" t="n"/>
      <c r="C4" s="59" t="n"/>
    </row>
    <row r="5" spans="1:6">
      <c r="A5" s="106" t="s">
        <v>8</v>
      </c>
      <c r="B5" s="18" t="s">
        <v>140</v>
      </c>
      <c r="C5" s="59" t="n"/>
    </row>
    <row r="6" spans="1:6">
      <c r="A6" s="106" t="s">
        <v>141</v>
      </c>
      <c r="B6" s="18" t="s">
        <v>155</v>
      </c>
      <c r="C6" s="59" t="n"/>
    </row>
    <row r="7" spans="1:6">
      <c r="A7" s="106" t="s">
        <v>142</v>
      </c>
      <c r="B7" s="18" t="n"/>
      <c r="C7" s="59" t="n"/>
    </row>
    <row r="8" spans="1:6">
      <c r="A8" s="106" t="s">
        <v>143</v>
      </c>
      <c r="B8" s="18">
        <f>RIGHT(CELL("filename",A1),LEN(CELL("filename",A1))-FIND("]",CELL("filename",A1)))</f>
        <v/>
      </c>
      <c r="C8" s="59" t="n"/>
    </row>
    <row r="9" spans="1:6">
      <c r="A9" s="106" t="s">
        <v>144</v>
      </c>
      <c r="B9" s="18" t="s">
        <v>156</v>
      </c>
      <c r="C9" s="59" t="n"/>
    </row>
    <row r="10" spans="1:6">
      <c r="A10" s="106" t="s">
        <v>146</v>
      </c>
      <c r="B10" s="60" t="n"/>
      <c r="C10" s="59" t="n"/>
    </row>
    <row customHeight="1" ht="15.75" r="11" s="69" spans="1:6" thickBot="1">
      <c r="A11" s="107" t="s">
        <v>147</v>
      </c>
      <c r="B11" s="44" t="n"/>
      <c r="C11" s="59" t="n"/>
    </row>
    <row r="12" spans="1:6">
      <c r="A12" s="10" t="n"/>
      <c r="B12" s="12" t="n"/>
      <c r="C12" s="57" t="n"/>
      <c r="D12" s="13" t="n"/>
    </row>
    <row customHeight="1" ht="31.5" r="13" s="69" spans="1:6">
      <c r="A13" s="55" t="s">
        <v>10</v>
      </c>
      <c r="B13" s="56" t="s">
        <v>148</v>
      </c>
      <c r="C13" s="4" t="s">
        <v>12</v>
      </c>
      <c r="D13" s="14" t="s">
        <v>13</v>
      </c>
      <c r="E13" s="4" t="s">
        <v>149</v>
      </c>
      <c r="F13" s="14" t="s">
        <v>150</v>
      </c>
    </row>
    <row r="14" spans="1:6">
      <c r="A14" s="75" t="s">
        <v>39</v>
      </c>
      <c r="B14" s="78">
        <f>VLOOKUP(A14,SOUHRN!$A$9:$E$182,2,FALSE)</f>
        <v/>
      </c>
      <c r="C14" s="73" t="n">
        <v>1</v>
      </c>
      <c r="D14" s="77" t="s">
        <v>22</v>
      </c>
      <c r="E14" s="113" t="s"/>
      <c r="F14" s="84">
        <f>E14*C14</f>
        <v/>
      </c>
    </row>
    <row r="15" spans="1:6">
      <c r="A15" s="75" t="s">
        <v>98</v>
      </c>
      <c r="B15" s="78">
        <f>VLOOKUP(A15,SOUHRN!$A$9:$E$182,2,FALSE)</f>
        <v/>
      </c>
      <c r="C15" s="73" t="n">
        <v>1</v>
      </c>
      <c r="D15" s="77" t="s">
        <v>22</v>
      </c>
      <c r="E15" s="113" t="s"/>
      <c r="F15" s="84">
        <f>E15*C15</f>
        <v/>
      </c>
    </row>
    <row r="16" spans="1:6">
      <c r="A16" s="75" t="s">
        <v>20</v>
      </c>
      <c r="B16" s="78">
        <f>VLOOKUP(A16,SOUHRN!$A$9:$E$182,2,FALSE)</f>
        <v/>
      </c>
      <c r="C16" s="73" t="n">
        <v>1</v>
      </c>
      <c r="D16" s="77" t="s">
        <v>22</v>
      </c>
      <c r="E16" s="113" t="s"/>
      <c r="F16" s="84">
        <f>E16*C16</f>
        <v/>
      </c>
    </row>
    <row r="17" spans="1:6">
      <c r="A17" s="75" t="s">
        <v>107</v>
      </c>
      <c r="B17" s="78">
        <f>VLOOKUP(A17,SOUHRN!$A$9:$E$182,2,FALSE)</f>
        <v/>
      </c>
      <c r="C17" s="73" t="n">
        <v>1</v>
      </c>
      <c r="D17" s="77" t="s">
        <v>22</v>
      </c>
      <c r="E17" s="113" t="s"/>
      <c r="F17" s="84">
        <f>E17*C17</f>
        <v/>
      </c>
    </row>
    <row r="18" spans="1:6">
      <c r="A18" s="75" t="s">
        <v>81</v>
      </c>
      <c r="B18" s="78">
        <f>VLOOKUP(A18,SOUHRN!$A$9:$E$182,2,FALSE)</f>
        <v/>
      </c>
      <c r="C18" s="73" t="n">
        <v>2</v>
      </c>
      <c r="D18" s="77" t="s">
        <v>22</v>
      </c>
      <c r="E18" s="113" t="s"/>
      <c r="F18" s="84">
        <f>E18*C18</f>
        <v/>
      </c>
    </row>
    <row r="19" spans="1:6">
      <c r="A19" s="75" t="s">
        <v>84</v>
      </c>
      <c r="B19" s="78">
        <f>VLOOKUP(A19,SOUHRN!$A$9:$E$182,2,FALSE)</f>
        <v/>
      </c>
      <c r="C19" s="73" t="n">
        <v>1</v>
      </c>
      <c r="D19" s="77" t="s">
        <v>22</v>
      </c>
      <c r="E19" s="113" t="s"/>
      <c r="F19" s="84">
        <f>E19*C19</f>
        <v/>
      </c>
    </row>
    <row r="20" spans="1:6">
      <c r="A20" s="75" t="s">
        <v>51</v>
      </c>
      <c r="B20" s="78">
        <f>VLOOKUP(A20,SOUHRN!$A$9:$E$182,2,FALSE)</f>
        <v/>
      </c>
      <c r="C20" s="73" t="n">
        <v>1</v>
      </c>
      <c r="D20" s="77" t="s">
        <v>22</v>
      </c>
      <c r="E20" s="113" t="s"/>
      <c r="F20" s="84">
        <f>E20*C20</f>
        <v/>
      </c>
    </row>
    <row r="21" spans="1:6">
      <c r="A21" s="75" t="s">
        <v>54</v>
      </c>
      <c r="B21" s="78">
        <f>VLOOKUP(A21,SOUHRN!$A$9:$E$182,2,FALSE)</f>
        <v/>
      </c>
      <c r="C21" s="73" t="n">
        <v>1</v>
      </c>
      <c r="D21" s="77" t="s">
        <v>22</v>
      </c>
      <c r="E21" s="113" t="s"/>
      <c r="F21" s="84">
        <f>E21*C21</f>
        <v/>
      </c>
    </row>
    <row r="22" spans="1:6">
      <c r="A22" s="75" t="s">
        <v>45</v>
      </c>
      <c r="B22" s="78">
        <f>VLOOKUP(A22,SOUHRN!$A$9:$E$182,2,FALSE)</f>
        <v/>
      </c>
      <c r="C22" s="73" t="n">
        <v>1</v>
      </c>
      <c r="D22" s="77" t="s">
        <v>22</v>
      </c>
      <c r="E22" s="113" t="s"/>
      <c r="F22" s="84">
        <f>E22*C22</f>
        <v/>
      </c>
    </row>
    <row r="23" spans="1:6">
      <c r="A23" s="75" t="s">
        <v>87</v>
      </c>
      <c r="B23" s="78">
        <f>VLOOKUP(A23,SOUHRN!$A$9:$E$182,2,FALSE)</f>
        <v/>
      </c>
      <c r="C23" s="73" t="n">
        <v>30</v>
      </c>
      <c r="D23" s="77" t="s">
        <v>89</v>
      </c>
      <c r="E23" s="113" t="s"/>
      <c r="F23" s="84">
        <f>E23*C23</f>
        <v/>
      </c>
    </row>
    <row r="24" spans="1:6">
      <c r="A24" s="75" t="s">
        <v>96</v>
      </c>
      <c r="B24" s="78">
        <f>VLOOKUP(A24,SOUHRN!$A$9:$E$182,2,FALSE)</f>
        <v/>
      </c>
      <c r="C24" s="73" t="n">
        <v>20</v>
      </c>
      <c r="D24" s="77" t="s">
        <v>89</v>
      </c>
      <c r="E24" s="113" t="s"/>
      <c r="F24" s="84">
        <f>E24*C24</f>
        <v/>
      </c>
    </row>
    <row r="25" spans="1:6">
      <c r="A25" s="75" t="s">
        <v>116</v>
      </c>
      <c r="B25" s="78">
        <f>VLOOKUP(A25,SOUHRN!$A$9:$E$182,2,FALSE)</f>
        <v/>
      </c>
      <c r="C25" s="76" t="n">
        <v>1</v>
      </c>
      <c r="D25" s="80" t="s">
        <v>118</v>
      </c>
      <c r="E25" s="113" t="s"/>
      <c r="F25" s="84">
        <f>E25*C25</f>
        <v/>
      </c>
    </row>
    <row r="26" spans="1:6">
      <c r="A26" s="75" t="s">
        <v>113</v>
      </c>
      <c r="B26" s="78">
        <f>VLOOKUP(A26,SOUHRN!$A$9:$E$182,2,FALSE)</f>
        <v/>
      </c>
      <c r="C26" s="76" t="n">
        <v>12</v>
      </c>
      <c r="D26" s="80" t="s">
        <v>89</v>
      </c>
      <c r="E26" s="113" t="s"/>
      <c r="F26" s="84">
        <f>E26*C26</f>
        <v/>
      </c>
    </row>
    <row r="27" spans="1:6">
      <c r="A27" s="75" t="s">
        <v>120</v>
      </c>
      <c r="B27" s="78">
        <f>VLOOKUP(A27,SOUHRN!$A$9:$E$182,2,FALSE)</f>
        <v/>
      </c>
      <c r="C27" s="76" t="n">
        <v>2</v>
      </c>
      <c r="D27" s="80" t="s">
        <v>122</v>
      </c>
      <c r="E27" s="114" t="s"/>
      <c r="F27" s="115" t="s"/>
    </row>
    <row r="28" spans="1:6">
      <c r="A28" s="75" t="s">
        <v>123</v>
      </c>
      <c r="B28" s="78">
        <f>VLOOKUP(A28,SOUHRN!$A$9:$E$182,2,FALSE)</f>
        <v/>
      </c>
      <c r="C28" s="76" t="n">
        <v>1</v>
      </c>
      <c r="D28" s="80" t="s">
        <v>122</v>
      </c>
      <c r="E28" s="114" t="s"/>
      <c r="F28" s="115" t="s"/>
    </row>
    <row r="29" spans="1:6">
      <c r="A29" s="75" t="s">
        <v>125</v>
      </c>
      <c r="B29" s="78">
        <f>VLOOKUP(A29,SOUHRN!$A$9:$E$182,2,FALSE)</f>
        <v/>
      </c>
      <c r="C29" s="76" t="n">
        <v>2</v>
      </c>
      <c r="D29" s="80" t="s">
        <v>122</v>
      </c>
      <c r="E29" s="114" t="s"/>
      <c r="F29" s="115" t="s"/>
    </row>
    <row r="30" spans="1:6">
      <c r="A30" s="75" t="s">
        <v>127</v>
      </c>
      <c r="B30" s="78">
        <f>VLOOKUP(A30,SOUHRN!$A$9:$E$182,2,FALSE)</f>
        <v/>
      </c>
      <c r="C30" s="76" t="n">
        <v>1</v>
      </c>
      <c r="D30" s="80" t="s">
        <v>122</v>
      </c>
      <c r="E30" s="114" t="s"/>
      <c r="F30" s="115" t="s"/>
    </row>
    <row r="31" spans="1:6">
      <c r="A31" s="75" t="s">
        <v>129</v>
      </c>
      <c r="B31" s="78">
        <f>VLOOKUP(A31,SOUHRN!$A$9:$E$182,2,FALSE)</f>
        <v/>
      </c>
      <c r="C31" s="76" t="n">
        <v>24</v>
      </c>
      <c r="D31" s="80" t="s">
        <v>122</v>
      </c>
      <c r="E31" s="114" t="s"/>
      <c r="F31" s="115" t="s"/>
    </row>
    <row r="32" spans="1:6">
      <c r="A32" s="75" t="s">
        <v>131</v>
      </c>
      <c r="B32" s="78">
        <f>VLOOKUP(A32,SOUHRN!$A$9:$E$182,2,FALSE)</f>
        <v/>
      </c>
      <c r="C32" s="76" t="n">
        <v>4</v>
      </c>
      <c r="D32" s="80" t="s">
        <v>122</v>
      </c>
      <c r="E32" s="114" t="s"/>
      <c r="F32" s="115" t="s"/>
    </row>
    <row customHeight="1" ht="15.75" r="33" s="69" spans="1:6" thickBot="1">
      <c r="A33" s="97" t="s">
        <v>135</v>
      </c>
      <c r="B33" s="102">
        <f>VLOOKUP(A33,SOUHRN!$A$9:$E$182,2,FALSE)</f>
        <v/>
      </c>
      <c r="C33" s="103" t="n">
        <v>2</v>
      </c>
      <c r="D33" s="100" t="s">
        <v>122</v>
      </c>
      <c r="E33" s="116" t="s"/>
      <c r="F33" s="117" t="s"/>
    </row>
    <row customHeight="1" ht="15.75" r="34" s="69" spans="1:6" thickTop="1"/>
    <row r="35" spans="1:6">
      <c r="D35" s="7" t="s">
        <v>151</v>
      </c>
      <c r="F35" s="82">
        <f>SUM(F14:F34)</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worksheet>
</file>

<file path=xl/worksheets/sheet5.xml><?xml version="1.0" encoding="utf-8"?>
<worksheet xmlns="http://schemas.openxmlformats.org/spreadsheetml/2006/main">
  <sheetPr>
    <outlinePr summaryBelow="1" summaryRight="1"/>
    <pageSetUpPr fitToPage="1"/>
  </sheetPr>
  <dimension ref="A1:F38"/>
  <sheetViews>
    <sheetView view="pageBreakPreview" workbookViewId="0" zoomScaleNormal="100" zoomScaleSheetLayoutView="100">
      <selection activeCell="B10" sqref="B10"/>
    </sheetView>
  </sheetViews>
  <sheetFormatPr baseColWidth="8" defaultRowHeight="15" outlineLevelCol="0"/>
  <cols>
    <col customWidth="1" max="1" min="1" style="69" width="21.7109375"/>
    <col customWidth="1" max="2" min="2" style="69" width="70.7109375"/>
    <col customWidth="1" max="3" min="3" style="59" width="7.7109375"/>
    <col customWidth="1" max="4" min="4" style="69" width="50.7109375"/>
    <col bestFit="1" customWidth="1" max="5" min="5" style="69" width="18.5703125"/>
    <col customWidth="1" max="6" min="6" style="69" width="13.5703125"/>
  </cols>
  <sheetData>
    <row customHeight="1" ht="15.75" r="1" s="69" spans="1:6" thickTop="1">
      <c r="A1" s="104" t="s">
        <v>0</v>
      </c>
      <c r="B1" s="105">
        <f>SOUHRN!C1</f>
        <v/>
      </c>
      <c r="C1" s="11" t="s">
        <v>138</v>
      </c>
      <c r="D1" s="2" t="n"/>
    </row>
    <row customHeight="1" ht="15" r="2" s="69" spans="1:6">
      <c r="A2" s="106" t="s">
        <v>2</v>
      </c>
      <c r="B2" s="43">
        <f>SOUHRN!C2</f>
        <v/>
      </c>
      <c r="C2" s="59" t="n"/>
      <c r="D2" s="111" t="s">
        <v>154</v>
      </c>
    </row>
    <row r="3" spans="1:6">
      <c r="A3" s="106" t="s">
        <v>4</v>
      </c>
      <c r="B3" s="43" t="s">
        <v>5</v>
      </c>
      <c r="C3" s="59" t="n"/>
    </row>
    <row r="4" spans="1:6">
      <c r="A4" s="106" t="s">
        <v>6</v>
      </c>
      <c r="B4" s="43" t="n"/>
      <c r="C4" s="59" t="n"/>
    </row>
    <row r="5" spans="1:6">
      <c r="A5" s="106" t="s">
        <v>8</v>
      </c>
      <c r="B5" s="18" t="s">
        <v>140</v>
      </c>
      <c r="C5" s="59" t="n"/>
    </row>
    <row r="6" spans="1:6">
      <c r="A6" s="106" t="s">
        <v>141</v>
      </c>
      <c r="B6" s="18" t="n"/>
      <c r="C6" s="59" t="n"/>
    </row>
    <row r="7" spans="1:6">
      <c r="A7" s="106" t="s">
        <v>142</v>
      </c>
      <c r="B7" s="18" t="n"/>
      <c r="C7" s="59" t="n"/>
    </row>
    <row r="8" spans="1:6">
      <c r="A8" s="106" t="s">
        <v>143</v>
      </c>
      <c r="B8" s="18">
        <f>RIGHT(CELL("filename",A1),LEN(CELL("filename",A1))-FIND("]",CELL("filename",A1)))</f>
        <v/>
      </c>
      <c r="C8" s="59" t="n"/>
    </row>
    <row r="9" spans="1:6">
      <c r="A9" s="106" t="s">
        <v>144</v>
      </c>
      <c r="B9" s="18" t="s">
        <v>157</v>
      </c>
      <c r="C9" s="59" t="n"/>
    </row>
    <row r="10" spans="1:6">
      <c r="A10" s="106" t="s">
        <v>146</v>
      </c>
      <c r="B10" s="60" t="n"/>
      <c r="C10" s="59" t="n"/>
    </row>
    <row customHeight="1" ht="15.75" r="11" s="69" spans="1:6" thickBot="1">
      <c r="A11" s="107" t="s">
        <v>147</v>
      </c>
      <c r="B11" s="44" t="n"/>
      <c r="C11" s="59" t="n"/>
    </row>
    <row r="12" spans="1:6">
      <c r="A12" s="10" t="n"/>
      <c r="B12" s="12" t="n"/>
      <c r="C12" s="57" t="n"/>
      <c r="D12" s="13" t="n"/>
    </row>
    <row customHeight="1" ht="31.5" r="13" s="69" spans="1:6">
      <c r="A13" s="55" t="s">
        <v>10</v>
      </c>
      <c r="B13" s="56" t="s">
        <v>148</v>
      </c>
      <c r="C13" s="4" t="s">
        <v>12</v>
      </c>
      <c r="D13" s="14" t="s">
        <v>13</v>
      </c>
      <c r="E13" s="4" t="s">
        <v>149</v>
      </c>
      <c r="F13" s="14" t="s">
        <v>150</v>
      </c>
    </row>
    <row r="14" spans="1:6">
      <c r="A14" s="75" t="s">
        <v>39</v>
      </c>
      <c r="B14" s="78">
        <f>VLOOKUP(A14,SOUHRN!$A$9:$E$182,2,FALSE)</f>
        <v/>
      </c>
      <c r="C14" s="73" t="n">
        <v>1</v>
      </c>
      <c r="D14" s="77" t="s">
        <v>22</v>
      </c>
      <c r="E14" s="113" t="s"/>
      <c r="F14" s="84">
        <f>E14*C14</f>
        <v/>
      </c>
    </row>
    <row r="15" spans="1:6">
      <c r="A15" s="75" t="s">
        <v>98</v>
      </c>
      <c r="B15" s="78">
        <f>VLOOKUP(A15,SOUHRN!$A$9:$E$182,2,FALSE)</f>
        <v/>
      </c>
      <c r="C15" s="73" t="n">
        <v>1</v>
      </c>
      <c r="D15" s="77" t="s">
        <v>22</v>
      </c>
      <c r="E15" s="113" t="s"/>
      <c r="F15" s="84">
        <f>E15*C15</f>
        <v/>
      </c>
    </row>
    <row r="16" spans="1:6">
      <c r="A16" s="75" t="s">
        <v>20</v>
      </c>
      <c r="B16" s="78">
        <f>VLOOKUP(A16,SOUHRN!$A$9:$E$182,2,FALSE)</f>
        <v/>
      </c>
      <c r="C16" s="73" t="n">
        <v>1</v>
      </c>
      <c r="D16" s="77" t="s">
        <v>22</v>
      </c>
      <c r="E16" s="113" t="s"/>
      <c r="F16" s="84">
        <f>E16*C16</f>
        <v/>
      </c>
    </row>
    <row r="17" spans="1:6">
      <c r="A17" s="75" t="s">
        <v>107</v>
      </c>
      <c r="B17" s="78">
        <f>VLOOKUP(A17,SOUHRN!$A$9:$E$182,2,FALSE)</f>
        <v/>
      </c>
      <c r="C17" s="73" t="n">
        <v>1</v>
      </c>
      <c r="D17" s="77" t="s">
        <v>22</v>
      </c>
      <c r="E17" s="113" t="s"/>
      <c r="F17" s="84">
        <f>E17*C17</f>
        <v/>
      </c>
    </row>
    <row r="18" spans="1:6">
      <c r="A18" s="75" t="s">
        <v>81</v>
      </c>
      <c r="B18" s="78">
        <f>VLOOKUP(A18,SOUHRN!$A$9:$E$182,2,FALSE)</f>
        <v/>
      </c>
      <c r="C18" s="73" t="n">
        <v>2</v>
      </c>
      <c r="D18" s="77" t="s">
        <v>22</v>
      </c>
      <c r="E18" s="113" t="s"/>
      <c r="F18" s="84">
        <f>E18*C18</f>
        <v/>
      </c>
    </row>
    <row r="19" spans="1:6">
      <c r="A19" s="75" t="s">
        <v>84</v>
      </c>
      <c r="B19" s="78">
        <f>VLOOKUP(A19,SOUHRN!$A$9:$E$182,2,FALSE)</f>
        <v/>
      </c>
      <c r="C19" s="73" t="n">
        <v>1</v>
      </c>
      <c r="D19" s="77" t="s">
        <v>22</v>
      </c>
      <c r="E19" s="113" t="s"/>
      <c r="F19" s="84">
        <f>E19*C19</f>
        <v/>
      </c>
    </row>
    <row r="20" spans="1:6">
      <c r="A20" s="75" t="s">
        <v>51</v>
      </c>
      <c r="B20" s="78">
        <f>VLOOKUP(A20,SOUHRN!$A$9:$E$182,2,FALSE)</f>
        <v/>
      </c>
      <c r="C20" s="73" t="n">
        <v>1</v>
      </c>
      <c r="D20" s="77" t="s">
        <v>22</v>
      </c>
      <c r="E20" s="113" t="s"/>
      <c r="F20" s="84">
        <f>E20*C20</f>
        <v/>
      </c>
    </row>
    <row r="21" spans="1:6">
      <c r="A21" s="75" t="s">
        <v>54</v>
      </c>
      <c r="B21" s="78">
        <f>VLOOKUP(A21,SOUHRN!$A$9:$E$182,2,FALSE)</f>
        <v/>
      </c>
      <c r="C21" s="73" t="n">
        <v>1</v>
      </c>
      <c r="D21" s="77" t="s">
        <v>22</v>
      </c>
      <c r="E21" s="113" t="s"/>
      <c r="F21" s="84">
        <f>E21*C21</f>
        <v/>
      </c>
    </row>
    <row r="22" spans="1:6">
      <c r="A22" s="75" t="s">
        <v>45</v>
      </c>
      <c r="B22" s="78">
        <f>VLOOKUP(A22,SOUHRN!$A$9:$E$182,2,FALSE)</f>
        <v/>
      </c>
      <c r="C22" s="73" t="n">
        <v>1</v>
      </c>
      <c r="D22" s="77" t="s">
        <v>22</v>
      </c>
      <c r="E22" s="113" t="s"/>
      <c r="F22" s="84">
        <f>E22*C22</f>
        <v/>
      </c>
    </row>
    <row r="23" spans="1:6">
      <c r="A23" s="75" t="s">
        <v>87</v>
      </c>
      <c r="B23" s="78">
        <f>VLOOKUP(A23,SOUHRN!$A$9:$E$182,2,FALSE)</f>
        <v/>
      </c>
      <c r="C23" s="73" t="n">
        <v>30</v>
      </c>
      <c r="D23" s="77" t="s">
        <v>22</v>
      </c>
      <c r="E23" s="113" t="s"/>
      <c r="F23" s="84">
        <f>E23*C23</f>
        <v/>
      </c>
    </row>
    <row r="24" spans="1:6">
      <c r="A24" s="75" t="s">
        <v>96</v>
      </c>
      <c r="B24" s="78">
        <f>VLOOKUP(A24,SOUHRN!$A$9:$E$182,2,FALSE)</f>
        <v/>
      </c>
      <c r="C24" s="73" t="n">
        <v>20</v>
      </c>
      <c r="D24" s="77" t="s">
        <v>89</v>
      </c>
      <c r="E24" s="113" t="s"/>
      <c r="F24" s="84">
        <f>E24*C24</f>
        <v/>
      </c>
    </row>
    <row r="25" spans="1:6">
      <c r="A25" s="75" t="s">
        <v>116</v>
      </c>
      <c r="B25" s="78">
        <f>VLOOKUP(A25,SOUHRN!$A$9:$E$182,2,FALSE)</f>
        <v/>
      </c>
      <c r="C25" s="76" t="n">
        <v>1</v>
      </c>
      <c r="D25" s="80" t="s">
        <v>89</v>
      </c>
      <c r="E25" s="113" t="s"/>
      <c r="F25" s="84">
        <f>E25*C25</f>
        <v/>
      </c>
    </row>
    <row r="26" spans="1:6">
      <c r="A26" s="75" t="s">
        <v>113</v>
      </c>
      <c r="B26" s="78">
        <f>VLOOKUP(A26,SOUHRN!$A$9:$E$182,2,FALSE)</f>
        <v/>
      </c>
      <c r="C26" s="76" t="n">
        <v>12</v>
      </c>
      <c r="D26" s="80" t="s">
        <v>118</v>
      </c>
      <c r="E26" s="113" t="s"/>
      <c r="F26" s="84">
        <f>E26*C26</f>
        <v/>
      </c>
    </row>
    <row r="27" spans="1:6">
      <c r="A27" s="75" t="s">
        <v>120</v>
      </c>
      <c r="B27" s="78">
        <f>VLOOKUP(A27,SOUHRN!$A$9:$E$182,2,FALSE)</f>
        <v/>
      </c>
      <c r="C27" s="76" t="n">
        <v>2</v>
      </c>
      <c r="D27" s="80" t="s">
        <v>89</v>
      </c>
      <c r="E27" s="114" t="s"/>
      <c r="F27" s="115" t="s"/>
    </row>
    <row r="28" spans="1:6">
      <c r="A28" s="75" t="s">
        <v>123</v>
      </c>
      <c r="B28" s="78">
        <f>VLOOKUP(A28,SOUHRN!$A$9:$E$182,2,FALSE)</f>
        <v/>
      </c>
      <c r="C28" s="76" t="n">
        <v>1</v>
      </c>
      <c r="D28" s="80" t="s">
        <v>122</v>
      </c>
      <c r="E28" s="114" t="s"/>
      <c r="F28" s="115" t="s"/>
    </row>
    <row r="29" spans="1:6">
      <c r="A29" s="75" t="s">
        <v>125</v>
      </c>
      <c r="B29" s="78">
        <f>VLOOKUP(A29,SOUHRN!$A$9:$E$182,2,FALSE)</f>
        <v/>
      </c>
      <c r="C29" s="76" t="n">
        <v>2</v>
      </c>
      <c r="D29" s="80" t="s">
        <v>122</v>
      </c>
      <c r="E29" s="114" t="s"/>
      <c r="F29" s="115" t="s"/>
    </row>
    <row r="30" spans="1:6">
      <c r="A30" s="75" t="s">
        <v>127</v>
      </c>
      <c r="B30" s="78">
        <f>VLOOKUP(A30,SOUHRN!$A$9:$E$182,2,FALSE)</f>
        <v/>
      </c>
      <c r="C30" s="76" t="n">
        <v>1</v>
      </c>
      <c r="D30" s="80" t="s">
        <v>122</v>
      </c>
      <c r="E30" s="114" t="s"/>
      <c r="F30" s="115" t="s"/>
    </row>
    <row r="31" spans="1:6">
      <c r="A31" s="75" t="s">
        <v>129</v>
      </c>
      <c r="B31" s="78">
        <f>VLOOKUP(A31,SOUHRN!$A$9:$E$182,2,FALSE)</f>
        <v/>
      </c>
      <c r="C31" s="76" t="n">
        <v>24</v>
      </c>
      <c r="D31" s="80" t="s">
        <v>122</v>
      </c>
      <c r="E31" s="114" t="s"/>
      <c r="F31" s="115" t="s"/>
    </row>
    <row r="32" spans="1:6">
      <c r="A32" s="75" t="s">
        <v>131</v>
      </c>
      <c r="B32" s="78">
        <f>VLOOKUP(A32,SOUHRN!$A$9:$E$182,2,FALSE)</f>
        <v/>
      </c>
      <c r="C32" s="76" t="n">
        <v>4</v>
      </c>
      <c r="D32" s="80" t="s">
        <v>122</v>
      </c>
      <c r="E32" s="114" t="s"/>
      <c r="F32" s="115" t="s"/>
    </row>
    <row customHeight="1" ht="15.75" r="33" s="69" spans="1:6" thickBot="1">
      <c r="A33" s="97" t="s">
        <v>135</v>
      </c>
      <c r="B33" s="102">
        <f>VLOOKUP(A33,SOUHRN!$A$9:$E$182,2,FALSE)</f>
        <v/>
      </c>
      <c r="C33" s="103" t="n">
        <v>2</v>
      </c>
      <c r="D33" s="100" t="s">
        <v>122</v>
      </c>
      <c r="E33" s="116" t="s"/>
      <c r="F33" s="117" t="s"/>
    </row>
    <row customHeight="1" ht="15.75" r="34" s="69" spans="1:6" thickTop="1"/>
    <row r="35" spans="1:6">
      <c r="D35" s="7" t="s">
        <v>151</v>
      </c>
      <c r="F35" s="82">
        <f>SUM(F14:F34)</f>
        <v/>
      </c>
    </row>
    <row r="36" spans="1:6"/>
    <row r="37" spans="1:6"/>
    <row r="38" spans="1:6">
      <c r="D38" s="9"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8" verticalDpi="300"/>
</worksheet>
</file>

<file path=xl/worksheets/sheet6.xml><?xml version="1.0" encoding="utf-8"?>
<worksheet xmlns="http://schemas.openxmlformats.org/spreadsheetml/2006/main">
  <sheetPr>
    <outlinePr summaryBelow="1" summaryRight="1"/>
    <pageSetUpPr fitToPage="1"/>
  </sheetPr>
  <dimension ref="A1:F35"/>
  <sheetViews>
    <sheetView view="pageBreakPreview" workbookViewId="0" zoomScaleNormal="100" zoomScaleSheetLayoutView="100">
      <selection activeCell="B10" sqref="B10"/>
    </sheetView>
  </sheetViews>
  <sheetFormatPr baseColWidth="8" defaultRowHeight="15" outlineLevelCol="0"/>
  <cols>
    <col customWidth="1" max="1" min="1" style="69" width="21.7109375"/>
    <col customWidth="1" max="2" min="2" style="69" width="70.7109375"/>
    <col customWidth="1" max="3" min="3" style="59" width="7.7109375"/>
    <col customWidth="1" max="4" min="4" style="69" width="50.7109375"/>
    <col bestFit="1" customWidth="1" max="5" min="5" style="69" width="18.5703125"/>
    <col customWidth="1" max="6" min="6" style="69" width="13.7109375"/>
  </cols>
  <sheetData>
    <row customHeight="1" ht="15.75" r="1" s="69" spans="1:6" thickTop="1">
      <c r="A1" s="104" t="s">
        <v>0</v>
      </c>
      <c r="B1" s="105">
        <f>SOUHRN!C1</f>
        <v/>
      </c>
      <c r="C1" s="11" t="s">
        <v>138</v>
      </c>
      <c r="D1" s="2" t="n"/>
    </row>
    <row customHeight="1" ht="15" r="2" s="69" spans="1:6">
      <c r="A2" s="106" t="s">
        <v>2</v>
      </c>
      <c r="B2" s="43">
        <f>SOUHRN!C2</f>
        <v/>
      </c>
      <c r="C2" s="59" t="n"/>
      <c r="D2" s="111" t="s">
        <v>158</v>
      </c>
    </row>
    <row r="3" spans="1:6">
      <c r="A3" s="106" t="s">
        <v>4</v>
      </c>
      <c r="B3" s="43" t="s">
        <v>5</v>
      </c>
      <c r="C3" s="59" t="n"/>
    </row>
    <row r="4" spans="1:6">
      <c r="A4" s="106" t="s">
        <v>6</v>
      </c>
      <c r="B4" s="43" t="n"/>
      <c r="C4" s="59" t="n"/>
    </row>
    <row r="5" spans="1:6">
      <c r="A5" s="106" t="s">
        <v>8</v>
      </c>
      <c r="B5" s="18" t="s">
        <v>140</v>
      </c>
      <c r="C5" s="59" t="n"/>
    </row>
    <row r="6" spans="1:6">
      <c r="A6" s="106" t="s">
        <v>141</v>
      </c>
      <c r="B6" s="18" t="n"/>
      <c r="C6" s="59" t="n"/>
    </row>
    <row r="7" spans="1:6">
      <c r="A7" s="106" t="s">
        <v>142</v>
      </c>
      <c r="B7" s="18" t="n"/>
      <c r="C7" s="59" t="n"/>
    </row>
    <row r="8" spans="1:6">
      <c r="A8" s="106" t="s">
        <v>143</v>
      </c>
      <c r="B8" s="18">
        <f>RIGHT(CELL("filename",A1),LEN(CELL("filename",A1))-FIND("]",CELL("filename",A1)))</f>
        <v/>
      </c>
      <c r="C8" s="59" t="n"/>
    </row>
    <row r="9" spans="1:6">
      <c r="A9" s="106" t="s">
        <v>144</v>
      </c>
      <c r="B9" s="18" t="s">
        <v>159</v>
      </c>
      <c r="C9" s="59" t="n"/>
    </row>
    <row r="10" spans="1:6">
      <c r="A10" s="106" t="s">
        <v>146</v>
      </c>
      <c r="B10" s="60" t="n"/>
      <c r="C10" s="59" t="n"/>
    </row>
    <row customHeight="1" ht="15.75" r="11" s="69" spans="1:6" thickBot="1">
      <c r="A11" s="107" t="s">
        <v>147</v>
      </c>
      <c r="B11" s="44" t="n"/>
      <c r="C11" s="59" t="n"/>
    </row>
    <row r="12" spans="1:6">
      <c r="A12" s="10" t="n"/>
      <c r="B12" s="12" t="n"/>
      <c r="C12" s="57" t="n"/>
      <c r="D12" s="13" t="n"/>
    </row>
    <row customHeight="1" ht="31.5" r="13" s="69" spans="1:6">
      <c r="A13" s="55" t="s">
        <v>10</v>
      </c>
      <c r="B13" s="56" t="s">
        <v>148</v>
      </c>
      <c r="C13" s="4" t="s">
        <v>12</v>
      </c>
      <c r="D13" s="14" t="s">
        <v>13</v>
      </c>
      <c r="E13" s="4" t="s">
        <v>149</v>
      </c>
      <c r="F13" s="14" t="s">
        <v>150</v>
      </c>
    </row>
    <row r="14" spans="1:6">
      <c r="A14" s="75" t="s">
        <v>39</v>
      </c>
      <c r="B14" s="78">
        <f>VLOOKUP(A14,SOUHRN!$A$9:$E$182,2,FALSE)</f>
        <v/>
      </c>
      <c r="C14" s="73" t="n">
        <v>1</v>
      </c>
      <c r="D14" s="77" t="s">
        <v>22</v>
      </c>
      <c r="E14" s="113" t="s"/>
      <c r="F14" s="84">
        <f>E14*C14</f>
        <v/>
      </c>
    </row>
    <row r="15" spans="1:6">
      <c r="A15" s="75" t="s">
        <v>98</v>
      </c>
      <c r="B15" s="78">
        <f>VLOOKUP(A15,SOUHRN!$A$9:$E$182,2,FALSE)</f>
        <v/>
      </c>
      <c r="C15" s="73" t="n">
        <v>1</v>
      </c>
      <c r="D15" s="77" t="s">
        <v>22</v>
      </c>
      <c r="E15" s="113" t="s"/>
      <c r="F15" s="84">
        <f>E15*C15</f>
        <v/>
      </c>
    </row>
    <row r="16" spans="1:6">
      <c r="A16" s="75" t="s">
        <v>20</v>
      </c>
      <c r="B16" s="78">
        <f>VLOOKUP(A16,SOUHRN!$A$9:$E$182,2,FALSE)</f>
        <v/>
      </c>
      <c r="C16" s="73" t="n">
        <v>1</v>
      </c>
      <c r="D16" s="77" t="s">
        <v>22</v>
      </c>
      <c r="E16" s="113" t="s"/>
      <c r="F16" s="84">
        <f>E16*C16</f>
        <v/>
      </c>
    </row>
    <row r="17" spans="1:6">
      <c r="A17" s="75" t="s">
        <v>107</v>
      </c>
      <c r="B17" s="78">
        <f>VLOOKUP(A17,SOUHRN!$A$9:$E$182,2,FALSE)</f>
        <v/>
      </c>
      <c r="C17" s="73" t="n">
        <v>1</v>
      </c>
      <c r="D17" s="77" t="s">
        <v>22</v>
      </c>
      <c r="E17" s="113" t="s"/>
      <c r="F17" s="84">
        <f>E17*C17</f>
        <v/>
      </c>
    </row>
    <row r="18" spans="1:6">
      <c r="A18" s="75" t="s">
        <v>81</v>
      </c>
      <c r="B18" s="78">
        <f>VLOOKUP(A18,SOUHRN!$A$9:$E$182,2,FALSE)</f>
        <v/>
      </c>
      <c r="C18" s="73" t="n">
        <v>2</v>
      </c>
      <c r="D18" s="77" t="s">
        <v>22</v>
      </c>
      <c r="E18" s="113" t="s"/>
      <c r="F18" s="84">
        <f>E18*C18</f>
        <v/>
      </c>
    </row>
    <row r="19" spans="1:6">
      <c r="A19" s="75" t="s">
        <v>84</v>
      </c>
      <c r="B19" s="78">
        <f>VLOOKUP(A19,SOUHRN!$A$9:$E$182,2,FALSE)</f>
        <v/>
      </c>
      <c r="C19" s="73" t="n">
        <v>1</v>
      </c>
      <c r="D19" s="77" t="s">
        <v>22</v>
      </c>
      <c r="E19" s="113" t="s"/>
      <c r="F19" s="84">
        <f>E19*C19</f>
        <v/>
      </c>
    </row>
    <row r="20" spans="1:6">
      <c r="A20" s="75" t="s">
        <v>51</v>
      </c>
      <c r="B20" s="78">
        <f>VLOOKUP(A20,SOUHRN!$A$9:$E$182,2,FALSE)</f>
        <v/>
      </c>
      <c r="C20" s="73" t="n">
        <v>1</v>
      </c>
      <c r="D20" s="77" t="s">
        <v>22</v>
      </c>
      <c r="E20" s="113" t="s"/>
      <c r="F20" s="84">
        <f>E20*C20</f>
        <v/>
      </c>
    </row>
    <row r="21" spans="1:6">
      <c r="A21" s="75" t="s">
        <v>54</v>
      </c>
      <c r="B21" s="78">
        <f>VLOOKUP(A21,SOUHRN!$A$9:$E$182,2,FALSE)</f>
        <v/>
      </c>
      <c r="C21" s="73" t="n">
        <v>1</v>
      </c>
      <c r="D21" s="77" t="s">
        <v>22</v>
      </c>
      <c r="E21" s="113" t="s"/>
      <c r="F21" s="84">
        <f>E21*C21</f>
        <v/>
      </c>
    </row>
    <row r="22" spans="1:6">
      <c r="A22" s="75" t="s">
        <v>45</v>
      </c>
      <c r="B22" s="78">
        <f>VLOOKUP(A22,SOUHRN!$A$9:$E$182,2,FALSE)</f>
        <v/>
      </c>
      <c r="C22" s="73" t="n">
        <v>1</v>
      </c>
      <c r="D22" s="77" t="s">
        <v>22</v>
      </c>
      <c r="E22" s="113" t="s"/>
      <c r="F22" s="84">
        <f>E22*C22</f>
        <v/>
      </c>
    </row>
    <row r="23" spans="1:6">
      <c r="A23" s="75" t="s">
        <v>87</v>
      </c>
      <c r="B23" s="78">
        <f>VLOOKUP(A23,SOUHRN!$A$9:$E$182,2,FALSE)</f>
        <v/>
      </c>
      <c r="C23" s="73" t="n">
        <v>30</v>
      </c>
      <c r="D23" s="77" t="s">
        <v>22</v>
      </c>
      <c r="E23" s="113" t="s"/>
      <c r="F23" s="84">
        <f>E23*C23</f>
        <v/>
      </c>
    </row>
    <row r="24" spans="1:6">
      <c r="A24" s="75" t="s">
        <v>96</v>
      </c>
      <c r="B24" s="78">
        <f>VLOOKUP(A24,SOUHRN!$A$9:$E$182,2,FALSE)</f>
        <v/>
      </c>
      <c r="C24" s="73" t="n">
        <v>20</v>
      </c>
      <c r="D24" s="77" t="s">
        <v>89</v>
      </c>
      <c r="E24" s="113" t="s"/>
      <c r="F24" s="84">
        <f>E24*C24</f>
        <v/>
      </c>
    </row>
    <row r="25" spans="1:6">
      <c r="A25" s="75" t="s">
        <v>116</v>
      </c>
      <c r="B25" s="78">
        <f>VLOOKUP(A25,SOUHRN!$A$9:$E$182,2,FALSE)</f>
        <v/>
      </c>
      <c r="C25" s="76" t="n">
        <v>1</v>
      </c>
      <c r="D25" s="80" t="s">
        <v>89</v>
      </c>
      <c r="E25" s="113" t="s"/>
      <c r="F25" s="84">
        <f>E25*C25</f>
        <v/>
      </c>
    </row>
    <row r="26" spans="1:6">
      <c r="A26" s="75" t="s">
        <v>113</v>
      </c>
      <c r="B26" s="78">
        <f>VLOOKUP(A26,SOUHRN!$A$9:$E$182,2,FALSE)</f>
        <v/>
      </c>
      <c r="C26" s="76" t="n">
        <v>12</v>
      </c>
      <c r="D26" s="80" t="s">
        <v>118</v>
      </c>
      <c r="E26" s="113" t="s"/>
      <c r="F26" s="84">
        <f>E26*C26</f>
        <v/>
      </c>
    </row>
    <row r="27" spans="1:6">
      <c r="A27" s="75" t="s">
        <v>120</v>
      </c>
      <c r="B27" s="78">
        <f>VLOOKUP(A27,SOUHRN!$A$9:$E$182,2,FALSE)</f>
        <v/>
      </c>
      <c r="C27" s="76" t="n">
        <v>2</v>
      </c>
      <c r="D27" s="80" t="s">
        <v>89</v>
      </c>
      <c r="E27" s="114" t="s"/>
      <c r="F27" s="115" t="s"/>
    </row>
    <row r="28" spans="1:6">
      <c r="A28" s="75" t="s">
        <v>123</v>
      </c>
      <c r="B28" s="78">
        <f>VLOOKUP(A28,SOUHRN!$A$9:$E$182,2,FALSE)</f>
        <v/>
      </c>
      <c r="C28" s="76" t="n">
        <v>1</v>
      </c>
      <c r="D28" s="80" t="s">
        <v>122</v>
      </c>
      <c r="E28" s="114" t="s"/>
      <c r="F28" s="115" t="s"/>
    </row>
    <row r="29" spans="1:6">
      <c r="A29" s="75" t="s">
        <v>125</v>
      </c>
      <c r="B29" s="78">
        <f>VLOOKUP(A29,SOUHRN!$A$9:$E$182,2,FALSE)</f>
        <v/>
      </c>
      <c r="C29" s="76" t="n">
        <v>2</v>
      </c>
      <c r="D29" s="80" t="s">
        <v>122</v>
      </c>
      <c r="E29" s="114" t="s"/>
      <c r="F29" s="115" t="s"/>
    </row>
    <row r="30" spans="1:6">
      <c r="A30" s="75" t="s">
        <v>127</v>
      </c>
      <c r="B30" s="78">
        <f>VLOOKUP(A30,SOUHRN!$A$9:$E$182,2,FALSE)</f>
        <v/>
      </c>
      <c r="C30" s="76" t="n">
        <v>1</v>
      </c>
      <c r="D30" s="80" t="s">
        <v>122</v>
      </c>
      <c r="E30" s="114" t="s"/>
      <c r="F30" s="115" t="s"/>
    </row>
    <row r="31" spans="1:6">
      <c r="A31" s="75" t="s">
        <v>129</v>
      </c>
      <c r="B31" s="78">
        <f>VLOOKUP(A31,SOUHRN!$A$9:$E$182,2,FALSE)</f>
        <v/>
      </c>
      <c r="C31" s="76" t="n">
        <v>24</v>
      </c>
      <c r="D31" s="80" t="s">
        <v>122</v>
      </c>
      <c r="E31" s="114" t="s"/>
      <c r="F31" s="115" t="s"/>
    </row>
    <row r="32" spans="1:6">
      <c r="A32" s="75" t="s">
        <v>131</v>
      </c>
      <c r="B32" s="78">
        <f>VLOOKUP(A32,SOUHRN!$A$9:$E$182,2,FALSE)</f>
        <v/>
      </c>
      <c r="C32" s="76" t="n">
        <v>4</v>
      </c>
      <c r="D32" s="80" t="s">
        <v>122</v>
      </c>
      <c r="E32" s="114" t="s"/>
      <c r="F32" s="115" t="s"/>
    </row>
    <row customHeight="1" ht="15.75" r="33" s="69" spans="1:6" thickBot="1">
      <c r="A33" s="97" t="s">
        <v>135</v>
      </c>
      <c r="B33" s="102">
        <f>VLOOKUP(A33,SOUHRN!$A$9:$E$182,2,FALSE)</f>
        <v/>
      </c>
      <c r="C33" s="103" t="n">
        <v>2</v>
      </c>
      <c r="D33" s="100" t="s">
        <v>122</v>
      </c>
      <c r="E33" s="116" t="s"/>
      <c r="F33" s="117" t="s"/>
    </row>
    <row customHeight="1" ht="15.75" r="34" s="69" spans="1:6" thickTop="1"/>
    <row r="35" spans="1:6">
      <c r="D35" s="7" t="s">
        <v>151</v>
      </c>
      <c r="F35" s="82">
        <f>SUM(F14:F34)</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8" verticalDpi="300"/>
</worksheet>
</file>

<file path=xl/worksheets/sheet7.xml><?xml version="1.0" encoding="utf-8"?>
<worksheet xmlns="http://schemas.openxmlformats.org/spreadsheetml/2006/main">
  <sheetPr>
    <outlinePr summaryBelow="1" summaryRight="1"/>
    <pageSetUpPr fitToPage="1"/>
  </sheetPr>
  <dimension ref="A1:F38"/>
  <sheetViews>
    <sheetView view="pageBreakPreview" workbookViewId="0" zoomScaleNormal="100" zoomScaleSheetLayoutView="100">
      <selection activeCell="B10" sqref="B10"/>
    </sheetView>
  </sheetViews>
  <sheetFormatPr baseColWidth="8" defaultRowHeight="15" outlineLevelCol="0"/>
  <cols>
    <col customWidth="1" max="1" min="1" style="69" width="21.7109375"/>
    <col customWidth="1" max="2" min="2" style="69" width="70.7109375"/>
    <col customWidth="1" max="3" min="3" style="59" width="7.7109375"/>
    <col customWidth="1" max="4" min="4" style="69" width="50.7109375"/>
    <col bestFit="1" customWidth="1" max="5" min="5" style="69" width="18.5703125"/>
    <col customWidth="1" max="6" min="6" style="69" width="13.7109375"/>
  </cols>
  <sheetData>
    <row customHeight="1" ht="15.75" r="1" s="69" spans="1:6" thickTop="1">
      <c r="A1" s="104" t="s">
        <v>0</v>
      </c>
      <c r="B1" s="105">
        <f>SOUHRN!C1</f>
        <v/>
      </c>
      <c r="C1" s="11" t="s">
        <v>138</v>
      </c>
      <c r="D1" s="2" t="n"/>
    </row>
    <row r="2" spans="1:6">
      <c r="A2" s="106" t="s">
        <v>2</v>
      </c>
      <c r="B2" s="43">
        <f>SOUHRN!C2</f>
        <v/>
      </c>
      <c r="C2" s="59" t="n"/>
      <c r="D2" s="111" t="s">
        <v>160</v>
      </c>
    </row>
    <row r="3" spans="1:6">
      <c r="A3" s="106" t="s">
        <v>4</v>
      </c>
      <c r="B3" s="43" t="s">
        <v>5</v>
      </c>
      <c r="C3" s="59" t="n"/>
    </row>
    <row r="4" spans="1:6">
      <c r="A4" s="106" t="s">
        <v>6</v>
      </c>
      <c r="B4" s="43" t="n"/>
      <c r="C4" s="59" t="n"/>
    </row>
    <row r="5" spans="1:6">
      <c r="A5" s="106" t="s">
        <v>8</v>
      </c>
      <c r="B5" s="18" t="s">
        <v>140</v>
      </c>
      <c r="C5" s="59" t="n"/>
    </row>
    <row r="6" spans="1:6">
      <c r="A6" s="106" t="s">
        <v>141</v>
      </c>
      <c r="B6" s="18" t="n"/>
      <c r="C6" s="59" t="n"/>
    </row>
    <row r="7" spans="1:6">
      <c r="A7" s="106" t="s">
        <v>142</v>
      </c>
      <c r="B7" s="18" t="n"/>
      <c r="C7" s="59" t="n"/>
    </row>
    <row r="8" spans="1:6">
      <c r="A8" s="106" t="s">
        <v>143</v>
      </c>
      <c r="B8" s="18">
        <f>RIGHT(CELL("filename",A1),LEN(CELL("filename",A1))-FIND("]",CELL("filename",A1)))</f>
        <v/>
      </c>
      <c r="C8" s="59" t="n"/>
    </row>
    <row r="9" spans="1:6">
      <c r="A9" s="106" t="s">
        <v>144</v>
      </c>
      <c r="B9" s="18" t="s">
        <v>161</v>
      </c>
      <c r="C9" s="59" t="n"/>
    </row>
    <row r="10" spans="1:6">
      <c r="A10" s="106" t="s">
        <v>146</v>
      </c>
      <c r="B10" s="60" t="n"/>
      <c r="C10" s="59" t="n"/>
    </row>
    <row customHeight="1" ht="15.75" r="11" s="69" spans="1:6" thickBot="1">
      <c r="A11" s="107" t="s">
        <v>147</v>
      </c>
      <c r="B11" s="44" t="n"/>
      <c r="C11" s="59" t="n"/>
    </row>
    <row r="12" spans="1:6">
      <c r="A12" s="10" t="n"/>
      <c r="B12" s="12" t="n"/>
      <c r="C12" s="57" t="n"/>
      <c r="D12" s="13" t="n"/>
    </row>
    <row customHeight="1" ht="31.5" r="13" s="69" spans="1:6">
      <c r="A13" s="55" t="s">
        <v>10</v>
      </c>
      <c r="B13" s="56" t="s">
        <v>148</v>
      </c>
      <c r="C13" s="4" t="s">
        <v>12</v>
      </c>
      <c r="D13" s="14" t="s">
        <v>13</v>
      </c>
      <c r="E13" s="4" t="s">
        <v>149</v>
      </c>
      <c r="F13" s="14" t="s">
        <v>150</v>
      </c>
    </row>
    <row r="14" spans="1:6">
      <c r="A14" s="75" t="s">
        <v>27</v>
      </c>
      <c r="B14" s="78">
        <f>VLOOKUP(A14,SOUHRN!$A$9:$E$182,2,FALSE)</f>
        <v/>
      </c>
      <c r="C14" s="73" t="n">
        <v>1</v>
      </c>
      <c r="D14" s="77" t="s">
        <v>22</v>
      </c>
      <c r="E14" s="113" t="s"/>
      <c r="F14" s="84">
        <f>E14*C14</f>
        <v/>
      </c>
    </row>
    <row r="15" spans="1:6">
      <c r="A15" s="75" t="s">
        <v>107</v>
      </c>
      <c r="B15" s="78">
        <f>VLOOKUP(A15,SOUHRN!$A$9:$E$182,2,FALSE)</f>
        <v/>
      </c>
      <c r="C15" s="73" t="n">
        <v>1</v>
      </c>
      <c r="D15" s="77" t="s">
        <v>22</v>
      </c>
      <c r="E15" s="113" t="s"/>
      <c r="F15" s="84">
        <f>E15*C15</f>
        <v/>
      </c>
    </row>
    <row r="16" spans="1:6">
      <c r="A16" s="75" t="s">
        <v>91</v>
      </c>
      <c r="B16" s="78">
        <f>VLOOKUP(A16,SOUHRN!$A$9:$E$182,2,FALSE)</f>
        <v/>
      </c>
      <c r="C16" s="73" t="n">
        <v>30</v>
      </c>
      <c r="D16" s="77" t="s">
        <v>89</v>
      </c>
      <c r="E16" s="113" t="s"/>
      <c r="F16" s="84">
        <f>E16*C16</f>
        <v/>
      </c>
    </row>
    <row r="17" s="69" spans="1:6">
      <c r="A17" s="75" t="s">
        <v>54</v>
      </c>
      <c r="B17" s="78">
        <f>VLOOKUP(A17,SOUHRN!$A$9:$E$182,2,FALSE)</f>
        <v/>
      </c>
      <c r="C17" s="73" t="n">
        <v>1</v>
      </c>
      <c r="D17" s="77" t="s">
        <v>89</v>
      </c>
      <c r="E17" s="113" t="s"/>
      <c r="F17" s="84">
        <f>E17*C17</f>
        <v/>
      </c>
    </row>
    <row r="18" s="69" spans="1:6">
      <c r="A18" s="75" t="s">
        <v>78</v>
      </c>
      <c r="B18" s="78">
        <f>VLOOKUP(A18,SOUHRN!$A$9:$E$182,2,FALSE)</f>
        <v/>
      </c>
      <c r="C18" s="73" t="n">
        <v>2</v>
      </c>
      <c r="D18" s="77" t="s">
        <v>118</v>
      </c>
      <c r="E18" s="113" t="s"/>
      <c r="F18" s="84">
        <f>E18*C18</f>
        <v/>
      </c>
    </row>
    <row r="19" s="69" spans="1:6">
      <c r="A19" s="75" t="s">
        <v>84</v>
      </c>
      <c r="B19" s="78">
        <f>VLOOKUP(A19,SOUHRN!$A$9:$E$182,2,FALSE)</f>
        <v/>
      </c>
      <c r="C19" s="73" t="n">
        <v>1</v>
      </c>
      <c r="D19" s="77" t="s">
        <v>22</v>
      </c>
      <c r="E19" s="113" t="s"/>
      <c r="F19" s="84">
        <f>E19*C19</f>
        <v/>
      </c>
    </row>
    <row r="20" spans="1:6">
      <c r="A20" s="75" t="s">
        <v>116</v>
      </c>
      <c r="B20" s="78">
        <f>VLOOKUP(A20,SOUHRN!$A$9:$E$182,2,FALSE)</f>
        <v/>
      </c>
      <c r="C20" s="76" t="n">
        <v>1</v>
      </c>
      <c r="D20" s="80" t="s">
        <v>118</v>
      </c>
      <c r="E20" s="113" t="s"/>
      <c r="F20" s="84">
        <f>E20*C20</f>
        <v/>
      </c>
    </row>
    <row r="21" spans="1:6">
      <c r="A21" s="75" t="s">
        <v>113</v>
      </c>
      <c r="B21" s="78">
        <f>VLOOKUP(A21,SOUHRN!$A$9:$E$182,2,FALSE)</f>
        <v/>
      </c>
      <c r="C21" s="76" t="n">
        <v>12</v>
      </c>
      <c r="D21" s="80" t="s">
        <v>89</v>
      </c>
      <c r="E21" s="113" t="s"/>
      <c r="F21" s="84">
        <f>E21*C21</f>
        <v/>
      </c>
    </row>
    <row r="22" spans="1:6">
      <c r="A22" s="75" t="s">
        <v>120</v>
      </c>
      <c r="B22" s="78">
        <f>VLOOKUP(A22,SOUHRN!$A$9:$E$182,2,FALSE)</f>
        <v/>
      </c>
      <c r="C22" s="76" t="n">
        <v>2</v>
      </c>
      <c r="D22" s="80" t="s">
        <v>122</v>
      </c>
      <c r="E22" s="114" t="s"/>
      <c r="F22" s="115" t="s"/>
    </row>
    <row r="23" spans="1:6">
      <c r="A23" s="75" t="s">
        <v>123</v>
      </c>
      <c r="B23" s="78">
        <f>VLOOKUP(A23,SOUHRN!$A$9:$E$182,2,FALSE)</f>
        <v/>
      </c>
      <c r="C23" s="76" t="n">
        <v>1</v>
      </c>
      <c r="D23" s="80" t="s">
        <v>122</v>
      </c>
      <c r="E23" s="114" t="s"/>
      <c r="F23" s="115" t="s"/>
    </row>
    <row r="24" spans="1:6">
      <c r="A24" s="75" t="s">
        <v>125</v>
      </c>
      <c r="B24" s="78">
        <f>VLOOKUP(A24,SOUHRN!$A$9:$E$182,2,FALSE)</f>
        <v/>
      </c>
      <c r="C24" s="76" t="n">
        <v>2</v>
      </c>
      <c r="D24" s="80" t="s">
        <v>122</v>
      </c>
      <c r="E24" s="114" t="s"/>
      <c r="F24" s="115" t="s"/>
    </row>
    <row r="25" spans="1:6">
      <c r="A25" s="75" t="s">
        <v>127</v>
      </c>
      <c r="B25" s="78">
        <f>VLOOKUP(A25,SOUHRN!$A$9:$E$182,2,FALSE)</f>
        <v/>
      </c>
      <c r="C25" s="76" t="n">
        <v>1</v>
      </c>
      <c r="D25" s="80" t="s">
        <v>122</v>
      </c>
      <c r="E25" s="114" t="s"/>
      <c r="F25" s="115" t="s"/>
    </row>
    <row r="26" spans="1:6">
      <c r="A26" s="75" t="s">
        <v>129</v>
      </c>
      <c r="B26" s="78">
        <f>VLOOKUP(A26,SOUHRN!$A$9:$E$182,2,FALSE)</f>
        <v/>
      </c>
      <c r="C26" s="76" t="n">
        <v>24</v>
      </c>
      <c r="D26" s="80" t="s">
        <v>122</v>
      </c>
      <c r="E26" s="114" t="s"/>
      <c r="F26" s="115" t="s"/>
    </row>
    <row r="27" spans="1:6">
      <c r="A27" s="75" t="s">
        <v>135</v>
      </c>
      <c r="B27" s="78">
        <f>VLOOKUP(A27,SOUHRN!$A$9:$E$182,2,FALSE)</f>
        <v/>
      </c>
      <c r="C27" s="76" t="n">
        <v>2</v>
      </c>
      <c r="D27" s="80" t="s">
        <v>122</v>
      </c>
      <c r="E27" s="114" t="s"/>
      <c r="F27" s="115" t="s"/>
    </row>
    <row customHeight="1" ht="15.75" r="28" s="69" spans="1:6" thickBot="1">
      <c r="A28" s="47" t="n"/>
      <c r="B28" s="20" t="n"/>
      <c r="C28" s="87" t="n"/>
      <c r="D28" s="88" t="n"/>
      <c r="E28" s="85" t="n"/>
      <c r="F28" s="86" t="n"/>
    </row>
    <row customHeight="1" ht="15.75" r="29" s="69" spans="1:6" thickTop="1">
      <c r="A29" s="37" t="n"/>
      <c r="B29" s="37" t="n"/>
      <c r="C29" s="58" t="n"/>
      <c r="D29" s="37" t="n"/>
    </row>
    <row r="30" spans="1:6">
      <c r="A30" s="37" t="n"/>
      <c r="B30" s="37" t="n"/>
      <c r="C30" s="58" t="n"/>
      <c r="D30" s="37" t="s">
        <v>151</v>
      </c>
      <c r="F30" s="82">
        <f>SUM(F14:F29)</f>
        <v/>
      </c>
    </row>
    <row r="31" spans="1:6"/>
    <row r="32" spans="1:6"/>
    <row r="33" spans="1:6"/>
    <row r="34" spans="1:6"/>
    <row r="35" spans="1:6"/>
    <row r="36" spans="1:6"/>
    <row r="37" spans="1:6"/>
    <row r="38" spans="1:6">
      <c r="D38" s="9"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8" verticalDpi="300"/>
</worksheet>
</file>

<file path=xl/worksheets/sheet8.xml><?xml version="1.0" encoding="utf-8"?>
<worksheet xmlns="http://schemas.openxmlformats.org/spreadsheetml/2006/main">
  <sheetPr>
    <outlinePr summaryBelow="1" summaryRight="1"/>
    <pageSetUpPr fitToPage="1"/>
  </sheetPr>
  <dimension ref="A1:F41"/>
  <sheetViews>
    <sheetView view="pageBreakPreview" workbookViewId="0" zoomScaleNormal="100" zoomScaleSheetLayoutView="100">
      <selection activeCell="B10" sqref="B10"/>
    </sheetView>
  </sheetViews>
  <sheetFormatPr baseColWidth="8" defaultRowHeight="15" outlineLevelCol="0"/>
  <cols>
    <col customWidth="1" max="1" min="1" style="69" width="21.7109375"/>
    <col customWidth="1" max="2" min="2" style="69" width="70.7109375"/>
    <col customWidth="1" max="3" min="3" style="59" width="7.7109375"/>
    <col customWidth="1" max="4" min="4" style="69" width="50.7109375"/>
    <col bestFit="1" customWidth="1" max="5" min="5" style="69" width="18.5703125"/>
    <col customWidth="1" max="6" min="6" style="69" width="13.7109375"/>
  </cols>
  <sheetData>
    <row customHeight="1" ht="15.75" r="1" s="69" spans="1:6" thickTop="1">
      <c r="A1" s="104" t="s">
        <v>0</v>
      </c>
      <c r="B1" s="105">
        <f>SOUHRN!C1</f>
        <v/>
      </c>
      <c r="C1" s="11" t="s">
        <v>138</v>
      </c>
      <c r="D1" s="2" t="n"/>
    </row>
    <row r="2" spans="1:6">
      <c r="A2" s="106" t="s">
        <v>2</v>
      </c>
      <c r="B2" s="43">
        <f>SOUHRN!C2</f>
        <v/>
      </c>
      <c r="C2" s="59" t="n"/>
      <c r="D2" s="111" t="s">
        <v>162</v>
      </c>
    </row>
    <row r="3" spans="1:6">
      <c r="A3" s="106" t="s">
        <v>4</v>
      </c>
      <c r="B3" s="43" t="s">
        <v>5</v>
      </c>
      <c r="C3" s="59" t="n"/>
    </row>
    <row r="4" spans="1:6">
      <c r="A4" s="106" t="s">
        <v>6</v>
      </c>
      <c r="B4" s="43" t="n"/>
      <c r="C4" s="59" t="n"/>
    </row>
    <row r="5" spans="1:6">
      <c r="A5" s="106" t="s">
        <v>8</v>
      </c>
      <c r="B5" s="18" t="s">
        <v>140</v>
      </c>
      <c r="C5" s="59" t="n"/>
    </row>
    <row r="6" spans="1:6">
      <c r="A6" s="106" t="s">
        <v>141</v>
      </c>
      <c r="B6" s="18" t="n"/>
      <c r="C6" s="59" t="n"/>
    </row>
    <row r="7" spans="1:6">
      <c r="A7" s="106" t="s">
        <v>142</v>
      </c>
      <c r="B7" s="18" t="n"/>
      <c r="C7" s="59" t="n"/>
    </row>
    <row r="8" spans="1:6">
      <c r="A8" s="106" t="s">
        <v>143</v>
      </c>
      <c r="B8" s="18">
        <f>RIGHT(CELL("filename",A1),LEN(CELL("filename",A1))-FIND("]",CELL("filename",A1)))</f>
        <v/>
      </c>
      <c r="C8" s="59" t="n"/>
    </row>
    <row r="9" spans="1:6">
      <c r="A9" s="106" t="s">
        <v>144</v>
      </c>
      <c r="B9" s="18" t="s">
        <v>161</v>
      </c>
      <c r="C9" s="59" t="n"/>
    </row>
    <row r="10" spans="1:6">
      <c r="A10" s="106" t="s">
        <v>146</v>
      </c>
      <c r="B10" s="60" t="n"/>
      <c r="C10" s="59" t="n"/>
    </row>
    <row customHeight="1" ht="15.75" r="11" s="69" spans="1:6" thickBot="1">
      <c r="A11" s="107" t="s">
        <v>147</v>
      </c>
      <c r="B11" s="44" t="n"/>
      <c r="C11" s="59" t="n"/>
    </row>
    <row r="12" spans="1:6">
      <c r="A12" s="10" t="n"/>
      <c r="B12" s="12" t="n"/>
      <c r="C12" s="57" t="n"/>
      <c r="D12" s="13" t="n"/>
    </row>
    <row customHeight="1" ht="31.5" r="13" s="69" spans="1:6">
      <c r="A13" s="55" t="s">
        <v>10</v>
      </c>
      <c r="B13" s="56" t="s">
        <v>148</v>
      </c>
      <c r="C13" s="4" t="s">
        <v>12</v>
      </c>
      <c r="D13" s="14" t="s">
        <v>13</v>
      </c>
      <c r="E13" s="4" t="s">
        <v>149</v>
      </c>
      <c r="F13" s="14" t="s">
        <v>150</v>
      </c>
    </row>
    <row r="14" spans="1:6">
      <c r="A14" s="75" t="s">
        <v>27</v>
      </c>
      <c r="B14" s="78">
        <f>VLOOKUP(A14,SOUHRN!$A$9:$E$182,2,FALSE)</f>
        <v/>
      </c>
      <c r="C14" s="73" t="n">
        <v>1</v>
      </c>
      <c r="D14" s="77" t="s">
        <v>22</v>
      </c>
      <c r="E14" s="113" t="s"/>
      <c r="F14" s="84">
        <f>E14*C14</f>
        <v/>
      </c>
    </row>
    <row r="15" spans="1:6">
      <c r="A15" s="75" t="s">
        <v>107</v>
      </c>
      <c r="B15" s="78">
        <f>VLOOKUP(A15,SOUHRN!$A$9:$E$182,2,FALSE)</f>
        <v/>
      </c>
      <c r="C15" s="73" t="n">
        <v>1</v>
      </c>
      <c r="D15" s="77" t="s">
        <v>22</v>
      </c>
      <c r="E15" s="113" t="s"/>
      <c r="F15" s="84">
        <f>E15*C15</f>
        <v/>
      </c>
    </row>
    <row r="16" spans="1:6">
      <c r="A16" s="75" t="s">
        <v>51</v>
      </c>
      <c r="B16" s="78">
        <f>VLOOKUP(A16,SOUHRN!$A$9:$E$182,2,FALSE)</f>
        <v/>
      </c>
      <c r="C16" s="73" t="n">
        <v>1</v>
      </c>
      <c r="D16" s="77" t="s">
        <v>22</v>
      </c>
      <c r="E16" s="120" t="s"/>
      <c r="F16" s="93">
        <f>E16*C16</f>
        <v/>
      </c>
    </row>
    <row r="17" spans="1:6">
      <c r="A17" s="75" t="s">
        <v>57</v>
      </c>
      <c r="B17" s="78">
        <f>VLOOKUP(A17,SOUHRN!$A$9:$E$182,2,FALSE)</f>
        <v/>
      </c>
      <c r="C17" s="73" t="n">
        <v>1</v>
      </c>
      <c r="D17" s="77" t="s">
        <v>22</v>
      </c>
      <c r="E17" s="121" t="s"/>
      <c r="F17" s="84">
        <f>E17*C17</f>
        <v/>
      </c>
    </row>
    <row r="18" spans="1:6">
      <c r="A18" s="75" t="s">
        <v>45</v>
      </c>
      <c r="B18" s="78">
        <f>VLOOKUP(A18,SOUHRN!$A$9:$E$182,2,FALSE)</f>
        <v/>
      </c>
      <c r="C18" s="73" t="n">
        <v>1</v>
      </c>
      <c r="D18" s="77" t="s">
        <v>22</v>
      </c>
      <c r="E18" s="121" t="s"/>
      <c r="F18" s="84">
        <f>E18*C18</f>
        <v/>
      </c>
    </row>
    <row r="19" spans="1:6">
      <c r="A19" s="75" t="s">
        <v>60</v>
      </c>
      <c r="B19" s="78">
        <f>VLOOKUP(A19,SOUHRN!$A$9:$E$182,2,FALSE)</f>
        <v/>
      </c>
      <c r="C19" s="73" t="n">
        <v>1</v>
      </c>
      <c r="D19" s="77" t="s">
        <v>22</v>
      </c>
      <c r="E19" s="121" t="s"/>
      <c r="F19" s="84">
        <f>E19*C19</f>
        <v/>
      </c>
    </row>
    <row r="20" spans="1:6">
      <c r="A20" s="75" t="s">
        <v>63</v>
      </c>
      <c r="B20" s="78">
        <f>VLOOKUP(A20,SOUHRN!$A$9:$E$182,2,FALSE)</f>
        <v/>
      </c>
      <c r="C20" s="73" t="n">
        <v>1</v>
      </c>
      <c r="D20" s="77" t="s">
        <v>22</v>
      </c>
      <c r="E20" s="121" t="s"/>
      <c r="F20" s="84">
        <f>E20*C20</f>
        <v/>
      </c>
    </row>
    <row r="21" spans="1:6">
      <c r="A21" s="75" t="s">
        <v>66</v>
      </c>
      <c r="B21" s="78">
        <f>VLOOKUP(A21,SOUHRN!$A$9:$E$182,2,FALSE)</f>
        <v/>
      </c>
      <c r="C21" s="73" t="n">
        <v>1</v>
      </c>
      <c r="D21" s="77" t="s">
        <v>22</v>
      </c>
      <c r="E21" s="121" t="s"/>
      <c r="F21" s="84">
        <f>E21*C21</f>
        <v/>
      </c>
    </row>
    <row r="22" spans="1:6">
      <c r="A22" s="75" t="s">
        <v>69</v>
      </c>
      <c r="B22" s="78">
        <f>VLOOKUP(A22,SOUHRN!$A$9:$E$182,2,FALSE)</f>
        <v/>
      </c>
      <c r="C22" s="73" t="n">
        <v>1</v>
      </c>
      <c r="D22" s="77" t="s">
        <v>22</v>
      </c>
      <c r="E22" s="121" t="s"/>
      <c r="F22" s="84">
        <f>E22*C22</f>
        <v/>
      </c>
    </row>
    <row r="23" spans="1:6">
      <c r="A23" s="75" t="s">
        <v>72</v>
      </c>
      <c r="B23" s="78">
        <f>VLOOKUP(A23,SOUHRN!$A$9:$E$182,2,FALSE)</f>
        <v/>
      </c>
      <c r="C23" s="73" t="n">
        <v>1</v>
      </c>
      <c r="D23" s="77" t="s">
        <v>22</v>
      </c>
      <c r="E23" s="121" t="s"/>
      <c r="F23" s="84">
        <f>E23*C23</f>
        <v/>
      </c>
    </row>
    <row r="24" spans="1:6">
      <c r="A24" s="75" t="s">
        <v>36</v>
      </c>
      <c r="B24" s="78">
        <f>VLOOKUP(A24,SOUHRN!$A$9:$E$182,2,FALSE)</f>
        <v/>
      </c>
      <c r="C24" s="73" t="n">
        <v>1</v>
      </c>
      <c r="D24" s="77" t="s">
        <v>22</v>
      </c>
      <c r="E24" s="121" t="s"/>
      <c r="F24" s="84">
        <f>E24*C24</f>
        <v/>
      </c>
    </row>
    <row r="25" spans="1:6">
      <c r="A25" s="75" t="s">
        <v>30</v>
      </c>
      <c r="B25" s="78">
        <f>VLOOKUP(A25,SOUHRN!$A$9:$E$182,2,FALSE)</f>
        <v/>
      </c>
      <c r="C25" s="73" t="n">
        <v>1</v>
      </c>
      <c r="D25" s="77" t="s">
        <v>22</v>
      </c>
      <c r="E25" s="121" t="s"/>
      <c r="F25" s="84">
        <f>E25*C25</f>
        <v/>
      </c>
    </row>
    <row r="26" spans="1:6">
      <c r="A26" s="75" t="s">
        <v>24</v>
      </c>
      <c r="B26" s="78">
        <f>VLOOKUP(A26,SOUHRN!$A$9:$E$182,2,FALSE)</f>
        <v/>
      </c>
      <c r="C26" s="73" t="n">
        <v>1</v>
      </c>
      <c r="D26" s="77" t="s">
        <v>22</v>
      </c>
      <c r="E26" s="121" t="s"/>
      <c r="F26" s="84">
        <f>E26*C26</f>
        <v/>
      </c>
    </row>
    <row r="27" spans="1:6">
      <c r="A27" s="81" t="s">
        <v>104</v>
      </c>
      <c r="B27" s="79">
        <f>VLOOKUP(A27,SOUHRN!$A$9:$E$182,2,FALSE)</f>
        <v/>
      </c>
      <c r="C27" s="76" t="n">
        <v>1</v>
      </c>
      <c r="D27" s="80" t="s">
        <v>22</v>
      </c>
      <c r="E27" s="121" t="s"/>
      <c r="F27" s="84">
        <f>E27*C27</f>
        <v/>
      </c>
    </row>
    <row r="28" spans="1:6">
      <c r="A28" s="75" t="s">
        <v>110</v>
      </c>
      <c r="B28" s="78">
        <f>VLOOKUP(A28,SOUHRN!$A$9:$E$182,2,FALSE)</f>
        <v/>
      </c>
      <c r="C28" s="76" t="n">
        <v>1</v>
      </c>
      <c r="D28" s="80" t="s">
        <v>22</v>
      </c>
      <c r="E28" s="121" t="s"/>
      <c r="F28" s="84">
        <f>E28*C28</f>
        <v/>
      </c>
    </row>
    <row r="29" spans="1:6">
      <c r="A29" s="75" t="s">
        <v>91</v>
      </c>
      <c r="B29" s="78">
        <f>VLOOKUP(A29,SOUHRN!$A$9:$E$182,2,FALSE)</f>
        <v/>
      </c>
      <c r="C29" s="73" t="n">
        <v>1</v>
      </c>
      <c r="D29" s="77" t="s">
        <v>89</v>
      </c>
      <c r="E29" s="121" t="s"/>
      <c r="F29" s="84">
        <f>E29*C29</f>
        <v/>
      </c>
    </row>
    <row r="30" spans="1:6">
      <c r="A30" s="75" t="s">
        <v>75</v>
      </c>
      <c r="B30" s="78">
        <f>VLOOKUP(A30,SOUHRN!$A$9:$E$182,2,FALSE)</f>
        <v/>
      </c>
      <c r="C30" s="76" t="n">
        <v>1</v>
      </c>
      <c r="D30" s="80" t="s">
        <v>22</v>
      </c>
      <c r="E30" s="121" t="s"/>
      <c r="F30" s="84">
        <f>E30*C30</f>
        <v/>
      </c>
    </row>
    <row r="31" spans="1:6">
      <c r="A31" s="75" t="s">
        <v>116</v>
      </c>
      <c r="B31" s="78">
        <f>VLOOKUP(A31,SOUHRN!$A$9:$E$182,2,FALSE)</f>
        <v/>
      </c>
      <c r="C31" s="76" t="n">
        <v>1</v>
      </c>
      <c r="D31" s="80" t="s">
        <v>118</v>
      </c>
      <c r="E31" s="121" t="s"/>
      <c r="F31" s="84">
        <f>E31*C31</f>
        <v/>
      </c>
    </row>
    <row r="32" spans="1:6">
      <c r="A32" s="75" t="s">
        <v>120</v>
      </c>
      <c r="B32" s="78">
        <f>VLOOKUP(A32,SOUHRN!$A$9:$E$182,2,FALSE)</f>
        <v/>
      </c>
      <c r="C32" s="76" t="n">
        <v>1</v>
      </c>
      <c r="D32" s="80" t="s">
        <v>122</v>
      </c>
      <c r="E32" s="122" t="s"/>
      <c r="F32" s="115" t="s"/>
    </row>
    <row r="33" spans="1:6">
      <c r="A33" s="75" t="s">
        <v>123</v>
      </c>
      <c r="B33" s="78">
        <f>VLOOKUP(A33,SOUHRN!$A$9:$E$182,2,FALSE)</f>
        <v/>
      </c>
      <c r="C33" s="76" t="n">
        <v>1</v>
      </c>
      <c r="D33" s="80" t="s">
        <v>122</v>
      </c>
      <c r="E33" s="122" t="s"/>
      <c r="F33" s="115" t="s"/>
    </row>
    <row r="34" spans="1:6">
      <c r="A34" s="75" t="s">
        <v>125</v>
      </c>
      <c r="B34" s="78">
        <f>VLOOKUP(A34,SOUHRN!$A$9:$E$182,2,FALSE)</f>
        <v/>
      </c>
      <c r="C34" s="76" t="n">
        <v>6</v>
      </c>
      <c r="D34" s="80" t="s">
        <v>122</v>
      </c>
      <c r="E34" s="122" t="s"/>
      <c r="F34" s="115" t="s"/>
    </row>
    <row r="35" spans="1:6">
      <c r="A35" s="75" t="s">
        <v>127</v>
      </c>
      <c r="B35" s="78">
        <f>VLOOKUP(A35,SOUHRN!$A$9:$E$182,2,FALSE)</f>
        <v/>
      </c>
      <c r="C35" s="76" t="n">
        <v>8</v>
      </c>
      <c r="D35" s="80" t="s">
        <v>122</v>
      </c>
      <c r="E35" s="122" t="s"/>
      <c r="F35" s="115" t="s"/>
    </row>
    <row r="36" spans="1:6">
      <c r="A36" s="75" t="s">
        <v>129</v>
      </c>
      <c r="B36" s="78">
        <f>VLOOKUP(A36,SOUHRN!$A$9:$E$182,2,FALSE)</f>
        <v/>
      </c>
      <c r="C36" s="76" t="n">
        <v>16</v>
      </c>
      <c r="D36" s="80" t="s">
        <v>122</v>
      </c>
      <c r="E36" s="122" t="s"/>
      <c r="F36" s="115" t="s"/>
    </row>
    <row r="37" spans="1:6">
      <c r="A37" s="75" t="s">
        <v>131</v>
      </c>
      <c r="B37" s="78">
        <f>VLOOKUP(A37,SOUHRN!$A$9:$E$182,2,FALSE)</f>
        <v/>
      </c>
      <c r="C37" s="76" t="n">
        <v>16</v>
      </c>
      <c r="D37" s="80" t="s">
        <v>122</v>
      </c>
      <c r="E37" s="122" t="s"/>
      <c r="F37" s="115" t="s"/>
    </row>
    <row r="38" spans="1:6">
      <c r="A38" s="75" t="s">
        <v>133</v>
      </c>
      <c r="B38" s="78">
        <f>VLOOKUP(A38,SOUHRN!$A$9:$E$182,2,FALSE)</f>
        <v/>
      </c>
      <c r="C38" s="76" t="n">
        <v>8</v>
      </c>
      <c r="D38" s="80" t="s">
        <v>122</v>
      </c>
      <c r="E38" s="122" t="s"/>
      <c r="F38" s="115" t="s"/>
    </row>
    <row customHeight="1" ht="15.75" r="39" s="69" spans="1:6" thickBot="1">
      <c r="A39" s="47" t="s">
        <v>135</v>
      </c>
      <c r="B39" s="98">
        <f>VLOOKUP(A39,SOUHRN!$A$9:$E$182,2,FALSE)</f>
        <v/>
      </c>
      <c r="C39" s="87" t="n">
        <v>2</v>
      </c>
      <c r="D39" s="88" t="s">
        <v>122</v>
      </c>
      <c r="E39" s="123" t="s"/>
      <c r="F39" s="119" t="s"/>
    </row>
    <row customHeight="1" ht="15.75" r="40" s="69" spans="1:6" thickTop="1"/>
    <row r="41" spans="1:6">
      <c r="D41" s="7" t="s">
        <v>151</v>
      </c>
      <c r="F41" s="82">
        <f>SUM(F14:F40)</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8" verticalDpi="300"/>
</worksheet>
</file>

<file path=xl/worksheets/sheet9.xml><?xml version="1.0" encoding="utf-8"?>
<worksheet xmlns="http://schemas.openxmlformats.org/spreadsheetml/2006/main">
  <sheetPr>
    <outlinePr summaryBelow="1" summaryRight="1"/>
    <pageSetUpPr fitToPage="1"/>
  </sheetPr>
  <dimension ref="A1:F32"/>
  <sheetViews>
    <sheetView view="pageBreakPreview" workbookViewId="0" zoomScaleNormal="100" zoomScaleSheetLayoutView="100">
      <selection activeCell="B39" sqref="B39"/>
    </sheetView>
  </sheetViews>
  <sheetFormatPr baseColWidth="8" defaultRowHeight="15" outlineLevelCol="0"/>
  <cols>
    <col customWidth="1" max="1" min="1" style="69" width="21.7109375"/>
    <col customWidth="1" max="2" min="2" style="69" width="70.7109375"/>
    <col customWidth="1" max="3" min="3" style="59" width="7.7109375"/>
    <col customWidth="1" max="4" min="4" style="69" width="50.7109375"/>
    <col bestFit="1" customWidth="1" max="5" min="5" style="69" width="18.5703125"/>
    <col customWidth="1" max="6" min="6" style="69" width="13.7109375"/>
  </cols>
  <sheetData>
    <row customHeight="1" ht="15.75" r="1" s="69" spans="1:6" thickTop="1">
      <c r="A1" s="104" t="s">
        <v>0</v>
      </c>
      <c r="B1" s="105">
        <f>SOUHRN!C1</f>
        <v/>
      </c>
      <c r="C1" s="11" t="s">
        <v>138</v>
      </c>
      <c r="D1" s="2" t="n"/>
    </row>
    <row r="2" spans="1:6">
      <c r="A2" s="106" t="s">
        <v>2</v>
      </c>
      <c r="B2" s="43">
        <f>SOUHRN!C2</f>
        <v/>
      </c>
      <c r="C2" s="59" t="n"/>
      <c r="D2" s="111" t="s">
        <v>163</v>
      </c>
    </row>
    <row r="3" spans="1:6">
      <c r="A3" s="106" t="s">
        <v>4</v>
      </c>
      <c r="B3" s="43" t="s">
        <v>5</v>
      </c>
      <c r="C3" s="59" t="n"/>
    </row>
    <row r="4" spans="1:6">
      <c r="A4" s="106" t="s">
        <v>6</v>
      </c>
      <c r="B4" s="43" t="n"/>
      <c r="C4" s="59" t="n"/>
    </row>
    <row r="5" spans="1:6">
      <c r="A5" s="106" t="s">
        <v>8</v>
      </c>
      <c r="B5" s="18" t="s">
        <v>140</v>
      </c>
      <c r="C5" s="59" t="n"/>
    </row>
    <row r="6" spans="1:6">
      <c r="A6" s="106" t="s">
        <v>141</v>
      </c>
      <c r="B6" s="18" t="n"/>
      <c r="C6" s="59" t="n"/>
    </row>
    <row r="7" spans="1:6">
      <c r="A7" s="106" t="s">
        <v>142</v>
      </c>
      <c r="B7" s="18" t="s">
        <v>164</v>
      </c>
      <c r="C7" s="59" t="n"/>
    </row>
    <row r="8" spans="1:6">
      <c r="A8" s="106" t="s">
        <v>143</v>
      </c>
      <c r="B8" s="18">
        <f>RIGHT(CELL("filename",A1),LEN(CELL("filename",A1))-FIND("]",CELL("filename",A1)))</f>
        <v/>
      </c>
      <c r="C8" s="59" t="n"/>
    </row>
    <row r="9" spans="1:6">
      <c r="A9" s="106" t="s">
        <v>144</v>
      </c>
      <c r="B9" s="18" t="s">
        <v>165</v>
      </c>
      <c r="C9" s="59" t="n"/>
    </row>
    <row r="10" spans="1:6">
      <c r="A10" s="106" t="s">
        <v>146</v>
      </c>
      <c r="B10" s="60" t="n"/>
      <c r="C10" s="59" t="n"/>
    </row>
    <row customHeight="1" ht="15.75" r="11" s="69" spans="1:6" thickBot="1">
      <c r="A11" s="107" t="s">
        <v>147</v>
      </c>
      <c r="B11" s="44" t="n"/>
      <c r="C11" s="59" t="n"/>
    </row>
    <row r="12" spans="1:6">
      <c r="A12" s="10" t="n"/>
      <c r="B12" s="12" t="n"/>
      <c r="C12" s="57" t="n"/>
      <c r="D12" s="13" t="n"/>
    </row>
    <row customHeight="1" ht="31.5" r="13" s="69" spans="1:6">
      <c r="A13" s="55" t="s">
        <v>10</v>
      </c>
      <c r="B13" s="56" t="s">
        <v>148</v>
      </c>
      <c r="C13" s="4" t="s">
        <v>12</v>
      </c>
      <c r="D13" s="14" t="s">
        <v>13</v>
      </c>
      <c r="E13" s="4" t="s">
        <v>149</v>
      </c>
      <c r="F13" s="14" t="s">
        <v>150</v>
      </c>
    </row>
    <row r="14" spans="1:6">
      <c r="A14" s="75" t="s">
        <v>42</v>
      </c>
      <c r="B14" s="78">
        <f>VLOOKUP(A14,SOUHRN!$A$9:$E$182,2,FALSE)</f>
        <v/>
      </c>
      <c r="C14" s="73" t="n">
        <v>2</v>
      </c>
      <c r="D14" s="77" t="s">
        <v>22</v>
      </c>
      <c r="E14" s="113" t="s"/>
      <c r="F14" s="84">
        <f>E14*C14</f>
        <v/>
      </c>
    </row>
    <row r="15" spans="1:6">
      <c r="A15" s="46" t="s">
        <v>101</v>
      </c>
      <c r="B15" s="78">
        <f>VLOOKUP(A15,SOUHRN!$A$9:$E$182,2,FALSE)</f>
        <v/>
      </c>
      <c r="C15" s="76" t="n">
        <v>2</v>
      </c>
      <c r="D15" s="80" t="s">
        <v>22</v>
      </c>
      <c r="E15" s="113" t="s"/>
      <c r="F15" s="84">
        <f>E15*C15</f>
        <v/>
      </c>
    </row>
    <row r="16" spans="1:6">
      <c r="A16" s="46" t="s">
        <v>94</v>
      </c>
      <c r="B16" s="78">
        <f>VLOOKUP(A16,SOUHRN!$A$9:$E$182,2,FALSE)</f>
        <v/>
      </c>
      <c r="C16" s="76" t="n">
        <v>2</v>
      </c>
      <c r="D16" s="80" t="s">
        <v>22</v>
      </c>
      <c r="E16" s="113" t="s"/>
      <c r="F16" s="84">
        <f>E16*C16</f>
        <v/>
      </c>
    </row>
    <row r="17" spans="1:6">
      <c r="A17" s="75" t="s">
        <v>33</v>
      </c>
      <c r="B17" s="78">
        <f>VLOOKUP(A17,SOUHRN!$A$9:$E$182,2,FALSE)</f>
        <v/>
      </c>
      <c r="C17" s="73" t="n">
        <v>1</v>
      </c>
      <c r="D17" s="77" t="s">
        <v>22</v>
      </c>
      <c r="E17" s="113" t="s"/>
      <c r="F17" s="84">
        <f>E17*C17</f>
        <v/>
      </c>
    </row>
    <row r="18" spans="1:6">
      <c r="A18" s="75" t="s">
        <v>107</v>
      </c>
      <c r="B18" s="78">
        <f>VLOOKUP(A18,SOUHRN!$A$9:$E$182,2,FALSE)</f>
        <v/>
      </c>
      <c r="C18" s="73" t="n">
        <v>2</v>
      </c>
      <c r="D18" s="77" t="s">
        <v>22</v>
      </c>
      <c r="E18" s="113" t="s"/>
      <c r="F18" s="84">
        <f>E18*C18</f>
        <v/>
      </c>
    </row>
    <row r="19" spans="1:6">
      <c r="A19" s="75" t="s">
        <v>54</v>
      </c>
      <c r="B19" s="78">
        <f>VLOOKUP(A19,SOUHRN!$A$9:$E$182,2,FALSE)</f>
        <v/>
      </c>
      <c r="C19" s="73" t="n">
        <v>1</v>
      </c>
      <c r="D19" s="77" t="s">
        <v>22</v>
      </c>
      <c r="E19" s="113" t="s"/>
      <c r="F19" s="84">
        <f>E19*C19</f>
        <v/>
      </c>
    </row>
    <row r="20" s="69" spans="1:6">
      <c r="A20" s="75" t="s">
        <v>48</v>
      </c>
      <c r="B20" s="78">
        <f>VLOOKUP(A20,SOUHRN!$A$9:$E$182,2,FALSE)</f>
        <v/>
      </c>
      <c r="C20" s="73" t="n">
        <v>1</v>
      </c>
      <c r="D20" s="77" t="s">
        <v>22</v>
      </c>
      <c r="E20" s="113" t="s"/>
      <c r="F20" s="84">
        <f>E20*C20</f>
        <v/>
      </c>
    </row>
    <row r="21" spans="1:6">
      <c r="A21" s="75" t="s">
        <v>116</v>
      </c>
      <c r="B21" s="78">
        <f>VLOOKUP(A21,SOUHRN!$A$9:$E$182,2,FALSE)</f>
        <v/>
      </c>
      <c r="C21" s="73" t="n">
        <v>2</v>
      </c>
      <c r="D21" s="77" t="s">
        <v>118</v>
      </c>
      <c r="E21" s="113" t="s"/>
      <c r="F21" s="84">
        <f>E21*C21</f>
        <v/>
      </c>
    </row>
    <row r="22" spans="1:6">
      <c r="A22" s="75" t="s">
        <v>120</v>
      </c>
      <c r="B22" s="78">
        <f>VLOOKUP(A22,SOUHRN!$A$9:$E$182,2,FALSE)</f>
        <v/>
      </c>
      <c r="C22" s="73" t="n">
        <v>2</v>
      </c>
      <c r="D22" s="77" t="s">
        <v>122</v>
      </c>
      <c r="E22" s="114" t="s"/>
      <c r="F22" s="115" t="s"/>
    </row>
    <row r="23" spans="1:6">
      <c r="A23" s="75" t="s">
        <v>123</v>
      </c>
      <c r="B23" s="78">
        <f>VLOOKUP(A23,SOUHRN!$A$9:$E$182,2,FALSE)</f>
        <v/>
      </c>
      <c r="C23" s="73" t="n">
        <v>1</v>
      </c>
      <c r="D23" s="77" t="s">
        <v>122</v>
      </c>
      <c r="E23" s="114" t="s"/>
      <c r="F23" s="115" t="s"/>
    </row>
    <row r="24" spans="1:6">
      <c r="A24" s="75" t="s">
        <v>125</v>
      </c>
      <c r="B24" s="78">
        <f>VLOOKUP(A24,SOUHRN!$A$9:$E$182,2,FALSE)</f>
        <v/>
      </c>
      <c r="C24" s="73" t="n">
        <v>6</v>
      </c>
      <c r="D24" s="77" t="s">
        <v>122</v>
      </c>
      <c r="E24" s="114" t="s"/>
      <c r="F24" s="115" t="s"/>
    </row>
    <row r="25" spans="1:6">
      <c r="A25" s="75" t="s">
        <v>127</v>
      </c>
      <c r="B25" s="78">
        <f>VLOOKUP(A25,SOUHRN!$A$9:$E$182,2,FALSE)</f>
        <v/>
      </c>
      <c r="C25" s="73" t="n">
        <v>4</v>
      </c>
      <c r="D25" s="77" t="s">
        <v>122</v>
      </c>
      <c r="E25" s="114" t="s"/>
      <c r="F25" s="115" t="s"/>
    </row>
    <row r="26" spans="1:6">
      <c r="A26" s="75" t="s">
        <v>129</v>
      </c>
      <c r="B26" s="78">
        <f>VLOOKUP(A26,SOUHRN!$A$9:$E$182,2,FALSE)</f>
        <v/>
      </c>
      <c r="C26" s="73" t="n">
        <v>16</v>
      </c>
      <c r="D26" s="77" t="s">
        <v>122</v>
      </c>
      <c r="E26" s="114" t="s"/>
      <c r="F26" s="115" t="s"/>
    </row>
    <row r="27" spans="1:6">
      <c r="A27" s="75" t="s">
        <v>131</v>
      </c>
      <c r="B27" s="78">
        <f>VLOOKUP(A27,SOUHRN!$A$9:$E$182,2,FALSE)</f>
        <v/>
      </c>
      <c r="C27" s="73" t="n">
        <v>4</v>
      </c>
      <c r="D27" s="77" t="s">
        <v>122</v>
      </c>
      <c r="E27" s="114" t="s"/>
      <c r="F27" s="115" t="s"/>
    </row>
    <row customHeight="1" ht="15.75" r="28" s="69" spans="1:6" thickBot="1">
      <c r="A28" s="97" t="s">
        <v>135</v>
      </c>
      <c r="B28" s="102">
        <f>VLOOKUP(A28,SOUHRN!$A$9:$E$182,2,FALSE)</f>
        <v/>
      </c>
      <c r="C28" s="103" t="n">
        <v>2</v>
      </c>
      <c r="D28" s="100" t="s">
        <v>122</v>
      </c>
      <c r="E28" s="124" t="s"/>
      <c r="F28" s="117" t="s"/>
    </row>
    <row customHeight="1" ht="15.75" r="29" s="69" spans="1:6" thickTop="1"/>
    <row r="30" spans="1:6">
      <c r="D30" s="7" t="s">
        <v>151</v>
      </c>
      <c r="F30" s="82">
        <f>SUM(F14:F29)</f>
        <v/>
      </c>
    </row>
    <row r="31" spans="1:6"/>
    <row r="32" spans="1:6">
      <c r="D32" s="9"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8"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B8743CC7546B364DB0806A972C66EF22" ma:contentTypeVersion="4" ma:contentTypeDescription="Vytvoří nový dokument" ma:contentTypeScope="" ma:versionID="433f7600fff0ccbe96e12dd3267005a8">
  <xsd:schema xmlns:xsd="http://www.w3.org/2001/XMLSchema" xmlns:xs="http://www.w3.org/2001/XMLSchema" xmlns:p="http://schemas.microsoft.com/office/2006/metadata/properties" xmlns:ns2="7dfbae14-5b70-4a6e-98e6-73d00217dcdf" xmlns:ns3="fa7f2184-2e7d-4cc4-b6a2-e5a3ec1d7709" targetNamespace="http://schemas.microsoft.com/office/2006/metadata/properties" ma:root="true" ma:fieldsID="9092624e35f10ba7d7cba96163e74c62" ns2:_="" ns3:_="">
    <xsd:import namespace="7dfbae14-5b70-4a6e-98e6-73d00217dcdf"/>
    <xsd:import namespace="fa7f2184-2e7d-4cc4-b6a2-e5a3ec1d770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fbae14-5b70-4a6e-98e6-73d00217dc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7f2184-2e7d-4cc4-b6a2-e5a3ec1d7709"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C5EB37E-C625-4072-A34D-05A3B8B62F92}"/>
</file>

<file path=customXml/itemProps2.xml><?xml version="1.0" encoding="utf-8"?>
<ds:datastoreItem xmlns:ds="http://schemas.openxmlformats.org/officeDocument/2006/customXml" ds:itemID="{D5F400F9-AE66-4470-B962-C64315D792AC}"/>
</file>

<file path=customXml/itemProps3.xml><?xml version="1.0" encoding="utf-8"?>
<ds:datastoreItem xmlns:ds="http://schemas.openxmlformats.org/officeDocument/2006/customXml" ds:itemID="{907DC102-315A-4F2D-97A9-19397AC30DE2}"/>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karel</cp:lastModifiedBy>
  <cp:lastPrinted>2018-02-20T09:57:48Z</cp:lastPrinted>
  <dcterms:created xsi:type="dcterms:W3CDTF">2013-07-18T13:10:46Z</dcterms:created>
  <dcterms:modified xsi:type="dcterms:W3CDTF">2018-03-15T11:24:40Z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0x010100B8743CC7546B364DB0806A972C66EF22</vt:lpwstr>
  </property>
</Properties>
</file>