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856" windowHeight="13920" windowWidth="28800" xWindow="0" yWindow="0"/>
  </bookViews>
  <sheets>
    <sheet name="SOUHRN" sheetId="1" state="hidden" r:id="rId1"/>
    <sheet name="A15_207" sheetId="2" state="visible" r:id="rId2"/>
  </sheets>
  <externalReferences>
    <externalReference r:id="rId3"/>
  </externalReferences>
  <definedNames>
    <definedName name="_Typy_misnosti">[1]typy!$A$1:$A$12</definedName>
    <definedName localSheetId="0" name="_xlnm.Print_Area">SOUHRN!$A$1:$I$32</definedName>
    <definedName localSheetId="1" name="_xlnm.Print_Titles">A15_207!$1:$13</definedName>
    <definedName localSheetId="1" name="_xlnm.Print_Area">A15_207!$A$1:$F$36</definedName>
  </definedNames>
  <calcPr calcId="152511" fullCalcOnLoad="1"/>
</workbook>
</file>

<file path=xl/sharedStrings.xml><?xml version="1.0" encoding="utf-8"?>
<sst xmlns="http://schemas.openxmlformats.org/spreadsheetml/2006/main" uniqueCount="88">
  <si>
    <t>Název projektu:</t>
  </si>
  <si>
    <t>MUNI AV Technologie</t>
  </si>
  <si>
    <t>Budova:</t>
  </si>
  <si>
    <t>UKB</t>
  </si>
  <si>
    <t>Fakulta:</t>
  </si>
  <si>
    <t>Adresa:</t>
  </si>
  <si>
    <t>Kamenice 5, Brno, Bohunice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</si>
  <si>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</si>
  <si>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</si>
  <si>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</si>
  <si>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</si>
  <si>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</si>
  <si>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</si>
  <si>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</si>
  <si>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</si>
  <si>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</si>
  <si>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</si>
  <si>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</si>
  <si>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</si>
  <si>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</si>
  <si>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</si>
  <si>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</si>
  <si>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</si>
  <si>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</si>
  <si>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</si>
  <si>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</si>
  <si>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</si>
  <si>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</si>
  <si>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</si>
  <si>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</si>
  <si>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</si>
  <si>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</si>
  <si>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</si>
  <si>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</si>
  <si>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</si>
  <si>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</si>
  <si>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</si>
  <si>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</si>
  <si>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</si>
  <si>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</si>
  <si>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</si>
  <si>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</si>
  <si>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</si>
  <si>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</si>
  <si>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</si>
  <si>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</si>
  <si>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</si>
  <si>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</si>
  <si>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</si>
  <si>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</si>
  <si>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</si>
  <si>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</si>
  <si>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</si>
  <si>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</si>
  <si>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</si>
  <si>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</si>
  <si>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</si>
  <si>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</si>
  <si>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</si>
  <si>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</si>
  <si>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</si>
  <si>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</si>
  <si>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</si>
  <si>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</si>
  <si>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</si>
  <si>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</si>
  <si>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</si>
  <si>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</si>
  <si>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</si>
  <si>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</si>
  <si>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</si>
  <si>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</si>
  <si>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</si>
  <si>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</si>
  <si>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</si>
  <si>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</t>
  </si>
  <si>
    <t>Základní vlastnosti prostoru:</t>
  </si>
  <si>
    <t>Soupis zařízení</t>
  </si>
  <si>
    <t>Název místnosti:</t>
  </si>
  <si>
    <t>Typ místnosti:</t>
  </si>
  <si>
    <t>Číslo místnosti provozní:</t>
  </si>
  <si>
    <t>Kód místnosti:</t>
  </si>
  <si>
    <t>BHA16N02007</t>
  </si>
  <si>
    <t>Kapacita:</t>
  </si>
  <si>
    <t>Frekvenční pásmo:</t>
  </si>
  <si>
    <t>Název položky</t>
  </si>
  <si>
    <t>Jednotková cena bez DPH [Kč]</t>
  </si>
  <si>
    <t>Celková cena bez DPH [Kč]</t>
  </si>
</sst>
</file>

<file path=xl/styles.xml><?xml version="1.0" encoding="utf-8"?>
<styleSheet xmlns="http://schemas.openxmlformats.org/spreadsheetml/2006/main">
  <numFmts count="1">
    <numFmt formatCode="#,##0.\-" numFmtId="164"/>
  </numFmts>
  <fonts count="15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rgb="FFFF0000"/>
      <sz val="16"/>
      <scheme val="minor"/>
    </font>
    <font>
      <name val="Tahoma"/>
      <charset val="238"/>
      <family val="2"/>
      <b val="1"/>
      <color rgb="FFFF0000"/>
      <sz val="16"/>
    </font>
    <font>
      <name val="Calibri"/>
      <charset val="238"/>
      <family val="2"/>
      <b val="1"/>
      <color indexed="8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80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5" fillId="0" fontId="0" numFmtId="0" pivotButton="0" quotePrefix="0" xfId="0"/>
    <xf borderId="16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5" fillId="0" fontId="0" numFmtId="0" pivotButton="0" quotePrefix="0" xfId="0">
      <alignment horizontal="center"/>
    </xf>
    <xf borderId="17" fillId="0" fontId="5" numFmtId="0" pivotButton="0" quotePrefix="0" xfId="0"/>
    <xf applyAlignment="1" borderId="9" fillId="0" fontId="4" numFmtId="0" pivotButton="0" quotePrefix="0" xfId="0">
      <alignment vertical="top"/>
    </xf>
    <xf borderId="17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borderId="0" fillId="0" fontId="6" numFmtId="0" pivotButton="0" quotePrefix="0" xfId="0"/>
    <xf applyAlignment="1" borderId="9" fillId="0" fontId="4" numFmtId="0" pivotButton="0" quotePrefix="0" xfId="0">
      <alignment horizontal="center" vertical="top"/>
    </xf>
    <xf applyAlignment="1" borderId="6" fillId="0" fontId="4" numFmtId="0" pivotButton="0" quotePrefix="0" xfId="0">
      <alignment horizontal="center" vertical="top"/>
    </xf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14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6" numFmtId="0" pivotButton="0" quotePrefix="0" xfId="0">
      <alignment horizontal="right"/>
    </xf>
    <xf applyAlignment="1" borderId="17" fillId="0" fontId="5" numFmtId="0" pivotButton="0" quotePrefix="0" xfId="0">
      <alignment wrapText="1"/>
    </xf>
    <xf borderId="18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9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borderId="0" fillId="0" fontId="6" numFmtId="0" pivotButton="0" quotePrefix="0" xfId="0"/>
    <xf borderId="0" fillId="0" fontId="9" numFmtId="164" pivotButton="0" quotePrefix="0" xfId="0"/>
    <xf applyAlignment="1" borderId="0" fillId="0" fontId="9" numFmtId="0" pivotButton="0" quotePrefix="0" xfId="0">
      <alignment horizontal="right"/>
    </xf>
    <xf borderId="0" fillId="0" fontId="5" numFmtId="0" pivotButton="0" quotePrefix="0" xfId="0"/>
    <xf applyAlignment="1" borderId="9" fillId="0" fontId="4" numFmtId="0" pivotButton="0" quotePrefix="0" xfId="0">
      <alignment vertical="top"/>
    </xf>
    <xf applyAlignment="1" borderId="30" fillId="0" fontId="4" numFmtId="0" pivotButton="0" quotePrefix="0" xfId="0">
      <alignment horizontal="center" vertical="top"/>
    </xf>
    <xf applyAlignment="1" borderId="0" fillId="0" fontId="10" numFmtId="0" pivotButton="0" quotePrefix="0" xfId="0">
      <alignment horizontal="center" vertical="center" wrapText="1"/>
    </xf>
    <xf applyAlignment="1" borderId="0" fillId="0" fontId="11" numFmtId="0" pivotButton="0" quotePrefix="0" xfId="0">
      <alignment horizontal="left"/>
    </xf>
    <xf borderId="0" fillId="0" fontId="0" numFmtId="3" pivotButton="0" quotePrefix="0" xfId="0"/>
    <xf borderId="0" fillId="0" fontId="9" numFmtId="0" pivotButton="0" quotePrefix="0" xfId="0"/>
    <xf applyAlignment="1" borderId="31" fillId="0" fontId="4" numFmtId="0" pivotButton="0" quotePrefix="0" xfId="0">
      <alignment horizontal="center" vertical="top"/>
    </xf>
    <xf applyAlignment="1" borderId="7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/>
    </xf>
    <xf applyAlignment="1" borderId="0" fillId="0" fontId="10" numFmtId="0" pivotButton="0" quotePrefix="0" xfId="0">
      <alignment horizontal="left" vertical="center" wrapText="1"/>
    </xf>
    <xf borderId="0" fillId="0" fontId="0" numFmtId="3" pivotButton="0" quotePrefix="0" xfId="0"/>
    <xf borderId="0" fillId="0" fontId="12" numFmtId="3" pivotButton="0" quotePrefix="0" xfId="0"/>
    <xf borderId="32" fillId="0" fontId="5" numFmtId="0" pivotButton="0" quotePrefix="0" xfId="0"/>
    <xf applyAlignment="1" borderId="33" fillId="0" fontId="5" numFmtId="0" pivotButton="0" quotePrefix="0" xfId="0">
      <alignment wrapText="1"/>
    </xf>
    <xf borderId="34" fillId="0" fontId="5" numFmtId="0" pivotButton="0" quotePrefix="0" xfId="0"/>
    <xf borderId="35" fillId="0" fontId="5" numFmtId="0" pivotButton="0" quotePrefix="0" xfId="0"/>
    <xf applyAlignment="1" borderId="0" fillId="0" fontId="13" numFmtId="0" pivotButton="0" quotePrefix="0" xfId="0">
      <alignment horizontal="center"/>
    </xf>
    <xf applyAlignment="1" borderId="0" fillId="0" fontId="14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/xl/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theme" Target="theme/theme1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externalLinks/_rels/externalLink1.xml.rels><Relationships xmlns="http://schemas.openxmlformats.org/package/2006/relationships"><Relationship Id="rId1" Target="/Dropbox%20(AVTG)/AVTG%20PROJEKTY%20SHARE/1700782,%20Projekt%20n&#225;bytek-AVT%202017,%20MUNI,%20AVT/INPUTS/01_Specifikace_mistnosti_2017-12-08_8.42.xlsx" TargetMode="External" Type="http://schemas.openxmlformats.org/officeDocument/2006/relationships/externalLinkPath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Instrukce"/>
      <sheetName val="FAKULTA (mustr)"/>
      <sheetName val="LF"/>
      <sheetName val="FSpS"/>
      <sheetName val="UKB"/>
      <sheetName val="FF"/>
      <sheetName val="FF-video"/>
      <sheetName val="FSS"/>
      <sheetName val="LAW"/>
      <sheetName val="typy"/>
      <sheetName val="FI"/>
      <sheetName val="PedF"/>
      <sheetName val="PřF"/>
      <sheetName val="ESF"/>
      <sheetName val="CJV"/>
      <sheetName val="Tělocvičny"/>
      <sheetName val="Infopane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0_Nevím</v>
          </cell>
        </row>
        <row r="2">
          <cell r="A2" t="str">
            <v>1_Projekce 3500</v>
          </cell>
        </row>
        <row r="3">
          <cell r="A3" t="str">
            <v>2_Projekce 6000</v>
          </cell>
        </row>
        <row r="4">
          <cell r="A4" t="str">
            <v>3_Učebna short</v>
          </cell>
        </row>
        <row r="5">
          <cell r="A5" t="str">
            <v>4_Pouze mic</v>
          </cell>
        </row>
        <row r="6">
          <cell r="A6" t="str">
            <v>5_Seminární místnost malá TV</v>
          </cell>
        </row>
        <row r="7">
          <cell r="A7" t="str">
            <v>6_Učebna malá bez ozvučení</v>
          </cell>
        </row>
        <row r="8">
          <cell r="A8" t="str">
            <v>7_Učebna malá</v>
          </cell>
        </row>
        <row r="9">
          <cell r="A9" t="str">
            <v>8_Místnost malá - Interaktivní</v>
          </cell>
        </row>
        <row r="10">
          <cell r="A10" t="str">
            <v>9_Místnost střední</v>
          </cell>
        </row>
        <row r="11">
          <cell r="A11" t="str">
            <v>10_Místnost velká 1</v>
          </cell>
        </row>
        <row r="12">
          <cell r="A12" t="str">
            <v>11_Místnost velká 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M33"/>
  <sheetViews>
    <sheetView tabSelected="1" workbookViewId="0" zoomScale="85" zoomScaleNormal="85">
      <pane activePane="bottomLeft" state="frozen" topLeftCell="A9" ySplit="8"/>
      <selection activeCell="C14" sqref="C14"/>
      <selection activeCell="B9" pane="bottomLeft" sqref="B9"/>
    </sheetView>
  </sheetViews>
  <sheetFormatPr baseColWidth="8" defaultRowHeight="15" outlineLevelCol="0"/>
  <cols>
    <col customWidth="1" max="1" min="1" style="50" width="5.7109375"/>
    <col bestFit="1" customWidth="1" max="2" min="2" style="25" width="56.5703125"/>
    <col customWidth="1" max="3" min="3" style="25" width="7"/>
    <col bestFit="1" customWidth="1" max="6" min="5" style="25" width="23.7109375"/>
    <col customWidth="1" max="7" min="7" style="25" width="56.85546875"/>
    <col customWidth="1" max="9" min="8" style="25" width="13.85546875"/>
    <col customWidth="1" max="10" min="10" style="25" width="6"/>
    <col bestFit="1" customWidth="1" max="12" min="11" style="25" width="8.85546875"/>
  </cols>
  <sheetData>
    <row r="1" spans="1:13">
      <c r="A1" s="44" t="s">
        <v>0</v>
      </c>
      <c r="B1" s="29" t="n"/>
      <c r="C1" s="29" t="s">
        <v>1</v>
      </c>
      <c r="D1" s="29" t="n"/>
      <c r="E1" s="29" t="n"/>
      <c r="F1" s="30" t="n"/>
    </row>
    <row customHeight="1" ht="21" r="2" s="25" spans="1:13">
      <c r="A2" s="45" t="s">
        <v>2</v>
      </c>
      <c r="C2" t="s">
        <v>3</v>
      </c>
      <c r="F2" s="31" t="n"/>
      <c r="G2" s="66" t="n"/>
    </row>
    <row customHeight="1" ht="21" r="3" s="25" spans="1:13">
      <c r="A3" s="45" t="s">
        <v>4</v>
      </c>
      <c r="F3" s="31" t="n"/>
      <c r="G3" s="59" t="n"/>
      <c r="H3" s="73" t="n"/>
      <c r="I3" s="73" t="n"/>
    </row>
    <row customHeight="1" ht="21" r="4" s="25" spans="1:13">
      <c r="A4" s="46" t="s">
        <v>5</v>
      </c>
      <c r="B4" s="33" t="n"/>
      <c r="C4" s="33" t="s">
        <v>6</v>
      </c>
      <c r="D4" s="33" t="n"/>
      <c r="E4" s="33" t="n"/>
      <c r="F4" s="34" t="n"/>
      <c r="G4" s="59" t="n"/>
      <c r="H4" s="74" t="n"/>
      <c r="I4" s="74" t="n"/>
    </row>
    <row customHeight="1" ht="20.25" r="5" s="25" spans="1:13">
      <c r="A5" s="46" t="s">
        <v>7</v>
      </c>
      <c r="B5" s="33" t="n"/>
      <c r="C5" s="33" t="s">
        <v>8</v>
      </c>
      <c r="D5" s="33" t="n"/>
      <c r="E5" s="33" t="n"/>
      <c r="F5" s="34" t="n"/>
      <c r="G5" s="60" t="n"/>
      <c r="H5" s="74" t="n"/>
      <c r="I5" s="74" t="n"/>
    </row>
    <row customHeight="1" ht="15.75" r="6" s="25" spans="1:13" thickBot="1">
      <c r="A6" s="47" t="n"/>
      <c r="B6" s="35" t="n"/>
      <c r="C6" s="36" t="n"/>
      <c r="D6" s="36" t="n"/>
      <c r="E6" s="36" t="n"/>
      <c r="F6" s="37" t="n"/>
      <c r="H6" s="75" t="n"/>
      <c r="I6" s="75" t="n"/>
    </row>
    <row customHeight="1" ht="15.75" r="7" s="25" spans="1:13" thickBot="1">
      <c r="A7" s="48" t="n"/>
      <c r="B7" s="8" t="n"/>
      <c r="C7" s="8" t="n"/>
      <c r="D7" s="8" t="n"/>
      <c r="E7" s="11" t="n"/>
      <c r="F7" s="8" t="n"/>
      <c r="G7" s="8" t="n"/>
      <c r="L7" s="53">
        <f>A15_207!$B$8</f>
        <v/>
      </c>
    </row>
    <row customHeight="1" ht="32.25" r="8" s="25" spans="1:13" thickTop="1">
      <c r="A8" s="49" t="s">
        <v>9</v>
      </c>
      <c r="B8" s="21" t="s">
        <v>10</v>
      </c>
      <c r="C8" s="22" t="s">
        <v>11</v>
      </c>
      <c r="D8" s="22" t="s">
        <v>12</v>
      </c>
      <c r="E8" s="22" t="s">
        <v>13</v>
      </c>
      <c r="F8" s="22" t="s">
        <v>14</v>
      </c>
      <c r="G8" s="21" t="s">
        <v>15</v>
      </c>
      <c r="H8" s="21" t="s">
        <v>16</v>
      </c>
      <c r="I8" s="21" t="s">
        <v>17</v>
      </c>
      <c r="K8" t="s">
        <v>18</v>
      </c>
      <c r="L8" s="38" t="n"/>
    </row>
    <row customHeight="1" ht="63.75" r="9" s="25" spans="1:13">
      <c r="A9" s="17" t="s">
        <v>19</v>
      </c>
      <c r="B9" s="26" t="s">
        <v>20</v>
      </c>
      <c r="C9" s="17">
        <f>K9</f>
        <v/>
      </c>
      <c r="D9" s="17" t="s">
        <v>21</v>
      </c>
      <c r="E9" s="23" t="n"/>
      <c r="F9" s="23">
        <f>C9*E9</f>
        <v/>
      </c>
      <c r="G9" s="24" t="s">
        <v>22</v>
      </c>
      <c r="H9" s="17" t="n"/>
      <c r="I9" s="17" t="n"/>
      <c r="K9">
        <f>SUM(L9:L9)</f>
        <v/>
      </c>
      <c r="L9" s="53">
        <f>SUMIF(A15_207!$A$14:$A$73,$A9,A15_207!$C$14:$C$73)</f>
        <v/>
      </c>
    </row>
    <row customHeight="1" ht="76.5" r="10" s="25" spans="1:13">
      <c r="A10" s="17" t="s">
        <v>23</v>
      </c>
      <c r="B10" s="26" t="s">
        <v>24</v>
      </c>
      <c r="C10" s="17">
        <f>K10</f>
        <v/>
      </c>
      <c r="D10" s="17" t="s">
        <v>21</v>
      </c>
      <c r="E10" s="23" t="n"/>
      <c r="F10" s="23">
        <f>C10*E10</f>
        <v/>
      </c>
      <c r="G10" s="24" t="s">
        <v>25</v>
      </c>
      <c r="H10" s="17" t="n"/>
      <c r="I10" s="17" t="n"/>
      <c r="K10">
        <f>SUM(L10:L10)</f>
        <v/>
      </c>
      <c r="L10" s="53">
        <f>SUMIF(A15_207!$A$14:$A$73,$A10,A15_207!$C$14:$C$73)</f>
        <v/>
      </c>
    </row>
    <row customHeight="1" ht="102" r="11" s="25" spans="1:13">
      <c r="A11" s="17" t="s">
        <v>26</v>
      </c>
      <c r="B11" s="26" t="s">
        <v>27</v>
      </c>
      <c r="C11" s="17">
        <f>K11</f>
        <v/>
      </c>
      <c r="D11" s="17" t="s">
        <v>21</v>
      </c>
      <c r="E11" s="23" t="n"/>
      <c r="F11" s="23">
        <f>C11*E11</f>
        <v/>
      </c>
      <c r="G11" s="24" t="s">
        <v>28</v>
      </c>
      <c r="H11" s="17" t="n"/>
      <c r="I11" s="17" t="n"/>
      <c r="K11">
        <f>SUM(L11:L11)</f>
        <v/>
      </c>
      <c r="L11" s="53">
        <f>SUMIF(A15_207!$A$14:$A$73,$A11,A15_207!$C$14:$C$73)</f>
        <v/>
      </c>
    </row>
    <row customHeight="1" ht="63.75" r="12" s="25" spans="1:13">
      <c r="A12" s="17" t="s">
        <v>29</v>
      </c>
      <c r="B12" s="26" t="s">
        <v>30</v>
      </c>
      <c r="C12" s="17">
        <f>K12</f>
        <v/>
      </c>
      <c r="D12" s="17" t="s">
        <v>21</v>
      </c>
      <c r="E12" s="23" t="n"/>
      <c r="F12" s="23">
        <f>C12*E12</f>
        <v/>
      </c>
      <c r="G12" s="24" t="s">
        <v>31</v>
      </c>
      <c r="H12" s="17" t="n"/>
      <c r="I12" s="17" t="n"/>
      <c r="K12">
        <f>SUM(L12:L12)</f>
        <v/>
      </c>
      <c r="L12" s="53">
        <f>SUMIF(A15_207!$A$14:$A$73,$A12,A15_207!$C$14:$C$73)</f>
        <v/>
      </c>
    </row>
    <row customHeight="1" ht="51" r="13" s="25" spans="1:13">
      <c r="A13" s="17" t="s">
        <v>32</v>
      </c>
      <c r="B13" s="26" t="s">
        <v>33</v>
      </c>
      <c r="C13" s="17">
        <f>K13</f>
        <v/>
      </c>
      <c r="D13" s="17" t="s">
        <v>21</v>
      </c>
      <c r="E13" s="23" t="n"/>
      <c r="F13" s="23">
        <f>C13*E13</f>
        <v/>
      </c>
      <c r="G13" s="24" t="s">
        <v>34</v>
      </c>
      <c r="H13" s="17" t="n"/>
      <c r="I13" s="17" t="n"/>
      <c r="K13">
        <f>SUM(L13:L13)</f>
        <v/>
      </c>
      <c r="L13" s="53">
        <f>SUMIF(A15_207!$A$14:$A$73,$A13,A15_207!$C$14:$C$73)</f>
        <v/>
      </c>
    </row>
    <row customHeight="1" ht="76.5" r="14" s="25" spans="1:13">
      <c r="A14" s="17" t="s">
        <v>35</v>
      </c>
      <c r="B14" s="26" t="s">
        <v>36</v>
      </c>
      <c r="C14" s="17">
        <f>K14</f>
        <v/>
      </c>
      <c r="D14" s="17" t="s">
        <v>21</v>
      </c>
      <c r="E14" s="23" t="n"/>
      <c r="F14" s="23">
        <f>C14*E14</f>
        <v/>
      </c>
      <c r="G14" s="24" t="s">
        <v>37</v>
      </c>
      <c r="H14" s="17" t="n"/>
      <c r="I14" s="17" t="n"/>
      <c r="K14">
        <f>SUM(L14:L14)</f>
        <v/>
      </c>
      <c r="L14" s="53">
        <f>SUMIF(A15_207!$A$14:$A$73,$A14,A15_207!$C$14:$C$73)</f>
        <v/>
      </c>
    </row>
    <row customHeight="1" ht="51" r="15" s="25" spans="1:13">
      <c r="A15" s="17" t="s">
        <v>38</v>
      </c>
      <c r="B15" s="26" t="s">
        <v>39</v>
      </c>
      <c r="C15" s="17">
        <f>K15</f>
        <v/>
      </c>
      <c r="D15" s="17" t="s">
        <v>21</v>
      </c>
      <c r="E15" s="23" t="n"/>
      <c r="F15" s="23">
        <f>C15*E15</f>
        <v/>
      </c>
      <c r="G15" s="24" t="s">
        <v>40</v>
      </c>
      <c r="H15" s="17" t="n"/>
      <c r="I15" s="17" t="n"/>
      <c r="K15">
        <f>SUM(L15:L15)</f>
        <v/>
      </c>
      <c r="L15" s="53">
        <f>SUMIF(A15_207!$A$14:$A$73,$A15,A15_207!$C$14:$C$73)</f>
        <v/>
      </c>
    </row>
    <row customHeight="1" ht="102" r="16" s="25" spans="1:13">
      <c r="A16" s="17" t="s">
        <v>41</v>
      </c>
      <c r="B16" s="26" t="s">
        <v>42</v>
      </c>
      <c r="C16" s="17">
        <f>K16</f>
        <v/>
      </c>
      <c r="D16" s="17" t="s">
        <v>21</v>
      </c>
      <c r="E16" s="23" t="n"/>
      <c r="F16" s="23">
        <f>C16*E16</f>
        <v/>
      </c>
      <c r="G16" s="24" t="s">
        <v>43</v>
      </c>
      <c r="H16" s="17" t="n"/>
      <c r="I16" s="17" t="n"/>
      <c r="K16">
        <f>SUM(L16:L16)</f>
        <v/>
      </c>
      <c r="L16" s="53">
        <f>SUMIF(A15_207!$A$14:$A$73,$A16,A15_207!$C$14:$C$73)</f>
        <v/>
      </c>
    </row>
    <row customHeight="1" ht="51" r="17" s="25" spans="1:13">
      <c r="A17" s="17" t="s">
        <v>44</v>
      </c>
      <c r="B17" s="26" t="s">
        <v>45</v>
      </c>
      <c r="C17" s="17">
        <f>K17</f>
        <v/>
      </c>
      <c r="D17" s="17" t="s">
        <v>46</v>
      </c>
      <c r="E17" s="23" t="n"/>
      <c r="F17" s="23">
        <f>C17*E17</f>
        <v/>
      </c>
      <c r="G17" s="24" t="s">
        <v>47</v>
      </c>
      <c r="H17" s="17" t="n"/>
      <c r="I17" s="17" t="n"/>
      <c r="K17">
        <f>SUM(L17:L17)</f>
        <v/>
      </c>
      <c r="L17" s="53">
        <f>SUMIF(A15_207!$A$14:$A$73,$A17,A15_207!$C$14:$C$73)</f>
        <v/>
      </c>
    </row>
    <row r="18" spans="1:13">
      <c r="A18" s="17" t="s">
        <v>48</v>
      </c>
      <c r="B18" s="26" t="s">
        <v>49</v>
      </c>
      <c r="C18" s="17">
        <f>K18</f>
        <v/>
      </c>
      <c r="D18" s="17" t="s">
        <v>46</v>
      </c>
      <c r="E18" s="23" t="n"/>
      <c r="F18" s="23">
        <f>C18*E18</f>
        <v/>
      </c>
      <c r="G18" s="24" t="n"/>
      <c r="H18" s="17" t="n"/>
      <c r="I18" s="17" t="n"/>
      <c r="K18">
        <f>SUM(L18:L18)</f>
        <v/>
      </c>
      <c r="L18" s="53">
        <f>SUMIF(A15_207!$A$14:$A$73,$A18,A15_207!$C$14:$C$73)</f>
        <v/>
      </c>
    </row>
    <row customHeight="1" ht="25.5" r="19" s="25" spans="1:13">
      <c r="A19" s="17" t="s">
        <v>50</v>
      </c>
      <c r="B19" s="26" t="s">
        <v>51</v>
      </c>
      <c r="C19" s="17">
        <f>K19</f>
        <v/>
      </c>
      <c r="D19" s="17" t="s">
        <v>21</v>
      </c>
      <c r="E19" s="23" t="n"/>
      <c r="F19" s="23">
        <f>C19*E19</f>
        <v/>
      </c>
      <c r="G19" s="24" t="s">
        <v>52</v>
      </c>
      <c r="H19" s="17" t="n"/>
      <c r="I19" s="17" t="n"/>
      <c r="K19">
        <f>SUM(L19:L19)</f>
        <v/>
      </c>
      <c r="L19" s="53">
        <f>SUMIF(A15_207!$A$14:$A$73,$A19,A15_207!$C$14:$C$73)</f>
        <v/>
      </c>
    </row>
    <row customHeight="1" ht="51" r="20" s="25" spans="1:13">
      <c r="A20" s="17" t="s">
        <v>53</v>
      </c>
      <c r="B20" s="26" t="s">
        <v>54</v>
      </c>
      <c r="C20" s="17">
        <f>K20</f>
        <v/>
      </c>
      <c r="D20" s="17" t="s">
        <v>21</v>
      </c>
      <c r="E20" s="23" t="n"/>
      <c r="F20" s="23">
        <f>C20*E20</f>
        <v/>
      </c>
      <c r="G20" s="24" t="s">
        <v>55</v>
      </c>
      <c r="H20" s="17" t="n"/>
      <c r="I20" s="17" t="n"/>
      <c r="K20">
        <f>SUM(L20:L20)</f>
        <v/>
      </c>
      <c r="L20" s="53">
        <f>SUMIF(A15_207!$A$14:$A$73,$A20,A15_207!$C$14:$C$73)</f>
        <v/>
      </c>
    </row>
    <row customHeight="1" ht="25.5" r="21" s="25" spans="1:13">
      <c r="A21" s="17" t="s">
        <v>56</v>
      </c>
      <c r="B21" s="26" t="s">
        <v>57</v>
      </c>
      <c r="C21" s="17">
        <f>K21</f>
        <v/>
      </c>
      <c r="D21" s="17" t="s">
        <v>58</v>
      </c>
      <c r="E21" s="23" t="n"/>
      <c r="F21" s="23">
        <f>C21*E21</f>
        <v/>
      </c>
      <c r="G21" s="24" t="s">
        <v>59</v>
      </c>
      <c r="H21" s="17" t="n"/>
      <c r="I21" s="17" t="n"/>
      <c r="K21">
        <f>SUM(L21:L21)</f>
        <v/>
      </c>
      <c r="L21" s="53">
        <f>SUMIF(A15_207!$A$14:$A$73,$A21,A15_207!$C$14:$C$73)</f>
        <v/>
      </c>
    </row>
    <row r="22" spans="1:13">
      <c r="A22" s="17" t="s">
        <v>60</v>
      </c>
      <c r="B22" s="26" t="s">
        <v>61</v>
      </c>
      <c r="C22" s="17">
        <f>K22</f>
        <v/>
      </c>
      <c r="D22" s="17" t="s">
        <v>62</v>
      </c>
      <c r="E22" s="23" t="n"/>
      <c r="F22" s="23">
        <f>C22*E22</f>
        <v/>
      </c>
      <c r="G22" s="24" t="n"/>
      <c r="H22" s="17" t="n"/>
      <c r="I22" s="17" t="n"/>
      <c r="K22">
        <f>SUM(L22:L22)</f>
        <v/>
      </c>
      <c r="L22" s="53">
        <f>SUMIF(A15_207!$A$14:$A$73,$A22,A15_207!$C$14:$C$73)</f>
        <v/>
      </c>
    </row>
    <row r="23" spans="1:13">
      <c r="A23" s="17" t="s">
        <v>63</v>
      </c>
      <c r="B23" s="26" t="s">
        <v>64</v>
      </c>
      <c r="C23" s="17">
        <f>K23</f>
        <v/>
      </c>
      <c r="D23" s="17" t="s">
        <v>62</v>
      </c>
      <c r="E23" s="23" t="n"/>
      <c r="F23" s="23">
        <f>C23*E23</f>
        <v/>
      </c>
      <c r="G23" s="24" t="n"/>
      <c r="H23" s="17" t="n"/>
      <c r="I23" s="17" t="n"/>
      <c r="K23">
        <f>SUM(L23:L23)</f>
        <v/>
      </c>
      <c r="L23" s="53">
        <f>SUMIF(A15_207!$A$14:$A$73,$A23,A15_207!$C$14:$C$73)</f>
        <v/>
      </c>
    </row>
    <row r="24" spans="1:13">
      <c r="A24" s="17" t="s">
        <v>65</v>
      </c>
      <c r="B24" s="26" t="s">
        <v>66</v>
      </c>
      <c r="C24" s="17">
        <f>K24</f>
        <v/>
      </c>
      <c r="D24" s="17" t="s">
        <v>62</v>
      </c>
      <c r="E24" s="23" t="n"/>
      <c r="F24" s="23">
        <f>C24*E24</f>
        <v/>
      </c>
      <c r="G24" s="24" t="n"/>
      <c r="H24" s="17" t="n"/>
      <c r="I24" s="17" t="n"/>
      <c r="K24">
        <f>SUM(L24:L24)</f>
        <v/>
      </c>
      <c r="L24" s="53">
        <f>SUMIF(A15_207!$A$14:$A$73,$A24,A15_207!$C$14:$C$73)</f>
        <v/>
      </c>
    </row>
    <row r="25" spans="1:13">
      <c r="A25" s="17" t="s">
        <v>67</v>
      </c>
      <c r="B25" s="26" t="s">
        <v>68</v>
      </c>
      <c r="C25" s="17">
        <f>K25</f>
        <v/>
      </c>
      <c r="D25" s="17" t="s">
        <v>62</v>
      </c>
      <c r="E25" s="23" t="n"/>
      <c r="F25" s="23">
        <f>C25*E25</f>
        <v/>
      </c>
      <c r="G25" s="24" t="n"/>
      <c r="H25" s="17" t="n"/>
      <c r="I25" s="17" t="n"/>
      <c r="K25">
        <f>SUM(L25:L25)</f>
        <v/>
      </c>
      <c r="L25" s="53">
        <f>SUMIF(A15_207!$A$14:$A$73,$A25,A15_207!$C$14:$C$73)</f>
        <v/>
      </c>
    </row>
    <row r="26" spans="1:13">
      <c r="A26" s="17" t="s">
        <v>69</v>
      </c>
      <c r="B26" s="26" t="s">
        <v>70</v>
      </c>
      <c r="C26" s="17">
        <f>K26</f>
        <v/>
      </c>
      <c r="D26" s="17" t="s">
        <v>62</v>
      </c>
      <c r="E26" s="23" t="n"/>
      <c r="F26" s="23">
        <f>C26*E26</f>
        <v/>
      </c>
      <c r="G26" s="24" t="n"/>
      <c r="H26" s="17" t="n"/>
      <c r="I26" s="17" t="n"/>
      <c r="K26">
        <f>SUM(L26:L26)</f>
        <v/>
      </c>
      <c r="L26" s="53">
        <f>SUMIF(A15_207!$A$14:$A$73,$A26,A15_207!$C$14:$C$73)</f>
        <v/>
      </c>
    </row>
    <row r="27" spans="1:13">
      <c r="A27" s="17" t="s">
        <v>71</v>
      </c>
      <c r="B27" s="26" t="s">
        <v>72</v>
      </c>
      <c r="C27" s="17">
        <f>K27</f>
        <v/>
      </c>
      <c r="D27" s="17" t="s">
        <v>62</v>
      </c>
      <c r="E27" s="23" t="n"/>
      <c r="F27" s="23">
        <f>C27*E27</f>
        <v/>
      </c>
      <c r="G27" s="24" t="n"/>
      <c r="H27" s="17" t="n"/>
      <c r="I27" s="17" t="n"/>
      <c r="K27">
        <f>SUM(L27:L27)</f>
        <v/>
      </c>
      <c r="L27" s="53">
        <f>SUMIF(A15_207!$A$14:$A$73,$A27,A15_207!$C$14:$C$73)</f>
        <v/>
      </c>
    </row>
    <row r="28" spans="1:13">
      <c r="A28" s="17" t="s">
        <v>73</v>
      </c>
      <c r="B28" s="26" t="s">
        <v>74</v>
      </c>
      <c r="C28" s="17">
        <f>K28</f>
        <v/>
      </c>
      <c r="D28" s="17" t="s">
        <v>62</v>
      </c>
      <c r="E28" s="23" t="n"/>
      <c r="F28" s="23">
        <f>C28*E28</f>
        <v/>
      </c>
      <c r="G28" s="24" t="n"/>
      <c r="H28" s="17" t="n"/>
      <c r="I28" s="17" t="n"/>
      <c r="K28">
        <f>SUM(L28:L28)</f>
        <v/>
      </c>
      <c r="L28" s="53">
        <f>SUMIF(A15_207!$A$14:$A$73,$A28,A15_207!$C$14:$C$73)</f>
        <v/>
      </c>
    </row>
    <row r="30" spans="1:13"/>
    <row r="31" spans="1:13">
      <c r="L31" s="67">
        <f>SUMPRODUCT($E9:$E29,L9:L29)</f>
        <v/>
      </c>
    </row>
    <row r="32" spans="1:13">
      <c r="B32" s="55" t="s">
        <v>75</v>
      </c>
      <c r="F32" s="54">
        <f>SUM(F9:F29)</f>
        <v/>
      </c>
      <c r="L32" s="62" t="n"/>
    </row>
    <row r="33" spans="1:13"/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6" verticalDpi="300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114"/>
  <sheetViews>
    <sheetView view="pageBreakPreview" workbookViewId="0" zoomScaleNormal="100" zoomScaleSheetLayoutView="100">
      <selection activeCell="A45" sqref="A45"/>
    </sheetView>
  </sheetViews>
  <sheetFormatPr baseColWidth="8" defaultRowHeight="15" outlineLevelCol="0"/>
  <cols>
    <col customWidth="1" max="1" min="1" style="25" width="21.7109375"/>
    <col customWidth="1" max="2" min="2" style="25" width="70.7109375"/>
    <col customWidth="1" max="3" min="3" style="4" width="7.7109375"/>
    <col customWidth="1" max="4" min="4" style="25" width="50.7109375"/>
    <col bestFit="1" customWidth="1" max="5" min="5" style="25" width="18.5703125"/>
    <col customWidth="1" max="6" min="6" style="25" width="13.5703125"/>
  </cols>
  <sheetData>
    <row customHeight="1" ht="15.75" r="1" s="25" spans="1:6" thickTop="1">
      <c r="A1" s="69" t="s">
        <v>0</v>
      </c>
      <c r="B1" s="70">
        <f>SOUHRN!C1</f>
        <v/>
      </c>
      <c r="C1" s="7" t="s">
        <v>76</v>
      </c>
      <c r="D1" s="2" t="n"/>
    </row>
    <row r="2" spans="1:6">
      <c r="A2" s="71" t="s">
        <v>2</v>
      </c>
      <c r="B2" s="39">
        <f>SOUHRN!C2</f>
        <v/>
      </c>
      <c r="C2" s="4" t="n"/>
      <c r="D2" s="76" t="n"/>
    </row>
    <row r="3" spans="1:6">
      <c r="A3" s="71" t="s">
        <v>4</v>
      </c>
      <c r="B3" s="39" t="n"/>
      <c r="C3" s="4" t="n"/>
    </row>
    <row r="4" spans="1:6">
      <c r="A4" s="71" t="s">
        <v>5</v>
      </c>
      <c r="B4" s="39">
        <f>SOUHRN!C4</f>
        <v/>
      </c>
      <c r="C4" s="4" t="n"/>
    </row>
    <row r="5" spans="1:6">
      <c r="A5" s="71" t="s">
        <v>7</v>
      </c>
      <c r="B5" s="14" t="s">
        <v>77</v>
      </c>
      <c r="C5" s="4" t="n"/>
    </row>
    <row r="6" spans="1:6">
      <c r="A6" s="71" t="s">
        <v>78</v>
      </c>
      <c r="B6" s="14" t="n"/>
      <c r="C6" s="4" t="n"/>
    </row>
    <row r="7" spans="1:6">
      <c r="A7" s="71" t="s">
        <v>79</v>
      </c>
      <c r="B7" s="14" t="n"/>
      <c r="C7" s="4" t="n"/>
    </row>
    <row r="8" spans="1:6">
      <c r="A8" s="71" t="s">
        <v>80</v>
      </c>
      <c r="B8" s="14">
        <f>RIGHT(CELL("filename",A1),LEN(CELL("filename",A1))-FIND("]",CELL("filename",A1)))</f>
        <v/>
      </c>
      <c r="C8" s="4" t="n"/>
    </row>
    <row r="9" spans="1:6">
      <c r="A9" s="71" t="s">
        <v>81</v>
      </c>
      <c r="B9" s="14" t="s">
        <v>82</v>
      </c>
      <c r="C9" s="4" t="n"/>
    </row>
    <row r="10" spans="1:6">
      <c r="A10" s="71" t="s">
        <v>83</v>
      </c>
      <c r="B10" s="14" t="n"/>
      <c r="C10" s="4" t="n"/>
    </row>
    <row customHeight="1" ht="15.75" r="11" s="25" spans="1:6" thickBot="1">
      <c r="A11" s="72" t="s">
        <v>84</v>
      </c>
      <c r="B11" s="40" t="n"/>
      <c r="C11" s="4" t="n"/>
    </row>
    <row r="12" spans="1:6">
      <c r="A12" s="6" t="n"/>
      <c r="B12" s="8" t="n"/>
      <c r="C12" s="11" t="n"/>
      <c r="D12" s="9" t="n"/>
    </row>
    <row customHeight="1" ht="31.5" r="13" s="25" spans="1:6">
      <c r="A13" s="51" t="s">
        <v>9</v>
      </c>
      <c r="B13" s="52" t="s">
        <v>85</v>
      </c>
      <c r="C13" s="5" t="s">
        <v>11</v>
      </c>
      <c r="D13" s="10" t="s">
        <v>12</v>
      </c>
      <c r="E13" s="52" t="s">
        <v>86</v>
      </c>
      <c r="F13" s="52" t="s">
        <v>87</v>
      </c>
    </row>
    <row r="14" spans="1:6">
      <c r="A14" s="41" t="s">
        <v>19</v>
      </c>
      <c r="B14" s="57">
        <f>VLOOKUP(A14,SOUHRN!$A$9:$E$162,2,FALSE)</f>
        <v/>
      </c>
      <c r="C14" s="19" t="n">
        <v>1</v>
      </c>
      <c r="D14" s="28" t="s">
        <v>21</v>
      </c>
      <c r="E14" s="78" t="s"/>
      <c r="F14" s="67">
        <f>C14*E14</f>
        <v/>
      </c>
    </row>
    <row r="15" spans="1:6">
      <c r="A15" s="41" t="s">
        <v>26</v>
      </c>
      <c r="B15" s="57">
        <f>VLOOKUP(A15,SOUHRN!$A$9:$E$162,2,FALSE)</f>
        <v/>
      </c>
      <c r="C15" s="19" t="n">
        <v>1</v>
      </c>
      <c r="D15" s="28" t="s">
        <v>21</v>
      </c>
      <c r="E15" s="78" t="s"/>
      <c r="F15" s="67">
        <f>C15*E15</f>
        <v/>
      </c>
    </row>
    <row r="16" spans="1:6">
      <c r="A16" s="41" t="s">
        <v>50</v>
      </c>
      <c r="B16" s="57">
        <f>VLOOKUP(A16,SOUHRN!$A$9:$E$162,2,FALSE)</f>
        <v/>
      </c>
      <c r="C16" s="19" t="n">
        <v>1</v>
      </c>
      <c r="D16" s="28" t="s">
        <v>21</v>
      </c>
      <c r="E16" s="78" t="s"/>
      <c r="F16" s="67">
        <f>C16*E16</f>
        <v/>
      </c>
    </row>
    <row r="17" spans="1:6">
      <c r="A17" s="41" t="s">
        <v>23</v>
      </c>
      <c r="B17" s="57">
        <f>VLOOKUP(A17,SOUHRN!$A$9:$E$162,2,FALSE)</f>
        <v/>
      </c>
      <c r="C17" s="19" t="n">
        <v>1</v>
      </c>
      <c r="D17" s="28" t="s">
        <v>21</v>
      </c>
      <c r="E17" s="78" t="s"/>
      <c r="F17" s="67">
        <f>C17*E17</f>
        <v/>
      </c>
    </row>
    <row r="18" spans="1:6">
      <c r="A18" s="41" t="s">
        <v>53</v>
      </c>
      <c r="B18" s="57">
        <f>VLOOKUP(A18,SOUHRN!$A$9:$E$162,2,FALSE)</f>
        <v/>
      </c>
      <c r="C18" s="19" t="n">
        <v>1</v>
      </c>
      <c r="D18" s="28" t="s">
        <v>21</v>
      </c>
      <c r="E18" s="78" t="s"/>
      <c r="F18" s="67">
        <f>C18*E18</f>
        <v/>
      </c>
    </row>
    <row r="19" spans="1:6">
      <c r="A19" s="41" t="s">
        <v>41</v>
      </c>
      <c r="B19" s="57">
        <f>VLOOKUP(A19,SOUHRN!$A$9:$E$162,2,FALSE)</f>
        <v/>
      </c>
      <c r="C19" s="20" t="n">
        <v>1</v>
      </c>
      <c r="D19" s="28" t="s">
        <v>21</v>
      </c>
      <c r="E19" s="78" t="s"/>
      <c r="F19" s="67">
        <f>C19*E19</f>
        <v/>
      </c>
    </row>
    <row r="20" spans="1:6">
      <c r="A20" s="41" t="s">
        <v>32</v>
      </c>
      <c r="B20" s="57">
        <f>VLOOKUP(A20,SOUHRN!$A$9:$E$162,2,FALSE)</f>
        <v/>
      </c>
      <c r="C20" s="20" t="n">
        <v>1</v>
      </c>
      <c r="D20" s="28" t="s">
        <v>21</v>
      </c>
      <c r="E20" s="78" t="s"/>
      <c r="F20" s="67">
        <f>C20*E20</f>
        <v/>
      </c>
    </row>
    <row r="21" spans="1:6">
      <c r="A21" s="42" t="s">
        <v>29</v>
      </c>
      <c r="B21" s="57">
        <f>VLOOKUP(A21,SOUHRN!$A$9:$E$162,2,FALSE)</f>
        <v/>
      </c>
      <c r="C21" s="20" t="n">
        <v>1</v>
      </c>
      <c r="D21" s="28" t="s">
        <v>21</v>
      </c>
      <c r="E21" s="78" t="s"/>
      <c r="F21" s="67">
        <f>C21*E21</f>
        <v/>
      </c>
    </row>
    <row r="22" spans="1:6">
      <c r="A22" s="41" t="s">
        <v>35</v>
      </c>
      <c r="B22" s="57">
        <f>VLOOKUP(A22,SOUHRN!$A$9:$E$162,2,FALSE)</f>
        <v/>
      </c>
      <c r="C22" s="20" t="n">
        <v>1</v>
      </c>
      <c r="D22" s="28" t="s">
        <v>21</v>
      </c>
      <c r="E22" s="78" t="s"/>
      <c r="F22" s="67">
        <f>C22*E22</f>
        <v/>
      </c>
    </row>
    <row r="23" spans="1:6">
      <c r="A23" s="41" t="s">
        <v>38</v>
      </c>
      <c r="B23" s="57">
        <f>VLOOKUP(A23,SOUHRN!$A$9:$E$162,2,FALSE)</f>
        <v/>
      </c>
      <c r="C23" s="20" t="n">
        <v>2</v>
      </c>
      <c r="D23" s="28" t="s">
        <v>21</v>
      </c>
      <c r="E23" s="78" t="s"/>
      <c r="F23" s="67">
        <f>C23*E23</f>
        <v/>
      </c>
    </row>
    <row r="24" spans="1:6">
      <c r="A24" s="41" t="s">
        <v>44</v>
      </c>
      <c r="B24" s="57">
        <f>VLOOKUP(A24,SOUHRN!$A$9:$E$162,2,FALSE)</f>
        <v/>
      </c>
      <c r="C24" s="19" t="n">
        <v>30</v>
      </c>
      <c r="D24" s="28" t="s">
        <v>21</v>
      </c>
      <c r="E24" s="78" t="s"/>
      <c r="F24" s="67">
        <f>C24*E24</f>
        <v/>
      </c>
    </row>
    <row r="25" spans="1:6">
      <c r="A25" s="41" t="s">
        <v>48</v>
      </c>
      <c r="B25" s="57">
        <f>VLOOKUP(A25,SOUHRN!$A$9:$E$162,2,FALSE)</f>
        <v/>
      </c>
      <c r="C25" s="19" t="n">
        <v>60</v>
      </c>
      <c r="D25" s="28" t="s">
        <v>21</v>
      </c>
      <c r="E25" s="78" t="s"/>
      <c r="F25" s="67">
        <f>C25*E25</f>
        <v/>
      </c>
    </row>
    <row r="26" spans="1:6">
      <c r="A26" s="41" t="s">
        <v>56</v>
      </c>
      <c r="B26" s="57">
        <f>VLOOKUP(A26,SOUHRN!$A$9:$E$162,2,FALSE)</f>
        <v/>
      </c>
      <c r="C26" s="20" t="n">
        <v>1</v>
      </c>
      <c r="D26" s="28" t="s">
        <v>21</v>
      </c>
      <c r="E26" s="78" t="s"/>
      <c r="F26" s="67">
        <f>C26*E26</f>
        <v/>
      </c>
    </row>
    <row r="27" spans="1:6">
      <c r="A27" s="41" t="s">
        <v>60</v>
      </c>
      <c r="B27" s="57">
        <f>VLOOKUP(A27,SOUHRN!$A$9:$E$162,2,FALSE)</f>
        <v/>
      </c>
      <c r="C27" s="20" t="n">
        <v>4</v>
      </c>
      <c r="D27" s="28" t="s">
        <v>46</v>
      </c>
      <c r="E27" s="79" t="s"/>
      <c r="F27" s="79" t="s"/>
    </row>
    <row r="28" spans="1:6">
      <c r="A28" s="41" t="s">
        <v>63</v>
      </c>
      <c r="B28" s="57">
        <f>VLOOKUP(A28,SOUHRN!$A$9:$E$162,2,FALSE)</f>
        <v/>
      </c>
      <c r="C28" s="20" t="n">
        <v>4</v>
      </c>
      <c r="D28" s="64" t="s">
        <v>58</v>
      </c>
      <c r="E28" s="79" t="s"/>
      <c r="F28" s="79" t="s"/>
    </row>
    <row r="29" spans="1:6">
      <c r="A29" s="41" t="s">
        <v>65</v>
      </c>
      <c r="B29" s="57">
        <f>VLOOKUP(A29,SOUHRN!$A$9:$E$162,2,FALSE)</f>
        <v/>
      </c>
      <c r="C29" s="20" t="n">
        <v>16</v>
      </c>
      <c r="D29" s="28" t="s">
        <v>58</v>
      </c>
      <c r="E29" s="79" t="s"/>
      <c r="F29" s="79" t="s"/>
    </row>
    <row r="30" spans="1:6">
      <c r="A30" s="41" t="s">
        <v>67</v>
      </c>
      <c r="B30" s="57">
        <f>VLOOKUP(A30,SOUHRN!$A$9:$E$162,2,FALSE)</f>
        <v/>
      </c>
      <c r="C30" s="20" t="n">
        <v>12</v>
      </c>
      <c r="D30" s="28" t="s">
        <v>58</v>
      </c>
      <c r="E30" s="79" t="s"/>
      <c r="F30" s="79" t="s"/>
    </row>
    <row r="31" spans="1:6">
      <c r="A31" s="41" t="s">
        <v>69</v>
      </c>
      <c r="B31" s="57">
        <f>VLOOKUP(A31,SOUHRN!$A$9:$E$162,2,FALSE)</f>
        <v/>
      </c>
      <c r="C31" s="20" t="n">
        <v>60</v>
      </c>
      <c r="D31" s="64" t="s">
        <v>62</v>
      </c>
      <c r="E31" s="79" t="s"/>
      <c r="F31" s="79" t="s"/>
    </row>
    <row r="32" spans="1:6">
      <c r="A32" s="41" t="s">
        <v>71</v>
      </c>
      <c r="B32" s="57">
        <f>VLOOKUP(A32,SOUHRN!$A$9:$E$162,2,FALSE)</f>
        <v/>
      </c>
      <c r="C32" s="20" t="n">
        <v>4</v>
      </c>
      <c r="D32" s="28" t="s">
        <v>58</v>
      </c>
      <c r="E32" s="79" t="s"/>
      <c r="F32" s="79" t="s"/>
    </row>
    <row r="33" spans="1:6">
      <c r="A33" s="41" t="s">
        <v>73</v>
      </c>
      <c r="B33" s="57">
        <f>VLOOKUP(A33,SOUHRN!$A$9:$E$162,2,FALSE)</f>
        <v/>
      </c>
      <c r="C33" s="20" t="n">
        <v>2</v>
      </c>
      <c r="D33" s="64" t="s">
        <v>62</v>
      </c>
      <c r="E33" s="79" t="s"/>
      <c r="F33" s="79" t="s"/>
    </row>
    <row customHeight="1" ht="15.75" r="34" s="25" spans="1:6" thickBot="1">
      <c r="A34" s="43" t="n"/>
      <c r="B34" s="65" t="n"/>
      <c r="C34" s="58" t="n"/>
      <c r="D34" s="63" t="n"/>
      <c r="E34" s="67" t="n"/>
      <c r="F34" s="67" t="n"/>
    </row>
    <row customHeight="1" ht="15.75" r="35" s="25" spans="1:6" thickTop="1"/>
    <row r="36" spans="1:6">
      <c r="F36" s="68">
        <f>SUM(F14:F35)</f>
        <v/>
      </c>
    </row>
    <row r="37" spans="1:6"/>
    <row r="38" spans="1:6"/>
    <row r="39" spans="1:6"/>
    <row r="40" spans="1:6"/>
    <row r="41" spans="1:6"/>
    <row r="42" spans="1:6"/>
    <row r="43" spans="1:6"/>
    <row r="44" spans="1:6"/>
    <row r="45" spans="1:6"/>
    <row r="46" spans="1:6"/>
    <row r="47" spans="1:6"/>
    <row r="48" spans="1:6"/>
    <row r="49" spans="1:6"/>
    <row r="50" spans="1:6"/>
    <row r="51" spans="1:6"/>
    <row r="52" spans="1:6"/>
    <row r="53" spans="1:6"/>
    <row r="54" spans="1:6"/>
    <row r="55" spans="1:6"/>
    <row r="56" spans="1:6"/>
    <row r="57" spans="1:6"/>
    <row r="58" spans="1:6"/>
    <row r="59" spans="1:6"/>
    <row r="60" spans="1:6"/>
    <row r="61" spans="1:6"/>
    <row r="62" spans="1:6"/>
    <row r="63" spans="1:6"/>
    <row r="64" spans="1:6"/>
    <row r="65" spans="1:6"/>
    <row r="66" spans="1:6"/>
    <row r="67" spans="1:6"/>
    <row r="68" spans="1:6"/>
    <row r="69" spans="1:6"/>
    <row r="70" spans="1:6"/>
    <row r="71" spans="1:6"/>
    <row r="72" spans="1:6"/>
    <row r="73" spans="1:6"/>
    <row r="74" spans="1:6"/>
    <row r="75" spans="1:6"/>
    <row r="76" spans="1:6"/>
    <row r="77" spans="1:6"/>
    <row r="78" spans="1:6"/>
    <row r="79" spans="1:6"/>
    <row r="80" spans="1:6"/>
    <row r="81" spans="1:6"/>
    <row r="82" spans="1:6"/>
    <row r="83" spans="1:6"/>
    <row r="84" spans="1:6"/>
    <row r="85" spans="1:6"/>
    <row r="86" spans="1:6"/>
    <row r="87" spans="1:6"/>
    <row r="88" spans="1:6"/>
    <row r="89" spans="1:6"/>
    <row r="90" spans="1:6"/>
    <row r="91" spans="1:6"/>
    <row r="92" spans="1:6"/>
    <row r="93" spans="1:6"/>
    <row r="94" spans="1:6"/>
    <row r="95" spans="1:6"/>
    <row r="96" spans="1:6"/>
    <row r="97" spans="1:6"/>
    <row r="98" spans="1:6"/>
    <row r="99" spans="1:6"/>
    <row r="100" spans="1:6"/>
    <row r="101" spans="1:6"/>
    <row r="102" spans="1:6"/>
    <row r="103" spans="1:6"/>
    <row r="104" spans="1:6"/>
    <row r="105" spans="1:6"/>
    <row r="106" spans="1:6"/>
    <row r="107" spans="1:6"/>
    <row r="108" spans="1:6"/>
    <row r="109" spans="1:6"/>
    <row r="110" spans="1:6"/>
    <row r="111" spans="1:6"/>
    <row r="112" spans="1:6"/>
    <row r="113" spans="1:6"/>
    <row r="114" spans="1:6">
      <c r="D114" s="56" t="n"/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8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59A516-2BEA-4CCF-A52F-B7A156C76ACF}"/>
</file>

<file path=customXml/itemProps2.xml><?xml version="1.0" encoding="utf-8"?>
<ds:datastoreItem xmlns:ds="http://schemas.openxmlformats.org/officeDocument/2006/customXml" ds:itemID="{3C6ECA3F-9C8E-4B2D-98AD-91DE7C5776F4}"/>
</file>

<file path=customXml/itemProps3.xml><?xml version="1.0" encoding="utf-8"?>
<ds:datastoreItem xmlns:ds="http://schemas.openxmlformats.org/officeDocument/2006/customXml" ds:itemID="{15CC8ECA-B6D6-46A1-AF5C-55B72614EF22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2018-02-20T10:01:19Z</cp:lastPrinted>
  <dcterms:created xsi:type="dcterms:W3CDTF">2013-07-18T13:10:46Z</dcterms:created>
  <dcterms:modified xsi:type="dcterms:W3CDTF">2018-03-15T11:57:49Z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