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1" tabRatio="923" windowHeight="13920" windowWidth="28800" xWindow="0" yWindow="0"/>
  </bookViews>
  <sheets>
    <sheet name="SOUHRN" sheetId="1" state="hidden" r:id="rId1"/>
    <sheet name="29" sheetId="2" state="visible" r:id="rId2"/>
  </sheets>
  <definedNames>
    <definedName localSheetId="0" name="_xlnm.Print_Area">SOUHRN!$A$1:$I$20</definedName>
    <definedName localSheetId="1" name="_xlnm.Print_Titles">29!$1:$13</definedName>
    <definedName localSheetId="1" name="_xlnm.Print_Area">29!$A$1:$F$25</definedName>
  </definedNames>
  <calcPr calcId="152511" fullCalcOnLoad="1"/>
</workbook>
</file>

<file path=xl/sharedStrings.xml><?xml version="1.0" encoding="utf-8"?>
<sst xmlns="http://schemas.openxmlformats.org/spreadsheetml/2006/main" uniqueCount="63">
  <si>
    <t>Název projektu:</t>
  </si>
  <si>
    <t>MUNI AV Technologie</t>
  </si>
  <si>
    <t>Budova:</t>
  </si>
  <si>
    <t>D</t>
  </si>
  <si>
    <t>Fakulta:</t>
  </si>
  <si>
    <t>PedF</t>
  </si>
  <si>
    <t>Adresa:</t>
  </si>
  <si>
    <t>Poříčí 31</t>
  </si>
  <si>
    <t>Dokument:</t>
  </si>
  <si>
    <t>Souhrnný výkaz</t>
  </si>
  <si>
    <t>ID</t>
  </si>
  <si>
    <t>Popis položky</t>
  </si>
  <si>
    <t>Počet měrných jednotek</t>
  </si>
  <si>
    <t>Měrná jednotka</t>
  </si>
  <si>
    <t>Jednotková cena [Kč]</t>
  </si>
  <si>
    <t>Celková cena [Kč]</t>
  </si>
  <si>
    <t>Technické specifikace, uživatelské standardy</t>
  </si>
  <si>
    <t>Výrobce</t>
  </si>
  <si>
    <t>Typ zařízení</t>
  </si>
  <si>
    <t>Suma</t>
  </si>
  <si>
    <t>F9</t>
  </si>
  <si>
    <t>Akumulátorový blok</t>
  </si>
  <si>
    <t>ks</t>
  </si>
  <si>
    <t xml:space="preserve">Akumulátorový Li-Ion blok přenosných vysílačů bezdrátových mikrofonů, min. kapacita  2000 mAh.
</t>
  </si>
  <si>
    <t>F10</t>
  </si>
  <si>
    <t>Nabíječka akumulátorových bloků</t>
  </si>
  <si>
    <t xml:space="preserve">Nabíječka pro mikrofonní sady, pro nabíjení dvojice mikrofonních vysílačů  (pro vysílače klopového/náhlavního a ručního mikrofonu zároveň) bez nutnosti vyndání akumulátorových bloků, nabíjecí proud min. 2 x 1000 mA.
</t>
  </si>
  <si>
    <t>F49</t>
  </si>
  <si>
    <t>Bezdrátový mikrofon ruční 1,9 GHz - sada přijímače a vysílače</t>
  </si>
  <si>
    <t xml:space="preserve">Digitální ruční sada bezdrátového mikrofonního vysílače s přijímačem. Min. parametry: citlivost 1,6 mV/Pa, doba provozu na baterie až 15 h, dyn. rozsah &gt;120 dB(A), THD &lt;  0,1% (1 kHz), modulace GFSK se zpětným kanálem, výstupní konektory XLR / 2 x RCA. Možnost instalace do racku.
</t>
  </si>
  <si>
    <t>F51</t>
  </si>
  <si>
    <t>Bezdrátový mikrofon náhlavní 1,9 GHz - sada přijímače a vysílače</t>
  </si>
  <si>
    <t xml:space="preserve">Digitální sada bezdrátového mikrofonního vysílače s náhlavním kondenzátorovým mikrofonem s přijímačem a rack. držákem. Min. parametry: citlivost 5 mV/Pa, doba provozu na baterie až 15 h, dyn. rozsah &gt;120 dB(A), THD &lt;  0,1% (1 kHz), modulace GFSK se zpětným kanálem, výstupní konektory XLR / 2 x RCA.
</t>
  </si>
  <si>
    <t>F53</t>
  </si>
  <si>
    <t>Samostatný klopový mikrofon k sadě</t>
  </si>
  <si>
    <t xml:space="preserve">Klopový kondenzátorový mikrofon s kulovou charakteristikou, citlivost: &gt; 5 mV/Pa, úroveň šumu &lt; 27 dB(A).
</t>
  </si>
  <si>
    <t>H32</t>
  </si>
  <si>
    <t>Montážní a spotřební materiál</t>
  </si>
  <si>
    <t>kpl</t>
  </si>
  <si>
    <t xml:space="preserve">Montážní a spotřební materiál pro instalaci AV techniky.
</t>
  </si>
  <si>
    <t>J2</t>
  </si>
  <si>
    <t>Štítkování zařízení - identifikační systém</t>
  </si>
  <si>
    <t>h</t>
  </si>
  <si>
    <t>J5</t>
  </si>
  <si>
    <t>Montážní a instalační práce</t>
  </si>
  <si>
    <t>J9</t>
  </si>
  <si>
    <t>Zprovoznění a zaškolení obsluhy</t>
  </si>
  <si>
    <t>CELKEM</t>
  </si>
  <si>
    <t>Základní vlastnosti prostoru:</t>
  </si>
  <si>
    <t>TYPIZACE:
4_Pouze mic
SOUHRN: 
2x sada bezdrátových mikrofonů</t>
  </si>
  <si>
    <t>Soupis zařízení</t>
  </si>
  <si>
    <t>Název místnosti:</t>
  </si>
  <si>
    <t>učebna 29</t>
  </si>
  <si>
    <t>Typ místnosti:</t>
  </si>
  <si>
    <t>4_Pouze mic</t>
  </si>
  <si>
    <t>Číslo místnosti provozní:</t>
  </si>
  <si>
    <t>Kód místnosti:</t>
  </si>
  <si>
    <t>BBA03P01050</t>
  </si>
  <si>
    <t>Kapacita:</t>
  </si>
  <si>
    <t>Frekvenční pásmo:</t>
  </si>
  <si>
    <t>Název položky</t>
  </si>
  <si>
    <t>Jednotková cena bez DPH [Kč]</t>
  </si>
  <si>
    <t>Celková cena bez DPH [Kč]</t>
  </si>
</sst>
</file>

<file path=xl/styles.xml><?xml version="1.0" encoding="utf-8"?>
<styleSheet xmlns="http://schemas.openxmlformats.org/spreadsheetml/2006/main">
  <numFmts count="1">
    <numFmt formatCode="#,##0.\-" numFmtId="164"/>
  </numFmts>
  <fonts count="16">
    <font>
      <name val="Calibri"/>
      <charset val="238"/>
      <family val="2"/>
      <color theme="1"/>
      <sz val="11"/>
      <scheme val="minor"/>
    </font>
    <font>
      <name val="Times New Roman"/>
      <charset val="238"/>
      <family val="1"/>
      <color theme="1"/>
      <sz val="11"/>
    </font>
    <font>
      <name val="Tahoma"/>
      <charset val="238"/>
      <family val="2"/>
      <color theme="1"/>
      <sz val="8"/>
    </font>
    <font>
      <name val="Tahoma"/>
      <charset val="238"/>
      <family val="2"/>
      <color theme="1"/>
      <sz val="11"/>
    </font>
    <font>
      <name val="Tahoma"/>
      <charset val="238"/>
      <family val="2"/>
      <color theme="1"/>
      <sz val="12"/>
    </font>
    <font>
      <name val="Tahoma"/>
      <charset val="238"/>
      <family val="2"/>
      <color theme="1"/>
      <sz val="10"/>
    </font>
    <font>
      <name val="Calibri"/>
      <charset val="238"/>
      <family val="2"/>
      <color theme="10"/>
      <sz val="11"/>
      <u val="single"/>
      <scheme val="minor"/>
    </font>
    <font>
      <name val="Calibri"/>
      <charset val="238"/>
      <family val="2"/>
      <color theme="1"/>
      <sz val="8"/>
      <scheme val="minor"/>
    </font>
    <font>
      <name val="Arial"/>
      <charset val="238"/>
      <family val="2"/>
      <sz val="10"/>
    </font>
    <font>
      <name val="Tahoma"/>
      <charset val="238"/>
      <family val="2"/>
      <sz val="12"/>
    </font>
    <font>
      <name val="Trebuchet MS"/>
      <charset val="238"/>
      <family val="2"/>
      <color theme="1"/>
      <sz val="11"/>
    </font>
    <font>
      <name val="Calibri"/>
      <charset val="238"/>
      <family val="2"/>
      <b val="1"/>
      <color theme="1"/>
      <sz val="11"/>
      <scheme val="minor"/>
    </font>
    <font>
      <name val="Calibri"/>
      <charset val="238"/>
      <family val="2"/>
      <color theme="1"/>
      <sz val="11"/>
      <scheme val="minor"/>
    </font>
    <font>
      <name val="Calibri"/>
      <charset val="238"/>
      <family val="2"/>
      <b val="1"/>
      <color indexed="8"/>
      <sz val="11"/>
      <scheme val="minor"/>
    </font>
    <font>
      <name val="Calibri"/>
      <charset val="238"/>
      <family val="2"/>
      <b val="1"/>
      <color rgb="FFFF0000"/>
      <sz val="14"/>
      <scheme val="minor"/>
    </font>
    <font>
      <name val="Calibri"/>
      <charset val="238"/>
      <family val="2"/>
      <color rgb="FFFF0000"/>
      <sz val="14"/>
      <scheme val="minor"/>
    </font>
  </fonts>
  <fills count="3">
    <fill>
      <patternFill/>
    </fill>
    <fill>
      <patternFill patternType="gray125"/>
    </fill>
    <fill>
      <patternFill patternType="solid">
        <fgColor rgb="00C4C4C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</borders>
  <cellStyleXfs count="5">
    <xf borderId="0" fillId="0" fontId="12" numFmtId="0"/>
    <xf borderId="0" fillId="0" fontId="6" numFmtId="0"/>
    <xf borderId="0" fillId="0" fontId="8" numFmtId="0"/>
    <xf borderId="0" fillId="0" fontId="8" numFmtId="0"/>
    <xf borderId="0" fillId="0" fontId="12" numFmtId="0"/>
  </cellStyleXfs>
  <cellXfs count="77">
    <xf borderId="0" fillId="0" fontId="0" numFmtId="0" pivotButton="0" quotePrefix="0" xfId="0"/>
    <xf borderId="0" fillId="0" fontId="0" numFmtId="0" pivotButton="0" quotePrefix="0" xfId="0"/>
    <xf borderId="3" fillId="0" fontId="0" numFmtId="0" pivotButton="0" quotePrefix="0" xfId="0"/>
    <xf applyAlignment="1" borderId="0" fillId="0" fontId="0" numFmtId="0" pivotButton="0" quotePrefix="0" xfId="0">
      <alignment horizontal="center"/>
    </xf>
    <xf applyAlignment="1" borderId="0" fillId="0" fontId="0" numFmtId="0" pivotButton="0" quotePrefix="0" xfId="0">
      <alignment horizontal="center"/>
    </xf>
    <xf applyAlignment="1" borderId="1" fillId="0" fontId="2" numFmtId="0" pivotButton="0" quotePrefix="0" xfId="0">
      <alignment horizontal="center" vertical="center" wrapText="1"/>
    </xf>
    <xf applyAlignment="1" borderId="0" fillId="0" fontId="4" numFmtId="0" pivotButton="0" quotePrefix="0" xfId="0">
      <alignment horizontal="left" vertical="top" wrapText="1"/>
    </xf>
    <xf applyAlignment="1" borderId="0" fillId="0" fontId="4" numFmtId="0" pivotButton="0" quotePrefix="0" xfId="0">
      <alignment horizontal="center" vertical="top"/>
    </xf>
    <xf borderId="0" fillId="0" fontId="6" numFmtId="0" pivotButton="0" quotePrefix="0" xfId="1"/>
    <xf borderId="12" fillId="0" fontId="1" numFmtId="0" pivotButton="0" quotePrefix="0" xfId="0"/>
    <xf applyAlignment="1" borderId="2" fillId="0" fontId="0" numFmtId="0" pivotButton="0" quotePrefix="0" xfId="0">
      <alignment horizontal="left"/>
    </xf>
    <xf borderId="16" fillId="0" fontId="0" numFmtId="0" pivotButton="0" quotePrefix="0" xfId="0"/>
    <xf borderId="17" fillId="0" fontId="0" numFmtId="0" pivotButton="0" quotePrefix="0" xfId="0"/>
    <xf applyAlignment="1" borderId="5" fillId="0" fontId="2" numFmtId="0" pivotButton="0" quotePrefix="0" xfId="0">
      <alignment horizontal="center" vertical="center" wrapText="1"/>
    </xf>
    <xf applyAlignment="1" borderId="16" fillId="0" fontId="0" numFmtId="0" pivotButton="0" quotePrefix="0" xfId="0">
      <alignment horizontal="center"/>
    </xf>
    <xf borderId="18" fillId="0" fontId="5" numFmtId="0" pivotButton="0" quotePrefix="0" xfId="0"/>
    <xf applyAlignment="1" borderId="9" fillId="0" fontId="4" numFmtId="0" pivotButton="0" quotePrefix="0" xfId="0">
      <alignment vertical="top"/>
    </xf>
    <xf applyAlignment="1" borderId="6" fillId="0" fontId="4" numFmtId="0" pivotButton="0" quotePrefix="0" xfId="0">
      <alignment horizontal="center" vertical="top"/>
    </xf>
    <xf applyAlignment="1" borderId="11" fillId="0" fontId="4" numFmtId="0" pivotButton="0" quotePrefix="0" xfId="0">
      <alignment vertical="top" wrapText="1"/>
    </xf>
    <xf applyAlignment="1" borderId="9" fillId="0" fontId="4" numFmtId="0" pivotButton="0" quotePrefix="0" xfId="0">
      <alignment horizontal="center" vertical="top"/>
    </xf>
    <xf applyAlignment="1" borderId="1" fillId="0" fontId="4" numFmtId="0" pivotButton="0" quotePrefix="0" xfId="0">
      <alignment horizontal="center" vertical="top"/>
    </xf>
    <xf applyAlignment="1" borderId="11" fillId="0" fontId="4" numFmtId="0" pivotButton="0" quotePrefix="0" xfId="0">
      <alignment horizontal="center" vertical="top"/>
    </xf>
    <xf borderId="0" fillId="0" fontId="7" numFmtId="0" pivotButton="0" quotePrefix="0" xfId="0"/>
    <xf applyAlignment="1" borderId="21" fillId="0" fontId="3" numFmtId="0" pivotButton="0" quotePrefix="0" xfId="0">
      <alignment horizontal="center" vertical="center" wrapText="1"/>
    </xf>
    <xf applyAlignment="1" borderId="21" fillId="0" fontId="2" numFmtId="0" pivotButton="0" quotePrefix="0" xfId="0">
      <alignment horizontal="center" vertical="center" wrapText="1"/>
    </xf>
    <xf applyAlignment="1" borderId="1" fillId="0" fontId="9" numFmtId="164" pivotButton="0" quotePrefix="0" xfId="2">
      <alignment horizontal="right" vertical="top"/>
    </xf>
    <xf applyAlignment="1" borderId="1" fillId="0" fontId="5" numFmtId="0" pivotButton="0" quotePrefix="0" xfId="0">
      <alignment horizontal="left" vertical="top" wrapText="1"/>
    </xf>
    <xf borderId="0" fillId="0" fontId="0" numFmtId="0" pivotButton="0" quotePrefix="0" xfId="0"/>
    <xf applyAlignment="1" borderId="1" fillId="0" fontId="4" numFmtId="0" pivotButton="0" quotePrefix="0" xfId="0">
      <alignment horizontal="left" vertical="top" wrapText="1"/>
    </xf>
    <xf applyAlignment="1" borderId="7" fillId="0" fontId="4" numFmtId="0" pivotButton="0" quotePrefix="0" xfId="0">
      <alignment horizontal="center" vertical="top"/>
    </xf>
    <xf applyAlignment="1" borderId="15" fillId="0" fontId="4" numFmtId="0" pivotButton="0" quotePrefix="0" xfId="0">
      <alignment horizontal="center" vertical="top"/>
    </xf>
    <xf applyAlignment="1" borderId="14" fillId="0" fontId="4" numFmtId="0" pivotButton="0" quotePrefix="0" xfId="0">
      <alignment horizontal="center" vertical="top"/>
    </xf>
    <xf borderId="23" fillId="0" fontId="0" numFmtId="0" pivotButton="0" quotePrefix="0" xfId="0"/>
    <xf borderId="24" fillId="0" fontId="0" numFmtId="0" pivotButton="0" quotePrefix="0" xfId="0"/>
    <xf borderId="26" fillId="0" fontId="0" numFmtId="0" pivotButton="0" quotePrefix="0" xfId="0"/>
    <xf borderId="0" fillId="0" fontId="3" numFmtId="0" pivotButton="0" quotePrefix="0" xfId="0"/>
    <xf borderId="0" fillId="0" fontId="3" numFmtId="0" pivotButton="0" quotePrefix="0" xfId="0"/>
    <xf borderId="26" fillId="0" fontId="3" numFmtId="0" pivotButton="0" quotePrefix="0" xfId="0"/>
    <xf applyAlignment="1" borderId="0" fillId="0" fontId="3" numFmtId="0" pivotButton="0" quotePrefix="0" xfId="0">
      <alignment horizontal="left"/>
    </xf>
    <xf borderId="28" fillId="0" fontId="3" numFmtId="0" pivotButton="0" quotePrefix="0" xfId="0"/>
    <xf applyAlignment="1" borderId="28" fillId="0" fontId="3" numFmtId="0" pivotButton="0" quotePrefix="0" xfId="0">
      <alignment horizontal="left"/>
    </xf>
    <xf applyAlignment="1" borderId="29" fillId="0" fontId="3" numFmtId="0" pivotButton="0" quotePrefix="0" xfId="0">
      <alignment horizontal="left"/>
    </xf>
    <xf applyAlignment="1" borderId="0" fillId="0" fontId="7" numFmtId="0" pivotButton="0" quotePrefix="0" xfId="0">
      <alignment horizontal="right"/>
    </xf>
    <xf applyAlignment="1" borderId="18" fillId="0" fontId="5" numFmtId="0" pivotButton="0" quotePrefix="0" xfId="0">
      <alignment wrapText="1"/>
    </xf>
    <xf borderId="19" fillId="0" fontId="5" numFmtId="0" pivotButton="0" quotePrefix="0" xfId="0"/>
    <xf applyAlignment="1" borderId="8" fillId="0" fontId="4" numFmtId="49" pivotButton="0" quotePrefix="0" xfId="0">
      <alignment horizontal="center" vertical="top"/>
    </xf>
    <xf applyAlignment="1" borderId="13" fillId="0" fontId="4" numFmtId="49" pivotButton="0" quotePrefix="0" xfId="0">
      <alignment horizontal="center" vertical="top"/>
    </xf>
    <xf borderId="22" fillId="0" fontId="0" numFmtId="49" pivotButton="0" quotePrefix="0" xfId="0"/>
    <xf borderId="25" fillId="0" fontId="0" numFmtId="49" pivotButton="0" quotePrefix="0" xfId="0"/>
    <xf borderId="25" fillId="0" fontId="3" numFmtId="49" pivotButton="0" quotePrefix="0" xfId="0"/>
    <xf borderId="27" fillId="0" fontId="3" numFmtId="49" pivotButton="0" quotePrefix="0" xfId="0"/>
    <xf borderId="12" fillId="0" fontId="1" numFmtId="49" pivotButton="0" quotePrefix="0" xfId="0"/>
    <xf applyAlignment="1" borderId="20" fillId="0" fontId="2" numFmtId="49" pivotButton="0" quotePrefix="0" xfId="0">
      <alignment horizontal="left" vertical="center" wrapText="1"/>
    </xf>
    <xf borderId="0" fillId="0" fontId="0" numFmtId="49" pivotButton="0" quotePrefix="0" xfId="0"/>
    <xf applyAlignment="1" borderId="10" fillId="0" fontId="4" numFmtId="49" pivotButton="0" quotePrefix="0" xfId="0">
      <alignment horizontal="center" vertical="center" wrapText="1"/>
    </xf>
    <xf applyAlignment="1" borderId="1" fillId="0" fontId="4" numFmtId="0" pivotButton="0" quotePrefix="0" xfId="0">
      <alignment horizontal="center" vertical="center" wrapText="1"/>
    </xf>
    <xf borderId="0" fillId="0" fontId="7" numFmtId="0" pivotButton="0" quotePrefix="0" xfId="0"/>
    <xf applyAlignment="1" borderId="0" fillId="0" fontId="10" numFmtId="49" pivotButton="0" quotePrefix="0" xfId="0">
      <alignment horizontal="left"/>
    </xf>
    <xf borderId="0" fillId="0" fontId="11" numFmtId="164" pivotButton="0" quotePrefix="0" xfId="0"/>
    <xf applyAlignment="1" borderId="0" fillId="0" fontId="11" numFmtId="0" pivotButton="0" quotePrefix="0" xfId="0">
      <alignment horizontal="right"/>
    </xf>
    <xf applyAlignment="1" borderId="18" fillId="0" fontId="5" numFmtId="0" pivotButton="0" quotePrefix="0" xfId="0">
      <alignment horizontal="left"/>
    </xf>
    <xf applyAlignment="1" borderId="0" fillId="0" fontId="9" numFmtId="164" pivotButton="0" quotePrefix="0" xfId="2">
      <alignment horizontal="right" vertical="top"/>
    </xf>
    <xf applyAlignment="1" borderId="0" fillId="0" fontId="5" numFmtId="0" pivotButton="0" quotePrefix="0" xfId="0">
      <alignment horizontal="left" vertical="top" wrapText="1"/>
    </xf>
    <xf borderId="0" fillId="0" fontId="3" numFmtId="0" pivotButton="0" quotePrefix="0" xfId="0"/>
    <xf borderId="0" fillId="0" fontId="0" numFmtId="3" pivotButton="0" quotePrefix="0" xfId="0"/>
    <xf borderId="0" fillId="0" fontId="13" numFmtId="3" pivotButton="0" quotePrefix="0" xfId="0"/>
    <xf borderId="30" fillId="0" fontId="5" numFmtId="0" pivotButton="0" quotePrefix="0" xfId="0"/>
    <xf applyAlignment="1" borderId="31" fillId="0" fontId="5" numFmtId="0" pivotButton="0" quotePrefix="0" xfId="0">
      <alignment wrapText="1"/>
    </xf>
    <xf borderId="32" fillId="0" fontId="5" numFmtId="0" pivotButton="0" quotePrefix="0" xfId="0"/>
    <xf borderId="33" fillId="0" fontId="5" numFmtId="0" pivotButton="0" quotePrefix="0" xfId="0"/>
    <xf applyAlignment="1" borderId="0" fillId="0" fontId="14" numFmtId="0" pivotButton="0" quotePrefix="0" xfId="0">
      <alignment horizontal="center"/>
    </xf>
    <xf applyAlignment="1" borderId="0" fillId="0" fontId="15" numFmtId="0" pivotButton="0" quotePrefix="0" xfId="0">
      <alignment horizontal="center"/>
    </xf>
    <xf applyAlignment="1" borderId="0" fillId="0" fontId="3" numFmtId="0" pivotButton="0" quotePrefix="0" xfId="0">
      <alignment horizontal="left"/>
    </xf>
    <xf applyAlignment="1" borderId="4" fillId="0" fontId="0" numFmtId="0" pivotButton="0" quotePrefix="0" xfId="0">
      <alignment wrapText="1"/>
    </xf>
    <xf borderId="4" fillId="0" fontId="0" numFmtId="0" pivotButton="0" quotePrefix="0" xfId="0"/>
    <xf applyProtection="1" borderId="0" fillId="0" fontId="0" numFmtId="3" pivotButton="0" quotePrefix="0" xfId="0">
      <protection hidden="0" locked="0"/>
    </xf>
    <xf borderId="0" fillId="2" fontId="0" numFmtId="3" pivotButton="0" quotePrefix="0" xfId="0"/>
  </cellXfs>
  <cellStyles count="5">
    <cellStyle builtinId="0" name="Normální" xfId="0"/>
    <cellStyle builtinId="8" name="Hypertextový odkaz" xfId="1"/>
    <cellStyle name="normální_Zadávací podklad pro profese" xfId="2"/>
    <cellStyle name="Normální 36" xfId="3"/>
    <cellStyle name="Normální 2" xfId="4"/>
  </cellStyles>
  <tableStyles count="0" defaultPivotStyle="PivotStyleLight16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2.xml"/><Relationship Id="rId2" Type="http://schemas.openxmlformats.org/officeDocument/2006/relationships/worksheet" Target="/xl/worksheets/sheet2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1.xml"/><Relationship Id="rId5" Type="http://schemas.openxmlformats.org/officeDocument/2006/relationships/theme" Target="theme/theme1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L20"/>
  <sheetViews>
    <sheetView tabSelected="1" workbookViewId="0" zoomScale="85" zoomScaleNormal="85">
      <pane activePane="bottomLeft" state="frozen" topLeftCell="A9" ySplit="8"/>
      <selection activeCell="C14" sqref="C14"/>
      <selection activeCell="B33" pane="bottomLeft" sqref="B33"/>
    </sheetView>
  </sheetViews>
  <sheetFormatPr baseColWidth="8" defaultRowHeight="15" outlineLevelCol="0"/>
  <cols>
    <col customWidth="1" max="1" min="1" style="53" width="7.140625"/>
    <col bestFit="1" customWidth="1" max="2" min="2" style="27" width="56.5703125"/>
    <col customWidth="1" max="3" min="3" style="27" width="7"/>
    <col bestFit="1" customWidth="1" max="6" min="5" style="27" width="23.7109375"/>
    <col customWidth="1" max="7" min="7" style="27" width="56.85546875"/>
    <col customWidth="1" max="9" min="8" style="27" width="13.85546875"/>
    <col customWidth="1" max="10" min="10" style="27" width="6"/>
    <col bestFit="1" customWidth="1" max="11" min="11" style="27" width="8.85546875"/>
    <col bestFit="1" customWidth="1" max="12" min="12" style="27" width="7.7109375"/>
  </cols>
  <sheetData>
    <row r="1" spans="1:12">
      <c r="A1" s="47" t="s">
        <v>0</v>
      </c>
      <c r="B1" s="32" t="n"/>
      <c r="C1" s="32" t="s">
        <v>1</v>
      </c>
      <c r="D1" s="32" t="n"/>
      <c r="E1" s="32" t="n"/>
      <c r="F1" s="33" t="n"/>
    </row>
    <row r="2" spans="1:12">
      <c r="A2" s="48" t="s">
        <v>2</v>
      </c>
      <c r="C2" t="s">
        <v>3</v>
      </c>
      <c r="F2" s="34" t="n"/>
    </row>
    <row customHeight="1" ht="18.75" r="3" s="27" spans="1:12">
      <c r="A3" s="48" t="s">
        <v>4</v>
      </c>
      <c r="C3" t="s">
        <v>5</v>
      </c>
      <c r="F3" s="34" t="n"/>
      <c r="H3" s="70" t="n"/>
      <c r="I3" s="70" t="n"/>
    </row>
    <row customHeight="1" ht="18.75" r="4" s="27" spans="1:12">
      <c r="A4" s="49" t="s">
        <v>6</v>
      </c>
      <c r="B4" s="63" t="n"/>
      <c r="C4" s="63" t="s">
        <v>7</v>
      </c>
      <c r="D4" s="63" t="n"/>
      <c r="E4" s="63" t="n"/>
      <c r="F4" s="37" t="n"/>
      <c r="H4" s="71" t="n"/>
      <c r="I4" s="71" t="n"/>
    </row>
    <row customHeight="1" ht="18.75" r="5" s="27" spans="1:12">
      <c r="A5" s="49" t="s">
        <v>8</v>
      </c>
      <c r="B5" s="63" t="n"/>
      <c r="C5" s="63" t="s">
        <v>9</v>
      </c>
      <c r="D5" s="63" t="n"/>
      <c r="E5" s="63" t="n"/>
      <c r="F5" s="37" t="n"/>
      <c r="H5" s="71" t="n"/>
      <c r="I5" s="71" t="n"/>
    </row>
    <row customHeight="1" ht="15.75" r="6" s="27" spans="1:12" thickBot="1">
      <c r="A6" s="50" t="n"/>
      <c r="B6" s="39" t="n"/>
      <c r="C6" s="40" t="n"/>
      <c r="D6" s="40" t="n"/>
      <c r="E6" s="40" t="n"/>
      <c r="F6" s="41" t="n"/>
      <c r="G6" s="72" t="n"/>
      <c r="H6" s="72" t="n"/>
      <c r="I6" s="72" t="n"/>
    </row>
    <row customHeight="1" ht="15.75" r="7" s="27" spans="1:12" thickBot="1">
      <c r="A7" s="51" t="n"/>
      <c r="B7" s="11" t="n"/>
      <c r="C7" s="11" t="n"/>
      <c r="D7" s="11" t="n"/>
      <c r="E7" s="14" t="n"/>
      <c r="F7" s="11" t="n"/>
      <c r="G7" s="11" t="n"/>
      <c r="L7" s="56">
        <f>'29'!$B$8</f>
        <v/>
      </c>
    </row>
    <row customHeight="1" ht="32.25" r="8" s="27" spans="1:12" thickTop="1">
      <c r="A8" s="52" t="s">
        <v>10</v>
      </c>
      <c r="B8" s="23" t="s">
        <v>11</v>
      </c>
      <c r="C8" s="24" t="s">
        <v>12</v>
      </c>
      <c r="D8" s="24" t="s">
        <v>13</v>
      </c>
      <c r="E8" s="24" t="s">
        <v>14</v>
      </c>
      <c r="F8" s="24" t="s">
        <v>15</v>
      </c>
      <c r="G8" s="23" t="s">
        <v>16</v>
      </c>
      <c r="H8" s="23" t="s">
        <v>17</v>
      </c>
      <c r="I8" s="23" t="s">
        <v>18</v>
      </c>
      <c r="K8" t="s">
        <v>19</v>
      </c>
      <c r="L8" s="42" t="n"/>
    </row>
    <row customHeight="1" ht="38.25" r="9" s="27" spans="1:12">
      <c r="A9" s="20" t="s">
        <v>20</v>
      </c>
      <c r="B9" s="28" t="s">
        <v>21</v>
      </c>
      <c r="C9" s="20">
        <f>K9</f>
        <v/>
      </c>
      <c r="D9" s="20" t="s">
        <v>22</v>
      </c>
      <c r="E9" s="25" t="n"/>
      <c r="F9" s="25">
        <f>C9*E9</f>
        <v/>
      </c>
      <c r="G9" s="26" t="s">
        <v>23</v>
      </c>
      <c r="H9" s="20" t="n"/>
      <c r="I9" s="20" t="n"/>
      <c r="K9">
        <f>SUM(L9:L9)</f>
        <v/>
      </c>
      <c r="L9" s="56">
        <f>SUMIF('29'!$A$14:$A$51,$A9,'29'!$C$14:$C$51)</f>
        <v/>
      </c>
    </row>
    <row customHeight="1" ht="63.75" r="10" s="27" spans="1:12">
      <c r="A10" s="20" t="s">
        <v>24</v>
      </c>
      <c r="B10" s="28" t="s">
        <v>25</v>
      </c>
      <c r="C10" s="20">
        <f>K10</f>
        <v/>
      </c>
      <c r="D10" s="20" t="s">
        <v>22</v>
      </c>
      <c r="E10" s="25" t="n"/>
      <c r="F10" s="25">
        <f>C10*E10</f>
        <v/>
      </c>
      <c r="G10" s="26" t="s">
        <v>26</v>
      </c>
      <c r="H10" s="20" t="n"/>
      <c r="I10" s="20" t="n"/>
      <c r="K10">
        <f>SUM(L10:L10)</f>
        <v/>
      </c>
      <c r="L10" s="56">
        <f>SUMIF('29'!$A$14:$A$51,$A10,'29'!$C$14:$C$51)</f>
        <v/>
      </c>
    </row>
    <row customHeight="1" ht="76.5" r="11" s="27" spans="1:12">
      <c r="A11" s="20" t="s">
        <v>27</v>
      </c>
      <c r="B11" s="28" t="s">
        <v>28</v>
      </c>
      <c r="C11" s="20">
        <f>K11</f>
        <v/>
      </c>
      <c r="D11" s="20" t="s">
        <v>22</v>
      </c>
      <c r="E11" s="25" t="n"/>
      <c r="F11" s="25">
        <f>C11*E11</f>
        <v/>
      </c>
      <c r="G11" s="26" t="s">
        <v>29</v>
      </c>
      <c r="H11" s="20" t="n"/>
      <c r="I11" s="20" t="n"/>
      <c r="K11">
        <f>SUM(L11:L11)</f>
        <v/>
      </c>
      <c r="L11" s="56">
        <f>SUMIF('29'!$A$14:$A$51,$A11,'29'!$C$14:$C$51)</f>
        <v/>
      </c>
    </row>
    <row customHeight="1" ht="76.5" r="12" s="27" spans="1:12">
      <c r="A12" s="20" t="s">
        <v>30</v>
      </c>
      <c r="B12" s="28" t="s">
        <v>31</v>
      </c>
      <c r="C12" s="20">
        <f>K12</f>
        <v/>
      </c>
      <c r="D12" s="20" t="s">
        <v>22</v>
      </c>
      <c r="E12" s="25" t="n"/>
      <c r="F12" s="25">
        <f>C12*E12</f>
        <v/>
      </c>
      <c r="G12" s="26" t="s">
        <v>32</v>
      </c>
      <c r="H12" s="20" t="n"/>
      <c r="I12" s="20" t="n"/>
      <c r="K12">
        <f>SUM(L12:L12)</f>
        <v/>
      </c>
      <c r="L12" s="56">
        <f>SUMIF('29'!$A$14:$A$51,$A12,'29'!$C$14:$C$51)</f>
        <v/>
      </c>
    </row>
    <row customHeight="1" ht="38.25" r="13" s="27" spans="1:12">
      <c r="A13" s="20" t="s">
        <v>33</v>
      </c>
      <c r="B13" s="28" t="s">
        <v>34</v>
      </c>
      <c r="C13" s="20">
        <f>K13</f>
        <v/>
      </c>
      <c r="D13" s="20" t="s">
        <v>22</v>
      </c>
      <c r="E13" s="25" t="n"/>
      <c r="F13" s="25">
        <f>C13*E13</f>
        <v/>
      </c>
      <c r="G13" s="26" t="s">
        <v>35</v>
      </c>
      <c r="H13" s="20" t="n"/>
      <c r="I13" s="20" t="n"/>
      <c r="K13">
        <f>SUM(L13:L13)</f>
        <v/>
      </c>
      <c r="L13" s="56">
        <f>SUMIF('29'!$A$14:$A$51,$A13,'29'!$C$14:$C$51)</f>
        <v/>
      </c>
    </row>
    <row customHeight="1" ht="25.5" r="14" s="27" spans="1:12">
      <c r="A14" s="20" t="s">
        <v>36</v>
      </c>
      <c r="B14" s="28" t="s">
        <v>37</v>
      </c>
      <c r="C14" s="20">
        <f>K14</f>
        <v/>
      </c>
      <c r="D14" s="20" t="s">
        <v>38</v>
      </c>
      <c r="E14" s="25" t="n"/>
      <c r="F14" s="25">
        <f>C14*E14</f>
        <v/>
      </c>
      <c r="G14" s="26" t="s">
        <v>39</v>
      </c>
      <c r="H14" s="20" t="n"/>
      <c r="I14" s="20" t="n"/>
      <c r="K14">
        <f>SUM(L14:L14)</f>
        <v/>
      </c>
      <c r="L14" s="56">
        <f>SUMIF('29'!$A$14:$A$51,$A14,'29'!$C$14:$C$51)</f>
        <v/>
      </c>
    </row>
    <row r="15" spans="1:12">
      <c r="A15" s="20" t="s">
        <v>40</v>
      </c>
      <c r="B15" s="28" t="s">
        <v>41</v>
      </c>
      <c r="C15" s="20">
        <f>K15</f>
        <v/>
      </c>
      <c r="D15" s="20" t="s">
        <v>42</v>
      </c>
      <c r="E15" s="25" t="n"/>
      <c r="F15" s="25">
        <f>C15*E15</f>
        <v/>
      </c>
      <c r="G15" s="26" t="n"/>
      <c r="H15" s="20" t="n"/>
      <c r="I15" s="20" t="n"/>
      <c r="K15">
        <f>SUM(L15:L15)</f>
        <v/>
      </c>
      <c r="L15" s="56">
        <f>SUMIF('29'!$A$14:$A$51,$A15,'29'!$C$14:$C$51)</f>
        <v/>
      </c>
    </row>
    <row r="16" spans="1:12">
      <c r="A16" s="20" t="s">
        <v>43</v>
      </c>
      <c r="B16" s="28" t="s">
        <v>44</v>
      </c>
      <c r="C16" s="20">
        <f>K16</f>
        <v/>
      </c>
      <c r="D16" s="20" t="s">
        <v>42</v>
      </c>
      <c r="E16" s="25" t="n"/>
      <c r="F16" s="25">
        <f>C16*E16</f>
        <v/>
      </c>
      <c r="G16" s="26" t="n"/>
      <c r="H16" s="20" t="n"/>
      <c r="I16" s="20" t="n"/>
      <c r="K16">
        <f>SUM(L16:L16)</f>
        <v/>
      </c>
      <c r="L16" s="56">
        <f>SUMIF('29'!$A$14:$A$51,$A16,'29'!$C$14:$C$51)</f>
        <v/>
      </c>
    </row>
    <row r="17" spans="1:12">
      <c r="A17" s="20" t="s">
        <v>45</v>
      </c>
      <c r="B17" s="28" t="s">
        <v>46</v>
      </c>
      <c r="C17" s="20">
        <f>K17</f>
        <v/>
      </c>
      <c r="D17" s="20" t="s">
        <v>42</v>
      </c>
      <c r="E17" s="25" t="n"/>
      <c r="F17" s="25">
        <f>C17*E17</f>
        <v/>
      </c>
      <c r="G17" s="26" t="n"/>
      <c r="H17" s="20" t="n"/>
      <c r="I17" s="20" t="n"/>
      <c r="K17">
        <f>SUM(L17:L17)</f>
        <v/>
      </c>
      <c r="L17" s="56">
        <f>SUMIF('29'!$A$14:$A$51,$A17,'29'!$C$14:$C$51)</f>
        <v/>
      </c>
    </row>
    <row customHeight="1" ht="16.5" r="18" s="27" spans="1:12">
      <c r="A18" s="57" t="n"/>
      <c r="B18" s="6" t="n"/>
      <c r="C18" s="7" t="n"/>
      <c r="D18" s="7" t="n"/>
      <c r="E18" s="61" t="n"/>
      <c r="F18" s="61" t="n"/>
      <c r="G18" s="62" t="n"/>
      <c r="H18" s="62" t="n"/>
      <c r="I18" s="62" t="n"/>
    </row>
    <row customHeight="1" ht="16.5" r="19" s="27" spans="1:12">
      <c r="A19" s="57" t="n"/>
      <c r="B19" s="6" t="n"/>
      <c r="C19" s="7" t="n"/>
      <c r="D19" s="7" t="n"/>
      <c r="E19" s="61" t="n"/>
      <c r="F19" s="61" t="n"/>
      <c r="G19" s="62" t="n"/>
      <c r="L19" s="64">
        <f>SUMPRODUCT($E9:$E18,L9:L18)</f>
        <v/>
      </c>
    </row>
    <row r="20" spans="1:12">
      <c r="B20" s="59" t="s">
        <v>47</v>
      </c>
      <c r="F20" s="58">
        <f>SUM(F9:F19)</f>
        <v/>
      </c>
    </row>
  </sheetData>
  <pageMargins bottom="0.7480314960629921" footer="0.3149606299212598" header="0.3149606299212598" left="0.2362204724409449" right="0.2362204724409449" top="0.7480314960629921"/>
  <pageSetup fitToHeight="0" horizontalDpi="300" orientation="landscape" paperSize="9" scale="66" verticalDpi="300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F31"/>
  <sheetViews>
    <sheetView view="pageBreakPreview" workbookViewId="0" zoomScaleNormal="100" zoomScaleSheetLayoutView="100">
      <selection activeCell="D30" sqref="D30"/>
    </sheetView>
  </sheetViews>
  <sheetFormatPr baseColWidth="8" defaultRowHeight="15" outlineLevelCol="0"/>
  <cols>
    <col customWidth="1" max="1" min="1" style="27" width="21.7109375"/>
    <col customWidth="1" max="2" min="2" style="27" width="70.7109375"/>
    <col customWidth="1" max="3" min="3" style="4" width="7.7109375"/>
    <col customWidth="1" max="4" min="4" style="27" width="50.7109375"/>
    <col bestFit="1" customWidth="1" max="5" min="5" style="27" width="18.5703125"/>
    <col customWidth="1" max="6" min="6" style="27" width="12"/>
  </cols>
  <sheetData>
    <row customHeight="1" ht="15.75" r="1" s="27" spans="1:6" thickTop="1">
      <c r="A1" s="66" t="s">
        <v>0</v>
      </c>
      <c r="B1" s="67">
        <f>SOUHRN!C1</f>
        <v/>
      </c>
      <c r="C1" s="10" t="s">
        <v>48</v>
      </c>
      <c r="D1" s="2" t="n"/>
    </row>
    <row r="2" spans="1:6">
      <c r="A2" s="68" t="s">
        <v>2</v>
      </c>
      <c r="B2" s="43">
        <f>SOUHRN!C2</f>
        <v/>
      </c>
      <c r="C2" s="4" t="n"/>
      <c r="D2" s="73" t="s">
        <v>49</v>
      </c>
    </row>
    <row r="3" spans="1:6">
      <c r="A3" s="68" t="s">
        <v>4</v>
      </c>
      <c r="B3" s="43">
        <f>SOUHRN!C3</f>
        <v/>
      </c>
      <c r="C3" s="4" t="n"/>
    </row>
    <row r="4" spans="1:6">
      <c r="A4" s="68" t="s">
        <v>6</v>
      </c>
      <c r="B4" s="43">
        <f>SOUHRN!C4</f>
        <v/>
      </c>
      <c r="C4" s="4" t="n"/>
    </row>
    <row r="5" spans="1:6">
      <c r="A5" s="68" t="s">
        <v>8</v>
      </c>
      <c r="B5" s="15" t="s">
        <v>50</v>
      </c>
      <c r="C5" s="4" t="n"/>
    </row>
    <row r="6" spans="1:6">
      <c r="A6" s="68" t="s">
        <v>51</v>
      </c>
      <c r="B6" s="15" t="s">
        <v>52</v>
      </c>
      <c r="C6" s="4" t="n"/>
    </row>
    <row r="7" spans="1:6">
      <c r="A7" s="68" t="s">
        <v>53</v>
      </c>
      <c r="B7" s="60" t="s">
        <v>54</v>
      </c>
      <c r="C7" s="4" t="n"/>
    </row>
    <row r="8" spans="1:6">
      <c r="A8" s="68" t="s">
        <v>55</v>
      </c>
      <c r="B8" s="15">
        <f>RIGHT(CELL("filename",A1),LEN(CELL("filename",A1))-FIND("]",CELL("filename",A1)))</f>
        <v/>
      </c>
      <c r="C8" s="4" t="n"/>
    </row>
    <row r="9" spans="1:6">
      <c r="A9" s="68" t="s">
        <v>56</v>
      </c>
      <c r="B9" s="15" t="s">
        <v>57</v>
      </c>
      <c r="C9" s="4" t="n"/>
    </row>
    <row r="10" spans="1:6">
      <c r="A10" s="68" t="s">
        <v>58</v>
      </c>
      <c r="B10" s="15" t="n"/>
      <c r="C10" s="4" t="n"/>
    </row>
    <row customHeight="1" ht="15.75" r="11" s="27" spans="1:6" thickBot="1">
      <c r="A11" s="69" t="s">
        <v>59</v>
      </c>
      <c r="B11" s="44" t="n"/>
      <c r="C11" s="4" t="n"/>
    </row>
    <row r="12" spans="1:6">
      <c r="A12" s="9" t="n"/>
      <c r="B12" s="11" t="n"/>
      <c r="C12" s="14" t="n"/>
      <c r="D12" s="12" t="n"/>
    </row>
    <row customHeight="1" ht="31.5" r="13" s="27" spans="1:6">
      <c r="A13" s="54" t="s">
        <v>10</v>
      </c>
      <c r="B13" s="55" t="s">
        <v>60</v>
      </c>
      <c r="C13" s="5" t="s">
        <v>12</v>
      </c>
      <c r="D13" s="13" t="s">
        <v>13</v>
      </c>
      <c r="E13" s="55" t="s">
        <v>61</v>
      </c>
      <c r="F13" s="55" t="s">
        <v>62</v>
      </c>
    </row>
    <row r="14" spans="1:6">
      <c r="A14" s="45" t="s">
        <v>27</v>
      </c>
      <c r="B14" s="16">
        <f>VLOOKUP(A14,SOUHRN!$A$9:$E$151,2,FALSE)</f>
        <v/>
      </c>
      <c r="C14" s="19" t="n">
        <v>1</v>
      </c>
      <c r="D14" s="30" t="s">
        <v>38</v>
      </c>
      <c r="E14" s="75" t="s"/>
      <c r="F14" s="64">
        <f>C14*E14</f>
        <v/>
      </c>
    </row>
    <row r="15" spans="1:6">
      <c r="A15" s="45" t="s">
        <v>30</v>
      </c>
      <c r="B15" s="16">
        <f>VLOOKUP(A15,SOUHRN!$A$9:$E$151,2,FALSE)</f>
        <v/>
      </c>
      <c r="C15" s="19" t="n">
        <v>1</v>
      </c>
      <c r="D15" s="30" t="s">
        <v>22</v>
      </c>
      <c r="E15" s="75" t="s"/>
      <c r="F15" s="64">
        <f>C15*E15</f>
        <v/>
      </c>
    </row>
    <row r="16" spans="1:6">
      <c r="A16" s="45" t="s">
        <v>33</v>
      </c>
      <c r="B16" s="16">
        <f>VLOOKUP(A16,SOUHRN!$A$9:$E$151,2,FALSE)</f>
        <v/>
      </c>
      <c r="C16" s="19" t="n">
        <v>1</v>
      </c>
      <c r="D16" s="30" t="s">
        <v>38</v>
      </c>
      <c r="E16" s="75" t="s"/>
      <c r="F16" s="64">
        <f>C16*E16</f>
        <v/>
      </c>
    </row>
    <row r="17" spans="1:6">
      <c r="A17" s="45" t="s">
        <v>20</v>
      </c>
      <c r="B17" s="16">
        <f>VLOOKUP(A17,SOUHRN!$A$9:$E$151,2,FALSE)</f>
        <v/>
      </c>
      <c r="C17" s="19" t="n">
        <v>2</v>
      </c>
      <c r="D17" s="30" t="s">
        <v>22</v>
      </c>
      <c r="E17" s="75" t="s"/>
      <c r="F17" s="64">
        <f>C17*E17</f>
        <v/>
      </c>
    </row>
    <row r="18" spans="1:6">
      <c r="A18" s="45" t="s">
        <v>24</v>
      </c>
      <c r="B18" s="16">
        <f>VLOOKUP(A18,SOUHRN!$A$9:$E$151,2,FALSE)</f>
        <v/>
      </c>
      <c r="C18" s="19" t="n">
        <v>1</v>
      </c>
      <c r="D18" s="30" t="s">
        <v>22</v>
      </c>
      <c r="E18" s="75" t="s"/>
      <c r="F18" s="64">
        <f>C18*E18</f>
        <v/>
      </c>
    </row>
    <row r="19" spans="1:6">
      <c r="A19" s="45" t="s">
        <v>36</v>
      </c>
      <c r="B19" s="16">
        <f>VLOOKUP(A19,SOUHRN!$A$9:$E$151,2,FALSE)</f>
        <v/>
      </c>
      <c r="C19" s="19" t="n">
        <v>1</v>
      </c>
      <c r="D19" s="30" t="s">
        <v>38</v>
      </c>
      <c r="E19" s="75" t="s"/>
      <c r="F19" s="64">
        <f>C19*E19</f>
        <v/>
      </c>
    </row>
    <row r="20" spans="1:6">
      <c r="A20" s="45" t="s">
        <v>40</v>
      </c>
      <c r="B20" s="16">
        <f>VLOOKUP(A20,SOUHRN!$A$9:$E$151,2,FALSE)</f>
        <v/>
      </c>
      <c r="C20" s="17" t="n">
        <v>1</v>
      </c>
      <c r="D20" s="29" t="s">
        <v>42</v>
      </c>
      <c r="E20" s="76" t="s"/>
      <c r="F20" s="76" t="s"/>
    </row>
    <row r="21" spans="1:6">
      <c r="A21" s="45" t="s">
        <v>43</v>
      </c>
      <c r="B21" s="16">
        <f>VLOOKUP(A21,SOUHRN!$A$9:$E$151,2,FALSE)</f>
        <v/>
      </c>
      <c r="C21" s="17" t="n">
        <v>4</v>
      </c>
      <c r="D21" s="29" t="s">
        <v>42</v>
      </c>
      <c r="E21" s="76" t="s"/>
      <c r="F21" s="76" t="s"/>
    </row>
    <row r="22" spans="1:6">
      <c r="A22" s="45" t="s">
        <v>45</v>
      </c>
      <c r="B22" s="16">
        <f>VLOOKUP(A22,SOUHRN!$A$9:$E$151,2,FALSE)</f>
        <v/>
      </c>
      <c r="C22" s="17" t="n">
        <v>1</v>
      </c>
      <c r="D22" s="29" t="s">
        <v>42</v>
      </c>
      <c r="E22" s="76" t="s"/>
      <c r="F22" s="76" t="s"/>
    </row>
    <row customHeight="1" ht="15.75" r="23" s="27" spans="1:6" thickBot="1">
      <c r="A23" s="46" t="n"/>
      <c r="B23" s="18" t="n"/>
      <c r="C23" s="21" t="n"/>
      <c r="D23" s="31" t="n"/>
      <c r="E23" s="64" t="n"/>
      <c r="F23" s="64" t="n"/>
    </row>
    <row customHeight="1" ht="15.75" r="24" s="27" spans="1:6" thickTop="1"/>
    <row r="25" spans="1:6">
      <c r="F25" s="65">
        <f>SUM(F14:F24)</f>
        <v/>
      </c>
    </row>
    <row r="26" spans="1:6"/>
    <row r="27" spans="1:6"/>
    <row r="28" spans="1:6"/>
    <row r="29" spans="1:6"/>
    <row r="30" spans="1:6"/>
    <row r="31" spans="1:6">
      <c r="D31" s="8" t="n"/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9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8743CC7546B364DB0806A972C66EF22" ma:contentTypeVersion="4" ma:contentTypeDescription="Vytvoří nový dokument" ma:contentTypeScope="" ma:versionID="433f7600fff0ccbe96e12dd3267005a8">
  <xsd:schema xmlns:xsd="http://www.w3.org/2001/XMLSchema" xmlns:xs="http://www.w3.org/2001/XMLSchema" xmlns:p="http://schemas.microsoft.com/office/2006/metadata/properties" xmlns:ns2="7dfbae14-5b70-4a6e-98e6-73d00217dcdf" xmlns:ns3="fa7f2184-2e7d-4cc4-b6a2-e5a3ec1d7709" targetNamespace="http://schemas.microsoft.com/office/2006/metadata/properties" ma:root="true" ma:fieldsID="9092624e35f10ba7d7cba96163e74c62" ns2:_="" ns3:_="">
    <xsd:import namespace="7dfbae14-5b70-4a6e-98e6-73d00217dcdf"/>
    <xsd:import namespace="fa7f2184-2e7d-4cc4-b6a2-e5a3ec1d77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fbae14-5b70-4a6e-98e6-73d00217dc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7f2184-2e7d-4cc4-b6a2-e5a3ec1d770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0B6D5D-0C0E-46B9-9D8F-0CF8BEE751CD}"/>
</file>

<file path=customXml/itemProps2.xml><?xml version="1.0" encoding="utf-8"?>
<ds:datastoreItem xmlns:ds="http://schemas.openxmlformats.org/officeDocument/2006/customXml" ds:itemID="{011ACD28-A4F7-445E-A941-694279AF6F25}"/>
</file>

<file path=customXml/itemProps3.xml><?xml version="1.0" encoding="utf-8"?>
<ds:datastoreItem xmlns:ds="http://schemas.openxmlformats.org/officeDocument/2006/customXml" ds:itemID="{29CE4C18-67A9-4DB1-A9BF-8EBD929B40D6}"/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karel</cp:lastModifiedBy>
  <cp:lastPrinted>2016-05-09T13:57:55Z</cp:lastPrinted>
  <dcterms:created xsi:type="dcterms:W3CDTF">2013-07-18T13:10:46Z</dcterms:created>
  <dcterms:modified xsi:type="dcterms:W3CDTF">2018-03-15T11:11:23Z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0x010100B8743CC7546B364DB0806A972C66EF22</vt:lpwstr>
  </property>
</Properties>
</file>