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r="http://schemas.openxmlformats.org/officeDocument/2006/relationships" xmlns="http://schemas.openxmlformats.org/spreadsheetml/2006/main">
  <workbookPr/>
  <bookViews>
    <workbookView activeTab="1" tabRatio="923" windowHeight="13920" windowWidth="28800" xWindow="0" yWindow="0"/>
  </bookViews>
  <sheets>
    <sheet name="SOUHRN" sheetId="1" state="hidden" r:id="rId1"/>
    <sheet name="20" sheetId="2" state="visible" r:id="rId2"/>
  </sheets>
  <definedNames>
    <definedName localSheetId="0" name="_xlnm.Print_Area">SOUHRN!$A$1:$I$21</definedName>
    <definedName localSheetId="1" name="_xlnm.Print_Titles">20!$12:$12</definedName>
    <definedName localSheetId="1" name="_xlnm.Print_Area">20!$A$1:$F$27</definedName>
  </definedNames>
  <calcPr calcId="152511" fullCalcOnLoad="1"/>
</workbook>
</file>

<file path=xl/sharedStrings.xml><?xml version="1.0" encoding="utf-8"?>
<sst xmlns="http://schemas.openxmlformats.org/spreadsheetml/2006/main" uniqueCount="67">
  <si>
    <t>Název projektu:</t>
  </si>
  <si>
    <t>MUNI AV Technologie</t>
  </si>
  <si>
    <t>Budova:</t>
  </si>
  <si>
    <t>D</t>
  </si>
  <si>
    <t>Fakulta:</t>
  </si>
  <si>
    <t>PedF</t>
  </si>
  <si>
    <t>Adresa:</t>
  </si>
  <si>
    <t>Poříčí 31</t>
  </si>
  <si>
    <t>Dokument:</t>
  </si>
  <si>
    <t>Souhrnný výkaz</t>
  </si>
  <si>
    <t>ID</t>
  </si>
  <si>
    <t>Popis položky</t>
  </si>
  <si>
    <t>Počet měrných jednotek</t>
  </si>
  <si>
    <t>Měrná jednotka</t>
  </si>
  <si>
    <t>Jednotková cena [Kč]</t>
  </si>
  <si>
    <t>Celková cena [Kč]</t>
  </si>
  <si>
    <t>Technické specifikace, uživatelské standardy</t>
  </si>
  <si>
    <t>Výrobce</t>
  </si>
  <si>
    <t>Typ zařízení</t>
  </si>
  <si>
    <t>Suma</t>
  </si>
  <si>
    <t>E4</t>
  </si>
  <si>
    <t>Jednotka pro bezdrátovou prezentaci, multiplatformní</t>
  </si>
  <si>
    <t>ks</t>
  </si>
  <si>
    <t xml:space="preserve">Multiplatformní brána pro bezdrátovou prezentaci a přepínání až čtyř uživatelů. HDMI a VGA výstup, USB (přehrávač multimédií vč. dokumentů MS Office). 
Podporované formáty  MP4, MPG, MPEG, AVI, MOV, MKV, WMV, MP3, WAV, WMA, AAC, JPG, BMP, PNG, GIF.
Podpora Windows, OS X, Android a iOS. Bez Wi-Fi (předpoklad napojení do místní sítě).
</t>
  </si>
  <si>
    <t>F9</t>
  </si>
  <si>
    <t>Akumulátorový blok</t>
  </si>
  <si>
    <t xml:space="preserve">Akumulátorový Li-Ion blok přenosných vysílačů bezdrátových mikrofonů, min. kapacita  2000 mAh.
</t>
  </si>
  <si>
    <t>F10</t>
  </si>
  <si>
    <t>Nabíječka akumulátorových bloků</t>
  </si>
  <si>
    <t xml:space="preserve">Nabíječka pro mikrofonní sady, pro nabíjení dvojice mikrofonních vysílačů  (pro vysílače klopového/náhlavního a ručního mikrofonu zároveň) bez nutnosti vyndání akumulátorových bloků, nabíjecí proud min. 2 x 1000 mA.
</t>
  </si>
  <si>
    <t>F49</t>
  </si>
  <si>
    <t>Bezdrátový mikrofon ruční 1,9 GHz - sada přijímače a vysílače</t>
  </si>
  <si>
    <t xml:space="preserve">Digitální ruční sada bezdrátového mikrofonního vysílače s přijímačem. Min. parametry: citlivost 1,6 mV/Pa, doba provozu na baterie až 15 h, dyn. rozsah &gt;120 dB(A), THD &lt;  0,1% (1 kHz), modulace GFSK se zpětným kanálem, výstupní konektory XLR / 2 x RCA. Možnost instalace do racku.
</t>
  </si>
  <si>
    <t>F51</t>
  </si>
  <si>
    <t>Bezdrátový mikrofon náhlavní 1,9 GHz - sada přijímače a vysílače</t>
  </si>
  <si>
    <t xml:space="preserve">Digitální sada bezdrátového mikrofonního vysílače s náhlavním kondenzátorovým mikrofonem s přijímačem a rack. držákem. Min. parametry: citlivost 5 mV/Pa, doba provozu na baterie až 15 h, dyn. rozsah &gt;120 dB(A), THD &lt;  0,1% (1 kHz), modulace GFSK se zpětným kanálem, výstupní konektory XLR / 2 x RCA.
</t>
  </si>
  <si>
    <t>F53</t>
  </si>
  <si>
    <t>Samostatný klopový mikrofon k sadě</t>
  </si>
  <si>
    <t xml:space="preserve">Klopový kondenzátorový mikrofon s kulovou charakteristikou, citlivost: &gt; 5 mV/Pa, úroveň šumu &lt; 27 dB(A).
</t>
  </si>
  <si>
    <t>H32</t>
  </si>
  <si>
    <t>Montážní a spotřební materiál</t>
  </si>
  <si>
    <t>kpl</t>
  </si>
  <si>
    <t xml:space="preserve">Montážní a spotřební materiál pro instalaci AV techniky.
</t>
  </si>
  <si>
    <t>J2</t>
  </si>
  <si>
    <t>Štítkování zařízení - identifikační systém</t>
  </si>
  <si>
    <t>h</t>
  </si>
  <si>
    <t>J5</t>
  </si>
  <si>
    <t>Montážní a instalační práce</t>
  </si>
  <si>
    <t>J9</t>
  </si>
  <si>
    <t>Zprovoznění a zaškolení obsluhy</t>
  </si>
  <si>
    <t>CELKEM</t>
  </si>
  <si>
    <t>Základní vlastnosti prostoru:</t>
  </si>
  <si>
    <t>TYPIZACE:
4_Pouze mic
SOUHRN: 
2x sada bezdrátových mikrofonů</t>
  </si>
  <si>
    <t>Soupis zařízení</t>
  </si>
  <si>
    <t>Název místnosti:</t>
  </si>
  <si>
    <t>učebna 20 - hudební laboratoř</t>
  </si>
  <si>
    <t>Typ místnosti:</t>
  </si>
  <si>
    <t>4_Pouze mic</t>
  </si>
  <si>
    <t>Číslo místnosti provozní:</t>
  </si>
  <si>
    <t>Kód místnosti:</t>
  </si>
  <si>
    <t>BBA03N01001</t>
  </si>
  <si>
    <t>Kapacita:</t>
  </si>
  <si>
    <t>Frekvenční pásmo:</t>
  </si>
  <si>
    <t>Název položky</t>
  </si>
  <si>
    <t>Jednotková cena bez DPH [Kč]</t>
  </si>
  <si>
    <t>Celková cena bez DPH [Kč]</t>
  </si>
  <si>
    <t>m</t>
  </si>
</sst>
</file>

<file path=xl/styles.xml><?xml version="1.0" encoding="utf-8"?>
<styleSheet xmlns="http://schemas.openxmlformats.org/spreadsheetml/2006/main">
  <numFmts count="1">
    <numFmt formatCode="#,##0.\-" numFmtId="164"/>
  </numFmts>
  <fonts count="15">
    <font>
      <name val="Calibri"/>
      <charset val="238"/>
      <family val="2"/>
      <color theme="1"/>
      <sz val="11"/>
      <scheme val="minor"/>
    </font>
    <font>
      <name val="Times New Roman"/>
      <charset val="238"/>
      <family val="1"/>
      <color theme="1"/>
      <sz val="11"/>
    </font>
    <font>
      <name val="Tahoma"/>
      <charset val="238"/>
      <family val="2"/>
      <color theme="1"/>
      <sz val="8"/>
    </font>
    <font>
      <name val="Tahoma"/>
      <charset val="238"/>
      <family val="2"/>
      <color theme="1"/>
      <sz val="11"/>
    </font>
    <font>
      <name val="Tahoma"/>
      <charset val="238"/>
      <family val="2"/>
      <color theme="1"/>
      <sz val="12"/>
    </font>
    <font>
      <name val="Tahoma"/>
      <charset val="238"/>
      <family val="2"/>
      <color theme="1"/>
      <sz val="10"/>
    </font>
    <font>
      <name val="Calibri"/>
      <charset val="238"/>
      <family val="2"/>
      <color theme="1"/>
      <sz val="8"/>
      <scheme val="minor"/>
    </font>
    <font>
      <name val="Arial"/>
      <charset val="238"/>
      <family val="2"/>
      <sz val="10"/>
    </font>
    <font>
      <name val="Tahoma"/>
      <charset val="238"/>
      <family val="2"/>
      <sz val="12"/>
    </font>
    <font>
      <name val="Trebuchet MS"/>
      <charset val="238"/>
      <family val="2"/>
      <color theme="1"/>
      <sz val="11"/>
    </font>
    <font>
      <name val="Calibri"/>
      <charset val="238"/>
      <family val="2"/>
      <b val="1"/>
      <color theme="1"/>
      <sz val="11"/>
      <scheme val="minor"/>
    </font>
    <font>
      <name val="Calibri"/>
      <charset val="238"/>
      <family val="2"/>
      <color theme="1"/>
      <sz val="11"/>
      <scheme val="minor"/>
    </font>
    <font>
      <name val="Calibri"/>
      <charset val="238"/>
      <family val="2"/>
      <b val="1"/>
      <color indexed="8"/>
      <sz val="11"/>
      <scheme val="minor"/>
    </font>
    <font>
      <name val="Calibri"/>
      <charset val="238"/>
      <family val="2"/>
      <b val="1"/>
      <color rgb="FFFF0000"/>
      <sz val="14"/>
      <scheme val="minor"/>
    </font>
    <font>
      <name val="Calibri"/>
      <charset val="238"/>
      <family val="2"/>
      <color rgb="FFFF0000"/>
      <sz val="14"/>
      <scheme val="minor"/>
    </font>
  </fonts>
  <fills count="3">
    <fill>
      <patternFill/>
    </fill>
    <fill>
      <patternFill patternType="gray125"/>
    </fill>
    <fill>
      <patternFill patternType="solid">
        <fgColor rgb="00C4C4C4"/>
      </patternFill>
    </fill>
  </fills>
  <borders count="34">
    <border>
      <left/>
      <right/>
      <top/>
      <bottom/>
      <diagonal/>
    </border>
    <border>
      <left style="thin">
        <color auto="1"/>
      </left>
      <right style="thin">
        <color auto="1"/>
      </right>
      <top style="thin">
        <color auto="1"/>
      </top>
      <bottom style="thin">
        <color auto="1"/>
      </bottom>
      <diagonal/>
    </border>
    <border>
      <left/>
      <right/>
      <top style="double">
        <color auto="1"/>
      </top>
      <bottom/>
      <diagonal/>
    </border>
    <border>
      <left/>
      <right style="double">
        <color auto="1"/>
      </right>
      <top style="double">
        <color auto="1"/>
      </top>
      <bottom/>
      <diagonal/>
    </border>
    <border>
      <left/>
      <right style="double">
        <color auto="1"/>
      </right>
      <top/>
      <bottom/>
      <diagonal/>
    </border>
    <border>
      <left style="thin">
        <color auto="1"/>
      </left>
      <right style="double">
        <color auto="1"/>
      </right>
      <top style="thin">
        <color auto="1"/>
      </top>
      <bottom style="thin">
        <color auto="1"/>
      </bottom>
      <diagonal/>
    </border>
    <border>
      <left style="thin">
        <color auto="1"/>
      </left>
      <right style="thin">
        <color auto="1"/>
      </right>
      <top style="hair">
        <color auto="1"/>
      </top>
      <bottom style="hair">
        <color auto="1"/>
      </bottom>
      <diagonal/>
    </border>
    <border>
      <left style="thin">
        <color auto="1"/>
      </left>
      <right style="double">
        <color auto="1"/>
      </right>
      <top style="hair">
        <color auto="1"/>
      </top>
      <bottom style="hair">
        <color auto="1"/>
      </bottom>
      <diagonal/>
    </border>
    <border>
      <left style="double">
        <color auto="1"/>
      </left>
      <right style="thin">
        <color auto="1"/>
      </right>
      <top/>
      <bottom style="hair">
        <color auto="1"/>
      </bottom>
      <diagonal/>
    </border>
    <border>
      <left style="thin">
        <color auto="1"/>
      </left>
      <right style="thin">
        <color auto="1"/>
      </right>
      <top/>
      <bottom style="hair">
        <color auto="1"/>
      </bottom>
      <diagonal/>
    </border>
    <border>
      <left style="double">
        <color auto="1"/>
      </left>
      <right style="thin">
        <color auto="1"/>
      </right>
      <top style="thin">
        <color auto="1"/>
      </top>
      <bottom style="thin">
        <color auto="1"/>
      </bottom>
      <diagonal/>
    </border>
    <border>
      <left style="thin">
        <color auto="1"/>
      </left>
      <right style="thin">
        <color auto="1"/>
      </right>
      <top/>
      <bottom style="double">
        <color auto="1"/>
      </bottom>
      <diagonal/>
    </border>
    <border>
      <left style="double">
        <color auto="1"/>
      </left>
      <right/>
      <top/>
      <bottom style="thin">
        <color auto="1"/>
      </bottom>
      <diagonal/>
    </border>
    <border>
      <left style="double">
        <color auto="1"/>
      </left>
      <right style="thin">
        <color auto="1"/>
      </right>
      <top/>
      <bottom style="double">
        <color auto="1"/>
      </bottom>
      <diagonal/>
    </border>
    <border>
      <left style="thin">
        <color auto="1"/>
      </left>
      <right style="double">
        <color auto="1"/>
      </right>
      <top/>
      <bottom style="double">
        <color auto="1"/>
      </bottom>
      <diagonal/>
    </border>
    <border>
      <left style="thin">
        <color auto="1"/>
      </left>
      <right style="double">
        <color auto="1"/>
      </right>
      <top/>
      <bottom style="hair">
        <color auto="1"/>
      </bottom>
      <diagonal/>
    </border>
    <border>
      <left/>
      <right/>
      <top/>
      <bottom style="thin">
        <color auto="1"/>
      </bottom>
      <diagonal/>
    </border>
    <border>
      <left/>
      <right style="double">
        <color auto="1"/>
      </right>
      <top/>
      <bottom style="thin">
        <color auto="1"/>
      </bottom>
      <diagonal/>
    </border>
    <border>
      <left/>
      <right style="medium">
        <color auto="1"/>
      </right>
      <top style="hair">
        <color auto="1"/>
      </top>
      <bottom style="hair">
        <color auto="1"/>
      </bottom>
      <diagonal/>
    </border>
    <border>
      <left/>
      <right style="medium">
        <color auto="1"/>
      </right>
      <top style="hair">
        <color auto="1"/>
      </top>
      <bottom style="medium">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top style="medium">
        <color indexed="64"/>
      </top>
      <bottom style="hair">
        <color auto="1"/>
      </bottom>
      <diagonal/>
    </border>
    <border>
      <left/>
      <right style="medium">
        <color indexed="64"/>
      </right>
      <top style="medium">
        <color indexed="64"/>
      </top>
      <bottom style="hair">
        <color auto="1"/>
      </bottom>
      <diagonal/>
    </border>
    <border>
      <left style="medium">
        <color indexed="64"/>
      </left>
      <right/>
      <top style="hair">
        <color auto="1"/>
      </top>
      <bottom style="hair">
        <color auto="1"/>
      </bottom>
      <diagonal/>
    </border>
    <border>
      <left style="medium">
        <color indexed="64"/>
      </left>
      <right/>
      <top style="hair">
        <color auto="1"/>
      </top>
      <bottom style="medium">
        <color indexed="64"/>
      </bottom>
      <diagonal/>
    </border>
  </borders>
  <cellStyleXfs count="4">
    <xf borderId="0" fillId="0" fontId="11" numFmtId="0"/>
    <xf borderId="0" fillId="0" fontId="7" numFmtId="0"/>
    <xf borderId="0" fillId="0" fontId="7" numFmtId="0"/>
    <xf borderId="0" fillId="0" fontId="11" numFmtId="0"/>
  </cellStyleXfs>
  <cellXfs count="75">
    <xf borderId="0" fillId="0" fontId="0" numFmtId="0" pivotButton="0" quotePrefix="0" xfId="0"/>
    <xf borderId="0" fillId="0" fontId="0" numFmtId="0" pivotButton="0" quotePrefix="0" xfId="0"/>
    <xf borderId="3" fillId="0" fontId="0" numFmtId="0" pivotButton="0" quotePrefix="0" xfId="0"/>
    <xf applyAlignment="1" borderId="0" fillId="0" fontId="0" numFmtId="0" pivotButton="0" quotePrefix="0" xfId="0">
      <alignment horizontal="center"/>
    </xf>
    <xf applyAlignment="1" borderId="0" fillId="0" fontId="0" numFmtId="0" pivotButton="0" quotePrefix="0" xfId="0">
      <alignment horizontal="center"/>
    </xf>
    <xf applyAlignment="1" borderId="1" fillId="0" fontId="2" numFmtId="0" pivotButton="0" quotePrefix="0" xfId="0">
      <alignment horizontal="center" vertical="center" wrapText="1"/>
    </xf>
    <xf applyAlignment="1" borderId="0" fillId="0" fontId="4" numFmtId="0" pivotButton="0" quotePrefix="0" xfId="0">
      <alignment horizontal="left" vertical="top" wrapText="1"/>
    </xf>
    <xf applyAlignment="1" borderId="0" fillId="0" fontId="4" numFmtId="0" pivotButton="0" quotePrefix="0" xfId="0">
      <alignment horizontal="center" vertical="top"/>
    </xf>
    <xf applyAlignment="1" borderId="2" fillId="0" fontId="0" numFmtId="0" pivotButton="0" quotePrefix="0" xfId="0">
      <alignment horizontal="left"/>
    </xf>
    <xf borderId="16" fillId="0" fontId="0" numFmtId="0" pivotButton="0" quotePrefix="0" xfId="0"/>
    <xf borderId="17" fillId="0" fontId="0" numFmtId="0" pivotButton="0" quotePrefix="0" xfId="0"/>
    <xf applyAlignment="1" borderId="5" fillId="0" fontId="2" numFmtId="0" pivotButton="0" quotePrefix="0" xfId="0">
      <alignment horizontal="center" vertical="center" wrapText="1"/>
    </xf>
    <xf applyAlignment="1" borderId="16" fillId="0" fontId="0" numFmtId="0" pivotButton="0" quotePrefix="0" xfId="0">
      <alignment horizontal="center"/>
    </xf>
    <xf borderId="18" fillId="0" fontId="5" numFmtId="0" pivotButton="0" quotePrefix="0" xfId="0"/>
    <xf applyAlignment="1" borderId="9" fillId="0" fontId="4" numFmtId="0" pivotButton="0" quotePrefix="0" xfId="0">
      <alignment vertical="top"/>
    </xf>
    <xf applyAlignment="1" borderId="6" fillId="0" fontId="4" numFmtId="0" pivotButton="0" quotePrefix="0" xfId="0">
      <alignment horizontal="center" vertical="top"/>
    </xf>
    <xf applyAlignment="1" borderId="11" fillId="0" fontId="4" numFmtId="0" pivotButton="0" quotePrefix="0" xfId="0">
      <alignment vertical="top" wrapText="1"/>
    </xf>
    <xf applyAlignment="1" borderId="9" fillId="0" fontId="4" numFmtId="0" pivotButton="0" quotePrefix="0" xfId="0">
      <alignment horizontal="center" vertical="top"/>
    </xf>
    <xf applyAlignment="1" borderId="1" fillId="0" fontId="4" numFmtId="0" pivotButton="0" quotePrefix="0" xfId="0">
      <alignment horizontal="center" vertical="top"/>
    </xf>
    <xf applyAlignment="1" borderId="11" fillId="0" fontId="4" numFmtId="0" pivotButton="0" quotePrefix="0" xfId="0">
      <alignment horizontal="center" vertical="top"/>
    </xf>
    <xf borderId="0" fillId="0" fontId="6" numFmtId="0" pivotButton="0" quotePrefix="0" xfId="0"/>
    <xf applyAlignment="1" borderId="21" fillId="0" fontId="3" numFmtId="0" pivotButton="0" quotePrefix="0" xfId="0">
      <alignment horizontal="center" vertical="center" wrapText="1"/>
    </xf>
    <xf applyAlignment="1" borderId="21" fillId="0" fontId="2" numFmtId="0" pivotButton="0" quotePrefix="0" xfId="0">
      <alignment horizontal="center" vertical="center" wrapText="1"/>
    </xf>
    <xf applyAlignment="1" borderId="1" fillId="0" fontId="8" numFmtId="164" pivotButton="0" quotePrefix="0" xfId="1">
      <alignment horizontal="right" vertical="top"/>
    </xf>
    <xf applyAlignment="1" borderId="1" fillId="0" fontId="5" numFmtId="0" pivotButton="0" quotePrefix="0" xfId="0">
      <alignment horizontal="left" vertical="top" wrapText="1"/>
    </xf>
    <xf borderId="0" fillId="0" fontId="0" numFmtId="0" pivotButton="0" quotePrefix="0" xfId="0"/>
    <xf applyAlignment="1" borderId="1" fillId="0" fontId="4" numFmtId="0" pivotButton="0" quotePrefix="0" xfId="0">
      <alignment horizontal="left" vertical="top" wrapText="1"/>
    </xf>
    <xf applyAlignment="1" borderId="7" fillId="0" fontId="4" numFmtId="0" pivotButton="0" quotePrefix="0" xfId="0">
      <alignment horizontal="center" vertical="top"/>
    </xf>
    <xf applyAlignment="1" borderId="15" fillId="0" fontId="4" numFmtId="0" pivotButton="0" quotePrefix="0" xfId="0">
      <alignment horizontal="center" vertical="top"/>
    </xf>
    <xf applyAlignment="1" borderId="14" fillId="0" fontId="4" numFmtId="0" pivotButton="0" quotePrefix="0" xfId="0">
      <alignment horizontal="center" vertical="top"/>
    </xf>
    <xf borderId="23" fillId="0" fontId="0" numFmtId="0" pivotButton="0" quotePrefix="0" xfId="0"/>
    <xf borderId="24" fillId="0" fontId="0" numFmtId="0" pivotButton="0" quotePrefix="0" xfId="0"/>
    <xf borderId="26" fillId="0" fontId="0" numFmtId="0" pivotButton="0" quotePrefix="0" xfId="0"/>
    <xf borderId="0" fillId="0" fontId="3" numFmtId="0" pivotButton="0" quotePrefix="0" xfId="0"/>
    <xf borderId="0" fillId="0" fontId="3" numFmtId="0" pivotButton="0" quotePrefix="0" xfId="0"/>
    <xf borderId="26" fillId="0" fontId="3" numFmtId="0" pivotButton="0" quotePrefix="0" xfId="0"/>
    <xf applyAlignment="1" borderId="0" fillId="0" fontId="3" numFmtId="0" pivotButton="0" quotePrefix="0" xfId="0">
      <alignment horizontal="left"/>
    </xf>
    <xf borderId="28" fillId="0" fontId="3" numFmtId="0" pivotButton="0" quotePrefix="0" xfId="0"/>
    <xf applyAlignment="1" borderId="28" fillId="0" fontId="3" numFmtId="0" pivotButton="0" quotePrefix="0" xfId="0">
      <alignment horizontal="left"/>
    </xf>
    <xf applyAlignment="1" borderId="29" fillId="0" fontId="3" numFmtId="0" pivotButton="0" quotePrefix="0" xfId="0">
      <alignment horizontal="left"/>
    </xf>
    <xf applyAlignment="1" borderId="0" fillId="0" fontId="6" numFmtId="0" pivotButton="0" quotePrefix="0" xfId="0">
      <alignment horizontal="right"/>
    </xf>
    <xf applyAlignment="1" borderId="18" fillId="0" fontId="5" numFmtId="0" pivotButton="0" quotePrefix="0" xfId="0">
      <alignment wrapText="1"/>
    </xf>
    <xf borderId="19" fillId="0" fontId="5" numFmtId="0" pivotButton="0" quotePrefix="0" xfId="0"/>
    <xf applyAlignment="1" borderId="8" fillId="0" fontId="4" numFmtId="49" pivotButton="0" quotePrefix="0" xfId="0">
      <alignment horizontal="center" vertical="top"/>
    </xf>
    <xf applyAlignment="1" borderId="13" fillId="0" fontId="4" numFmtId="49" pivotButton="0" quotePrefix="0" xfId="0">
      <alignment horizontal="center" vertical="top"/>
    </xf>
    <xf borderId="22" fillId="0" fontId="0" numFmtId="49" pivotButton="0" quotePrefix="0" xfId="0"/>
    <xf borderId="25" fillId="0" fontId="0" numFmtId="49" pivotButton="0" quotePrefix="0" xfId="0"/>
    <xf borderId="25" fillId="0" fontId="3" numFmtId="49" pivotButton="0" quotePrefix="0" xfId="0"/>
    <xf borderId="27" fillId="0" fontId="3" numFmtId="49" pivotButton="0" quotePrefix="0" xfId="0"/>
    <xf borderId="12" fillId="0" fontId="1" numFmtId="49" pivotButton="0" quotePrefix="0" xfId="0"/>
    <xf applyAlignment="1" borderId="20" fillId="0" fontId="2" numFmtId="49" pivotButton="0" quotePrefix="0" xfId="0">
      <alignment horizontal="left" vertical="center" wrapText="1"/>
    </xf>
    <xf borderId="0" fillId="0" fontId="0" numFmtId="49" pivotButton="0" quotePrefix="0" xfId="0"/>
    <xf applyAlignment="1" borderId="10" fillId="0" fontId="4" numFmtId="49" pivotButton="0" quotePrefix="0" xfId="0">
      <alignment horizontal="center" vertical="center" wrapText="1"/>
    </xf>
    <xf applyAlignment="1" borderId="1" fillId="0" fontId="4" numFmtId="0" pivotButton="0" quotePrefix="0" xfId="0">
      <alignment horizontal="center" vertical="center" wrapText="1"/>
    </xf>
    <xf borderId="0" fillId="0" fontId="6" numFmtId="0" pivotButton="0" quotePrefix="0" xfId="0"/>
    <xf applyAlignment="1" borderId="0" fillId="0" fontId="9" numFmtId="49" pivotButton="0" quotePrefix="0" xfId="0">
      <alignment horizontal="left"/>
    </xf>
    <xf borderId="0" fillId="0" fontId="10" numFmtId="164" pivotButton="0" quotePrefix="0" xfId="0"/>
    <xf applyAlignment="1" borderId="0" fillId="0" fontId="10" numFmtId="0" pivotButton="0" quotePrefix="0" xfId="0">
      <alignment horizontal="right"/>
    </xf>
    <xf applyAlignment="1" borderId="18" fillId="0" fontId="5" numFmtId="0" pivotButton="0" quotePrefix="0" xfId="0">
      <alignment horizontal="left"/>
    </xf>
    <xf applyAlignment="1" borderId="0" fillId="0" fontId="8" numFmtId="164" pivotButton="0" quotePrefix="0" xfId="1">
      <alignment horizontal="right" vertical="top"/>
    </xf>
    <xf applyAlignment="1" borderId="0" fillId="0" fontId="5" numFmtId="0" pivotButton="0" quotePrefix="0" xfId="0">
      <alignment horizontal="left" vertical="top" wrapText="1"/>
    </xf>
    <xf borderId="0" fillId="0" fontId="3" numFmtId="0" pivotButton="0" quotePrefix="0" xfId="0"/>
    <xf borderId="0" fillId="0" fontId="0" numFmtId="3" pivotButton="0" quotePrefix="0" xfId="0"/>
    <xf borderId="0" fillId="0" fontId="12" numFmtId="3" pivotButton="0" quotePrefix="0" xfId="0"/>
    <xf borderId="30" fillId="0" fontId="5" numFmtId="49" pivotButton="0" quotePrefix="0" xfId="0"/>
    <xf applyAlignment="1" borderId="31" fillId="0" fontId="5" numFmtId="0" pivotButton="0" quotePrefix="0" xfId="0">
      <alignment wrapText="1"/>
    </xf>
    <xf borderId="32" fillId="0" fontId="5" numFmtId="49" pivotButton="0" quotePrefix="0" xfId="0"/>
    <xf borderId="33" fillId="0" fontId="5" numFmtId="49" pivotButton="0" quotePrefix="0" xfId="0"/>
    <xf applyAlignment="1" borderId="0" fillId="0" fontId="13" numFmtId="0" pivotButton="0" quotePrefix="0" xfId="0">
      <alignment horizontal="center"/>
    </xf>
    <xf applyAlignment="1" borderId="0" fillId="0" fontId="14" numFmtId="0" pivotButton="0" quotePrefix="0" xfId="0">
      <alignment horizontal="center"/>
    </xf>
    <xf applyAlignment="1" borderId="0" fillId="0" fontId="3" numFmtId="0" pivotButton="0" quotePrefix="0" xfId="0">
      <alignment horizontal="left"/>
    </xf>
    <xf applyAlignment="1" borderId="4" fillId="0" fontId="0" numFmtId="0" pivotButton="0" quotePrefix="0" xfId="0">
      <alignment wrapText="1"/>
    </xf>
    <xf borderId="4" fillId="0" fontId="0" numFmtId="0" pivotButton="0" quotePrefix="0" xfId="0"/>
    <xf applyProtection="1" borderId="0" fillId="0" fontId="0" numFmtId="3" pivotButton="0" quotePrefix="0" xfId="0">
      <protection hidden="0" locked="0"/>
    </xf>
    <xf borderId="0" fillId="2" fontId="0" numFmtId="3" pivotButton="0" quotePrefix="0" xfId="0"/>
  </cellXfs>
  <cellStyles count="4">
    <cellStyle builtinId="0" name="Normální" xfId="0"/>
    <cellStyle name="normální_Zadávací podklad pro profese" xfId="1"/>
    <cellStyle name="Normální 36" xfId="2"/>
    <cellStyle name="Normální 2" xfId="3"/>
  </cellStyles>
  <tableStyles count="0" defaultPivotStyle="PivotStyleLight16" defaultTableStyle="TableStyleMedium2"/>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haredStrings" Target="sharedStrings.xml"/><Relationship Id="rId7" Type="http://schemas.openxmlformats.org/officeDocument/2006/relationships/customXml" Target="../customXml/item2.xml"/><Relationship Id="rId2" Type="http://schemas.openxmlformats.org/officeDocument/2006/relationships/worksheet" Target="/xl/worksheets/sheet2.xml"/><Relationship Id="rId1" Type="http://schemas.openxmlformats.org/officeDocument/2006/relationships/worksheet" Target="/xl/worksheets/sheet1.xml"/><Relationship Id="rId6" Type="http://schemas.openxmlformats.org/officeDocument/2006/relationships/customXml" Target="../customXml/item1.xml"/><Relationship Id="rId5" Type="http://schemas.openxmlformats.org/officeDocument/2006/relationships/theme" Target="theme/theme1.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L21"/>
  <sheetViews>
    <sheetView tabSelected="1" workbookViewId="0" zoomScale="85" zoomScaleNormal="85" zoomScaleSheetLayoutView="85">
      <pane activePane="bottomLeft" state="frozen" topLeftCell="A9" ySplit="8"/>
      <selection activeCell="B39" sqref="B39"/>
      <selection activeCell="B25" pane="bottomLeft" sqref="B25"/>
    </sheetView>
  </sheetViews>
  <sheetFormatPr baseColWidth="8" defaultRowHeight="15" outlineLevelCol="0"/>
  <cols>
    <col customWidth="1" max="1" min="1" style="51" width="7.140625"/>
    <col bestFit="1" customWidth="1" max="2" min="2" style="25" width="56.5703125"/>
    <col customWidth="1" max="3" min="3" style="25" width="7"/>
    <col bestFit="1" customWidth="1" max="6" min="5" style="25" width="23.7109375"/>
    <col customWidth="1" max="7" min="7" style="25" width="56.85546875"/>
    <col customWidth="1" max="9" min="8" style="25" width="13.85546875"/>
    <col customWidth="1" max="10" min="10" style="25" width="6"/>
    <col bestFit="1" customWidth="1" max="11" min="11" style="25" width="8.85546875"/>
    <col bestFit="1" customWidth="1" max="12" min="12" style="25" width="7.7109375"/>
  </cols>
  <sheetData>
    <row r="1" spans="1:12">
      <c r="A1" s="45" t="s">
        <v>0</v>
      </c>
      <c r="B1" s="30" t="n"/>
      <c r="C1" s="30" t="s">
        <v>1</v>
      </c>
      <c r="D1" s="30" t="n"/>
      <c r="E1" s="30" t="n"/>
      <c r="F1" s="31" t="n"/>
    </row>
    <row r="2" spans="1:12">
      <c r="A2" s="46" t="s">
        <v>2</v>
      </c>
      <c r="C2" t="s">
        <v>3</v>
      </c>
      <c r="F2" s="32" t="n"/>
    </row>
    <row customHeight="1" ht="18.75" r="3" s="25" spans="1:12">
      <c r="A3" s="46" t="s">
        <v>4</v>
      </c>
      <c r="C3" t="s">
        <v>5</v>
      </c>
      <c r="F3" s="32" t="n"/>
      <c r="H3" s="68" t="n"/>
      <c r="I3" s="68" t="n"/>
    </row>
    <row customHeight="1" ht="18.75" r="4" s="25" spans="1:12">
      <c r="A4" s="47" t="s">
        <v>6</v>
      </c>
      <c r="B4" s="61" t="n"/>
      <c r="C4" s="61" t="s">
        <v>7</v>
      </c>
      <c r="D4" s="61" t="n"/>
      <c r="E4" s="61" t="n"/>
      <c r="F4" s="35" t="n"/>
      <c r="H4" s="69" t="n"/>
      <c r="I4" s="69" t="n"/>
    </row>
    <row customHeight="1" ht="18.75" r="5" s="25" spans="1:12">
      <c r="A5" s="47" t="s">
        <v>8</v>
      </c>
      <c r="B5" s="61" t="n"/>
      <c r="C5" s="61" t="s">
        <v>9</v>
      </c>
      <c r="D5" s="61" t="n"/>
      <c r="E5" s="61" t="n"/>
      <c r="F5" s="35" t="n"/>
      <c r="H5" s="69" t="n"/>
      <c r="I5" s="69" t="n"/>
    </row>
    <row customHeight="1" ht="15.75" r="6" s="25" spans="1:12" thickBot="1">
      <c r="A6" s="48" t="n"/>
      <c r="B6" s="37" t="n"/>
      <c r="C6" s="38" t="n"/>
      <c r="D6" s="38" t="n"/>
      <c r="E6" s="38" t="n"/>
      <c r="F6" s="39" t="n"/>
      <c r="G6" s="70" t="n"/>
      <c r="H6" s="70" t="n"/>
      <c r="I6" s="70" t="n"/>
    </row>
    <row customHeight="1" ht="15.75" r="7" s="25" spans="1:12" thickBot="1">
      <c r="A7" s="49" t="n"/>
      <c r="B7" s="9" t="n"/>
      <c r="C7" s="9" t="n"/>
      <c r="D7" s="9" t="n"/>
      <c r="E7" s="12" t="n"/>
      <c r="F7" s="9" t="n"/>
      <c r="G7" s="9" t="n"/>
      <c r="L7" s="54">
        <f>'20'!$B$8</f>
        <v/>
      </c>
    </row>
    <row customHeight="1" ht="32.25" r="8" s="25" spans="1:12" thickTop="1">
      <c r="A8" s="50" t="s">
        <v>10</v>
      </c>
      <c r="B8" s="21" t="s">
        <v>11</v>
      </c>
      <c r="C8" s="22" t="s">
        <v>12</v>
      </c>
      <c r="D8" s="22" t="s">
        <v>13</v>
      </c>
      <c r="E8" s="22" t="s">
        <v>14</v>
      </c>
      <c r="F8" s="22" t="s">
        <v>15</v>
      </c>
      <c r="G8" s="21" t="s">
        <v>16</v>
      </c>
      <c r="H8" s="21" t="s">
        <v>17</v>
      </c>
      <c r="I8" s="21" t="s">
        <v>18</v>
      </c>
      <c r="K8" t="s">
        <v>19</v>
      </c>
      <c r="L8" s="40" t="n"/>
    </row>
    <row customHeight="1" ht="102" r="9" s="25" spans="1:12">
      <c r="A9" s="18" t="s">
        <v>20</v>
      </c>
      <c r="B9" s="26" t="s">
        <v>21</v>
      </c>
      <c r="C9" s="18">
        <f>K9</f>
        <v/>
      </c>
      <c r="D9" s="18" t="s">
        <v>22</v>
      </c>
      <c r="E9" s="23" t="n"/>
      <c r="F9" s="23">
        <f>C9*E9</f>
        <v/>
      </c>
      <c r="G9" s="24" t="s">
        <v>23</v>
      </c>
      <c r="H9" s="18" t="n"/>
      <c r="I9" s="18" t="n"/>
      <c r="K9">
        <f>SUM(L9:L9)</f>
        <v/>
      </c>
      <c r="L9" s="54">
        <f>SUMIF('20'!$A$14:$A$74,$A9,'20'!$C$14:$C$74)</f>
        <v/>
      </c>
    </row>
    <row customHeight="1" ht="38.25" r="10" s="25" spans="1:12">
      <c r="A10" s="18" t="s">
        <v>24</v>
      </c>
      <c r="B10" s="26" t="s">
        <v>25</v>
      </c>
      <c r="C10" s="18">
        <f>K10</f>
        <v/>
      </c>
      <c r="D10" s="18" t="s">
        <v>22</v>
      </c>
      <c r="E10" s="23" t="n"/>
      <c r="F10" s="23">
        <f>C10*E10</f>
        <v/>
      </c>
      <c r="G10" s="24" t="s">
        <v>26</v>
      </c>
      <c r="H10" s="18" t="n"/>
      <c r="I10" s="18" t="n"/>
      <c r="K10">
        <f>SUM(L10:L10)</f>
        <v/>
      </c>
      <c r="L10" s="54">
        <f>SUMIF('20'!$A$14:$A$74,$A10,'20'!$C$14:$C$74)</f>
        <v/>
      </c>
    </row>
    <row customHeight="1" ht="63.75" r="11" s="25" spans="1:12">
      <c r="A11" s="18" t="s">
        <v>27</v>
      </c>
      <c r="B11" s="26" t="s">
        <v>28</v>
      </c>
      <c r="C11" s="18">
        <f>K11</f>
        <v/>
      </c>
      <c r="D11" s="18" t="s">
        <v>22</v>
      </c>
      <c r="E11" s="23" t="n"/>
      <c r="F11" s="23">
        <f>C11*E11</f>
        <v/>
      </c>
      <c r="G11" s="24" t="s">
        <v>29</v>
      </c>
      <c r="H11" s="18" t="n"/>
      <c r="I11" s="18" t="n"/>
      <c r="K11">
        <f>SUM(L11:L11)</f>
        <v/>
      </c>
      <c r="L11" s="54">
        <f>SUMIF('20'!$A$14:$A$74,$A11,'20'!$C$14:$C$74)</f>
        <v/>
      </c>
    </row>
    <row customHeight="1" ht="76.5" r="12" s="25" spans="1:12">
      <c r="A12" s="18" t="s">
        <v>30</v>
      </c>
      <c r="B12" s="26" t="s">
        <v>31</v>
      </c>
      <c r="C12" s="18">
        <f>K12</f>
        <v/>
      </c>
      <c r="D12" s="18" t="s">
        <v>22</v>
      </c>
      <c r="E12" s="23" t="n"/>
      <c r="F12" s="23">
        <f>C12*E12</f>
        <v/>
      </c>
      <c r="G12" s="24" t="s">
        <v>32</v>
      </c>
      <c r="H12" s="18" t="n"/>
      <c r="I12" s="18" t="n"/>
      <c r="K12">
        <f>SUM(L12:L12)</f>
        <v/>
      </c>
      <c r="L12" s="54">
        <f>SUMIF('20'!$A$14:$A$74,$A12,'20'!$C$14:$C$74)</f>
        <v/>
      </c>
    </row>
    <row customHeight="1" ht="76.5" r="13" s="25" spans="1:12">
      <c r="A13" s="18" t="s">
        <v>33</v>
      </c>
      <c r="B13" s="26" t="s">
        <v>34</v>
      </c>
      <c r="C13" s="18">
        <f>K13</f>
        <v/>
      </c>
      <c r="D13" s="18" t="s">
        <v>22</v>
      </c>
      <c r="E13" s="23" t="n"/>
      <c r="F13" s="23">
        <f>C13*E13</f>
        <v/>
      </c>
      <c r="G13" s="24" t="s">
        <v>35</v>
      </c>
      <c r="H13" s="18" t="n"/>
      <c r="I13" s="18" t="n"/>
      <c r="K13">
        <f>SUM(L13:L13)</f>
        <v/>
      </c>
      <c r="L13" s="54">
        <f>SUMIF('20'!$A$14:$A$74,$A13,'20'!$C$14:$C$74)</f>
        <v/>
      </c>
    </row>
    <row customHeight="1" ht="38.25" r="14" s="25" spans="1:12">
      <c r="A14" s="18" t="s">
        <v>36</v>
      </c>
      <c r="B14" s="26" t="s">
        <v>37</v>
      </c>
      <c r="C14" s="18">
        <f>K14</f>
        <v/>
      </c>
      <c r="D14" s="18" t="s">
        <v>22</v>
      </c>
      <c r="E14" s="23" t="n"/>
      <c r="F14" s="23">
        <f>C14*E14</f>
        <v/>
      </c>
      <c r="G14" s="24" t="s">
        <v>38</v>
      </c>
      <c r="H14" s="18" t="n"/>
      <c r="I14" s="18" t="n"/>
      <c r="K14">
        <f>SUM(L14:L14)</f>
        <v/>
      </c>
      <c r="L14" s="54">
        <f>SUMIF('20'!$A$14:$A$74,$A14,'20'!$C$14:$C$74)</f>
        <v/>
      </c>
    </row>
    <row customHeight="1" ht="25.5" r="15" s="25" spans="1:12">
      <c r="A15" s="18" t="s">
        <v>39</v>
      </c>
      <c r="B15" s="26" t="s">
        <v>40</v>
      </c>
      <c r="C15" s="18">
        <f>K15</f>
        <v/>
      </c>
      <c r="D15" s="18" t="s">
        <v>41</v>
      </c>
      <c r="E15" s="23" t="n"/>
      <c r="F15" s="23">
        <f>C15*E15</f>
        <v/>
      </c>
      <c r="G15" s="24" t="s">
        <v>42</v>
      </c>
      <c r="H15" s="18" t="n"/>
      <c r="I15" s="18" t="n"/>
      <c r="K15">
        <f>SUM(L15:L15)</f>
        <v/>
      </c>
      <c r="L15" s="54">
        <f>SUMIF('20'!$A$14:$A$74,$A15,'20'!$C$14:$C$74)</f>
        <v/>
      </c>
    </row>
    <row r="16" spans="1:12">
      <c r="A16" s="18" t="s">
        <v>43</v>
      </c>
      <c r="B16" s="26" t="s">
        <v>44</v>
      </c>
      <c r="C16" s="18">
        <f>K16</f>
        <v/>
      </c>
      <c r="D16" s="18" t="s">
        <v>45</v>
      </c>
      <c r="E16" s="23" t="n"/>
      <c r="F16" s="23">
        <f>C16*E16</f>
        <v/>
      </c>
      <c r="G16" s="24" t="n"/>
      <c r="H16" s="18" t="n"/>
      <c r="I16" s="18" t="n"/>
      <c r="K16">
        <f>SUM(L16:L16)</f>
        <v/>
      </c>
      <c r="L16" s="54">
        <f>SUMIF('20'!$A$14:$A$74,$A16,'20'!$C$14:$C$74)</f>
        <v/>
      </c>
    </row>
    <row r="17" spans="1:12">
      <c r="A17" s="18" t="s">
        <v>46</v>
      </c>
      <c r="B17" s="26" t="s">
        <v>47</v>
      </c>
      <c r="C17" s="18">
        <f>K17</f>
        <v/>
      </c>
      <c r="D17" s="18" t="s">
        <v>45</v>
      </c>
      <c r="E17" s="23" t="n"/>
      <c r="F17" s="23">
        <f>C17*E17</f>
        <v/>
      </c>
      <c r="G17" s="24" t="n"/>
      <c r="H17" s="18" t="n"/>
      <c r="I17" s="18" t="n"/>
      <c r="K17">
        <f>SUM(L17:L17)</f>
        <v/>
      </c>
      <c r="L17" s="54">
        <f>SUMIF('20'!$A$14:$A$74,$A17,'20'!$C$14:$C$74)</f>
        <v/>
      </c>
    </row>
    <row r="18" spans="1:12">
      <c r="A18" s="18" t="s">
        <v>48</v>
      </c>
      <c r="B18" s="26" t="s">
        <v>49</v>
      </c>
      <c r="C18" s="18">
        <f>K18</f>
        <v/>
      </c>
      <c r="D18" s="18" t="s">
        <v>45</v>
      </c>
      <c r="E18" s="23" t="n"/>
      <c r="F18" s="23">
        <f>C18*E18</f>
        <v/>
      </c>
      <c r="G18" s="24" t="n"/>
      <c r="H18" s="18" t="n"/>
      <c r="I18" s="18" t="n"/>
      <c r="K18">
        <f>SUM(L18:L18)</f>
        <v/>
      </c>
      <c r="L18" s="54">
        <f>SUMIF('20'!$A$14:$A$74,$A18,'20'!$C$14:$C$74)</f>
        <v/>
      </c>
    </row>
    <row customHeight="1" ht="16.5" r="19" s="25" spans="1:12">
      <c r="A19" s="55" t="n"/>
      <c r="B19" s="6" t="n"/>
      <c r="C19" s="7" t="n"/>
      <c r="D19" s="7" t="n"/>
      <c r="E19" s="59" t="n"/>
      <c r="F19" s="59" t="n"/>
      <c r="G19" s="60" t="n"/>
    </row>
    <row customHeight="1" ht="16.5" r="20" s="25" spans="1:12">
      <c r="A20" s="55" t="n"/>
      <c r="B20" s="6" t="n"/>
      <c r="C20" s="7" t="n"/>
      <c r="D20" s="7" t="n"/>
      <c r="E20" s="59" t="n"/>
      <c r="F20" s="59" t="n"/>
      <c r="G20" s="60" t="n"/>
      <c r="L20" s="62">
        <f>SUMPRODUCT($E9:$E19,L9:L19)</f>
        <v/>
      </c>
    </row>
    <row r="21" spans="1:12">
      <c r="B21" s="57" t="s">
        <v>50</v>
      </c>
      <c r="F21" s="56">
        <f>SUM(F9:F20)</f>
        <v/>
      </c>
    </row>
  </sheetData>
  <printOptions horizontalCentered="1"/>
  <pageMargins bottom="0.75" footer="0.3" header="0.3" left="0.7" right="0.7" top="0.75"/>
  <pageSetup fitToHeight="0" orientation="landscape" paperSize="9" scale="62"/>
</worksheet>
</file>

<file path=xl/worksheets/sheet2.xml><?xml version="1.0" encoding="utf-8"?>
<worksheet xmlns="http://schemas.openxmlformats.org/spreadsheetml/2006/main">
  <sheetPr>
    <outlinePr summaryBelow="1" summaryRight="1"/>
    <pageSetUpPr fitToPage="1"/>
  </sheetPr>
  <dimension ref="A1:F27"/>
  <sheetViews>
    <sheetView view="pageBreakPreview" workbookViewId="0" zoomScaleNormal="100" zoomScaleSheetLayoutView="100">
      <selection activeCell="B36" sqref="B36"/>
    </sheetView>
  </sheetViews>
  <sheetFormatPr baseColWidth="8" defaultRowHeight="15" outlineLevelCol="0"/>
  <cols>
    <col customWidth="1" max="1" min="1" style="51" width="21.7109375"/>
    <col customWidth="1" max="2" min="2" style="25" width="70.7109375"/>
    <col customWidth="1" max="3" min="3" style="4" width="7.7109375"/>
    <col customWidth="1" max="4" min="4" style="25" width="50.7109375"/>
    <col bestFit="1" customWidth="1" max="5" min="5" style="25" width="18.5703125"/>
    <col customWidth="1" max="6" min="6" style="25" width="12"/>
  </cols>
  <sheetData>
    <row customHeight="1" ht="15.75" r="1" s="25" spans="1:6" thickTop="1">
      <c r="A1" s="64" t="s">
        <v>0</v>
      </c>
      <c r="B1" s="65">
        <f>SOUHRN!C1</f>
        <v/>
      </c>
      <c r="C1" s="8" t="s">
        <v>51</v>
      </c>
      <c r="D1" s="2" t="n"/>
    </row>
    <row customHeight="1" ht="15" r="2" s="25" spans="1:6">
      <c r="A2" s="66" t="s">
        <v>2</v>
      </c>
      <c r="B2" s="41">
        <f>SOUHRN!C2</f>
        <v/>
      </c>
      <c r="C2" s="4" t="n"/>
      <c r="D2" s="71" t="s">
        <v>52</v>
      </c>
    </row>
    <row r="3" spans="1:6">
      <c r="A3" s="66" t="s">
        <v>4</v>
      </c>
      <c r="B3" s="41">
        <f>SOUHRN!C3</f>
        <v/>
      </c>
      <c r="C3" s="4" t="n"/>
    </row>
    <row r="4" spans="1:6">
      <c r="A4" s="66" t="s">
        <v>6</v>
      </c>
      <c r="B4" s="41">
        <f>SOUHRN!C4</f>
        <v/>
      </c>
      <c r="C4" s="4" t="n"/>
    </row>
    <row r="5" spans="1:6">
      <c r="A5" s="66" t="s">
        <v>8</v>
      </c>
      <c r="B5" s="13" t="s">
        <v>53</v>
      </c>
      <c r="C5" s="4" t="n"/>
    </row>
    <row r="6" spans="1:6">
      <c r="A6" s="66" t="s">
        <v>54</v>
      </c>
      <c r="B6" s="13" t="s">
        <v>55</v>
      </c>
      <c r="C6" s="4" t="n"/>
    </row>
    <row r="7" spans="1:6">
      <c r="A7" s="66" t="s">
        <v>56</v>
      </c>
      <c r="B7" s="58" t="s">
        <v>57</v>
      </c>
      <c r="C7" s="4" t="n"/>
    </row>
    <row r="8" spans="1:6">
      <c r="A8" s="66" t="s">
        <v>58</v>
      </c>
      <c r="B8" s="13">
        <f>RIGHT(CELL("filename",A1),LEN(CELL("filename",A1))-FIND("]",CELL("filename",A1)))</f>
        <v/>
      </c>
      <c r="C8" s="4" t="n"/>
    </row>
    <row r="9" spans="1:6">
      <c r="A9" s="66" t="s">
        <v>59</v>
      </c>
      <c r="B9" s="13" t="s">
        <v>60</v>
      </c>
      <c r="C9" s="4" t="n"/>
    </row>
    <row r="10" spans="1:6">
      <c r="A10" s="66" t="s">
        <v>61</v>
      </c>
      <c r="B10" s="13" t="n"/>
      <c r="C10" s="4" t="n"/>
    </row>
    <row customHeight="1" ht="15.75" r="11" s="25" spans="1:6" thickBot="1">
      <c r="A11" s="67" t="s">
        <v>62</v>
      </c>
      <c r="B11" s="42" t="n"/>
      <c r="C11" s="4" t="n"/>
    </row>
    <row r="12" spans="1:6">
      <c r="A12" s="49" t="n"/>
      <c r="B12" s="9" t="n"/>
      <c r="C12" s="12" t="n"/>
      <c r="D12" s="10" t="n"/>
    </row>
    <row customHeight="1" ht="31.5" r="13" s="25" spans="1:6">
      <c r="A13" s="52" t="s">
        <v>10</v>
      </c>
      <c r="B13" s="53" t="s">
        <v>63</v>
      </c>
      <c r="C13" s="5" t="s">
        <v>12</v>
      </c>
      <c r="D13" s="11" t="s">
        <v>13</v>
      </c>
      <c r="E13" s="53" t="s">
        <v>64</v>
      </c>
      <c r="F13" s="53" t="s">
        <v>65</v>
      </c>
    </row>
    <row r="14" spans="1:6">
      <c r="A14" s="43" t="s">
        <v>20</v>
      </c>
      <c r="B14" s="14">
        <f>VLOOKUP(A14,SOUHRN!$A$9:$E$152,2,FALSE)</f>
        <v/>
      </c>
      <c r="C14" s="17" t="n">
        <v>1</v>
      </c>
      <c r="D14" s="28" t="s">
        <v>66</v>
      </c>
      <c r="E14" s="73" t="s"/>
      <c r="F14" s="62">
        <f>C14*E14</f>
        <v/>
      </c>
    </row>
    <row r="15" spans="1:6">
      <c r="A15" s="43" t="s">
        <v>39</v>
      </c>
      <c r="B15" s="14">
        <f>VLOOKUP(A15,SOUHRN!$A$9:$E$152,2,FALSE)</f>
        <v/>
      </c>
      <c r="C15" s="17" t="n">
        <v>1</v>
      </c>
      <c r="D15" s="28" t="s">
        <v>41</v>
      </c>
      <c r="E15" s="73" t="s"/>
      <c r="F15" s="62">
        <f>C15*E15</f>
        <v/>
      </c>
    </row>
    <row r="16" spans="1:6">
      <c r="A16" s="43" t="s">
        <v>30</v>
      </c>
      <c r="B16" s="14">
        <f>VLOOKUP(A16,SOUHRN!$A$9:$E$152,2,FALSE)</f>
        <v/>
      </c>
      <c r="C16" s="17" t="n">
        <v>1</v>
      </c>
      <c r="D16" s="28" t="s">
        <v>41</v>
      </c>
      <c r="E16" s="73" t="s"/>
      <c r="F16" s="62">
        <f>C16*E16</f>
        <v/>
      </c>
    </row>
    <row r="17" spans="1:6">
      <c r="A17" s="43" t="s">
        <v>33</v>
      </c>
      <c r="B17" s="14">
        <f>VLOOKUP(A17,SOUHRN!$A$9:$E$152,2,FALSE)</f>
        <v/>
      </c>
      <c r="C17" s="17" t="n">
        <v>1</v>
      </c>
      <c r="D17" s="28" t="s">
        <v>41</v>
      </c>
      <c r="E17" s="73" t="s"/>
      <c r="F17" s="62">
        <f>C17*E17</f>
        <v/>
      </c>
    </row>
    <row r="18" spans="1:6">
      <c r="A18" s="43" t="s">
        <v>36</v>
      </c>
      <c r="B18" s="14">
        <f>VLOOKUP(A18,SOUHRN!$A$9:$E$152,2,FALSE)</f>
        <v/>
      </c>
      <c r="C18" s="17" t="n">
        <v>1</v>
      </c>
      <c r="D18" s="28" t="s">
        <v>41</v>
      </c>
      <c r="E18" s="73" t="s"/>
      <c r="F18" s="62">
        <f>C18*E18</f>
        <v/>
      </c>
    </row>
    <row r="19" spans="1:6">
      <c r="A19" s="43" t="s">
        <v>24</v>
      </c>
      <c r="B19" s="14">
        <f>VLOOKUP(A19,SOUHRN!$A$9:$E$152,2,FALSE)</f>
        <v/>
      </c>
      <c r="C19" s="17" t="n">
        <v>2</v>
      </c>
      <c r="D19" s="28" t="s">
        <v>22</v>
      </c>
      <c r="E19" s="73" t="s"/>
      <c r="F19" s="62">
        <f>C19*E19</f>
        <v/>
      </c>
    </row>
    <row r="20" spans="1:6">
      <c r="A20" s="43" t="s">
        <v>27</v>
      </c>
      <c r="B20" s="14">
        <f>VLOOKUP(A20,SOUHRN!$A$9:$E$152,2,FALSE)</f>
        <v/>
      </c>
      <c r="C20" s="17" t="n">
        <v>1</v>
      </c>
      <c r="D20" s="28" t="s">
        <v>22</v>
      </c>
      <c r="E20" s="73" t="s"/>
      <c r="F20" s="62">
        <f>C20*E20</f>
        <v/>
      </c>
    </row>
    <row r="21" spans="1:6">
      <c r="A21" s="43" t="s">
        <v>39</v>
      </c>
      <c r="B21" s="14">
        <f>VLOOKUP(A21,SOUHRN!$A$9:$E$152,2,FALSE)</f>
        <v/>
      </c>
      <c r="C21" s="17" t="n">
        <v>1</v>
      </c>
      <c r="D21" s="28" t="s">
        <v>41</v>
      </c>
      <c r="E21" s="73" t="s"/>
      <c r="F21" s="62">
        <f>C21*E21</f>
        <v/>
      </c>
    </row>
    <row r="22" spans="1:6">
      <c r="A22" s="43" t="s">
        <v>43</v>
      </c>
      <c r="B22" s="14">
        <f>VLOOKUP(A22,SOUHRN!$A$9:$E$152,2,FALSE)</f>
        <v/>
      </c>
      <c r="C22" s="15" t="n">
        <v>1</v>
      </c>
      <c r="D22" s="27" t="s">
        <v>45</v>
      </c>
      <c r="E22" s="74" t="s"/>
      <c r="F22" s="74" t="s"/>
    </row>
    <row r="23" spans="1:6">
      <c r="A23" s="43" t="s">
        <v>46</v>
      </c>
      <c r="B23" s="14">
        <f>VLOOKUP(A23,SOUHRN!$A$9:$E$152,2,FALSE)</f>
        <v/>
      </c>
      <c r="C23" s="15" t="n">
        <v>12</v>
      </c>
      <c r="D23" s="27" t="s">
        <v>45</v>
      </c>
      <c r="E23" s="74" t="s"/>
      <c r="F23" s="74" t="s"/>
    </row>
    <row r="24" spans="1:6">
      <c r="A24" s="43" t="s">
        <v>48</v>
      </c>
      <c r="B24" s="14">
        <f>VLOOKUP(A24,SOUHRN!$A$9:$E$152,2,FALSE)</f>
        <v/>
      </c>
      <c r="C24" s="15" t="n">
        <v>1</v>
      </c>
      <c r="D24" s="27" t="s">
        <v>45</v>
      </c>
      <c r="E24" s="74" t="s"/>
      <c r="F24" s="74" t="s"/>
    </row>
    <row customHeight="1" ht="15.75" r="25" s="25" spans="1:6" thickBot="1">
      <c r="A25" s="44" t="n"/>
      <c r="B25" s="16" t="n"/>
      <c r="C25" s="19" t="n"/>
      <c r="D25" s="29" t="n"/>
      <c r="E25" s="62" t="n"/>
      <c r="F25" s="62" t="n"/>
    </row>
    <row customHeight="1" ht="15.75" r="26" s="25" spans="1:6" thickTop="1"/>
    <row r="27" spans="1:6">
      <c r="F27" s="63">
        <f>SUM(F14:F26)</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rintOptions horizontalCentered="1"/>
  <pageMargins bottom="0.75" footer="0.3" header="0.3" left="0.7" right="0.7" top="0.75"/>
  <pageSetup fitToHeight="0" orientation="landscape" paperSize="9" scale="7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B8743CC7546B364DB0806A972C66EF22" ma:contentTypeVersion="4" ma:contentTypeDescription="Vytvoří nový dokument" ma:contentTypeScope="" ma:versionID="433f7600fff0ccbe96e12dd3267005a8">
  <xsd:schema xmlns:xsd="http://www.w3.org/2001/XMLSchema" xmlns:xs="http://www.w3.org/2001/XMLSchema" xmlns:p="http://schemas.microsoft.com/office/2006/metadata/properties" xmlns:ns2="7dfbae14-5b70-4a6e-98e6-73d00217dcdf" xmlns:ns3="fa7f2184-2e7d-4cc4-b6a2-e5a3ec1d7709" targetNamespace="http://schemas.microsoft.com/office/2006/metadata/properties" ma:root="true" ma:fieldsID="9092624e35f10ba7d7cba96163e74c62" ns2:_="" ns3:_="">
    <xsd:import namespace="7dfbae14-5b70-4a6e-98e6-73d00217dcdf"/>
    <xsd:import namespace="fa7f2184-2e7d-4cc4-b6a2-e5a3ec1d770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fbae14-5b70-4a6e-98e6-73d00217dc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7f2184-2e7d-4cc4-b6a2-e5a3ec1d7709"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F9BF5DF-2B38-4F4D-9D64-B6AC480883D6}"/>
</file>

<file path=customXml/itemProps2.xml><?xml version="1.0" encoding="utf-8"?>
<ds:datastoreItem xmlns:ds="http://schemas.openxmlformats.org/officeDocument/2006/customXml" ds:itemID="{1BF78688-629C-4BE1-BD63-03570CC32BB8}"/>
</file>

<file path=customXml/itemProps3.xml><?xml version="1.0" encoding="utf-8"?>
<ds:datastoreItem xmlns:ds="http://schemas.openxmlformats.org/officeDocument/2006/customXml" ds:itemID="{F6FF6328-3E5D-4B21-B10F-697D4E905E4F}"/>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karel</cp:lastModifiedBy>
  <cp:lastPrinted>2018-02-20T09:46:10Z</cp:lastPrinted>
  <dcterms:created xsi:type="dcterms:W3CDTF">2013-07-18T13:10:46Z</dcterms:created>
  <dcterms:modified xsi:type="dcterms:W3CDTF">2018-03-15T11:11:37Z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0x010100B8743CC7546B364DB0806A972C66EF22</vt:lpwstr>
  </property>
</Properties>
</file>