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externalLinks/externalLink1.xml" ContentType="application/vnd.openxmlformats-officedocument.spreadsheetml.externalLink+xml"/>
  <Override PartName="/xl/styles.xml" ContentType="application/vnd.openxmlformats-officedocument.spreadsheetml.styles+xml"/>
  <Override PartName="/xl/workbook.xml" ContentType="application/vnd.openxmlformats-officedocument.spreadsheetml.sheet.m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r="http://schemas.openxmlformats.org/officeDocument/2006/relationships" xmlns="http://schemas.openxmlformats.org/spreadsheetml/2006/main">
  <workbookPr/>
  <bookViews>
    <workbookView activeTab="1" tabRatio="951" windowHeight="13920" windowWidth="28800" xWindow="0" yWindow="0"/>
  </bookViews>
  <sheets>
    <sheet name="SOUHRN" sheetId="1" state="hidden" r:id="rId1"/>
    <sheet name="A34_117" sheetId="2" state="visible" r:id="rId2"/>
    <sheet name="A34_118" sheetId="3" state="visible" r:id="rId3"/>
    <sheet name="A34_119" sheetId="4" state="visible" r:id="rId4"/>
    <sheet name="A34_147" sheetId="5" state="visible" r:id="rId5"/>
  </sheets>
  <externalReferences>
    <externalReference r:id="rId6"/>
  </externalReferences>
  <definedNames>
    <definedName name="_Typy_misnosti">[1]typy!$A$1:$A$12</definedName>
    <definedName localSheetId="0" name="_xlnm.Print_Area">SOUHRN!$A$1:$I$35</definedName>
  </definedNames>
  <calcPr calcId="152511" fullCalcOnLoad="1"/>
</workbook>
</file>

<file path=xl/sharedStrings.xml><?xml version="1.0" encoding="utf-8"?>
<sst xmlns="http://schemas.openxmlformats.org/spreadsheetml/2006/main" uniqueCount="111">
  <si>
    <t>Název projektu:</t>
  </si>
  <si>
    <t>MUNI AV Technologie</t>
  </si>
  <si>
    <t>Budova:</t>
  </si>
  <si>
    <t>UKB</t>
  </si>
  <si>
    <t>Fakulta:</t>
  </si>
  <si>
    <t>Adresa:</t>
  </si>
  <si>
    <t>Kamenice 5, Brno, Bohunice</t>
  </si>
  <si>
    <t>Dokument:</t>
  </si>
  <si>
    <t>Souhrnný výkaz</t>
  </si>
  <si>
    <t>ID</t>
  </si>
  <si>
    <t>Popis položky</t>
  </si>
  <si>
    <t>Počet měrných jednotek</t>
  </si>
  <si>
    <t>Měrná jednotka</t>
  </si>
  <si>
    <t>Jednotková cena [Kč]</t>
  </si>
  <si>
    <t>Celková cena [Kč]</t>
  </si>
  <si>
    <t>Technické specifikace, uživatelské standardy</t>
  </si>
  <si>
    <t>Výrobce</t>
  </si>
  <si>
    <t>Typ zařízení</t>
  </si>
  <si>
    <t>Suma</t>
  </si>
  <si>
    <t>B8</t>
  </si>
  <si>
    <t>Náhledový monitor 50''</t>
  </si>
  <si>
    <t>ks</t>
  </si>
  <si>
    <t xml:space="preserve">LCD monitor s provozem min. 12/7, min. parametry: úhlopříčka 50'', jas 350 cd/m², kontrast 3000:1, rozlišení  1920 x 1080. Vstupy VGA, HDMI, RS-232. Integrované reprosoustavy. Monitor nesmí mít TV tuner.
</t>
  </si>
  <si>
    <t>C15</t>
  </si>
  <si>
    <t>Prezentační AV přepínač malý (6 vstupů, HDMI výstup)</t>
  </si>
  <si>
    <t xml:space="preserve">Prezentační přepínač/switcher s minimální konektivitou: Vstupy: 2xVGA, 4xHDMI, 5x stereo audio (sym.), mikrofonní (48V fantomové napájení). Výstup: 2x HDMI. Řízení: LAN, RS-232.
</t>
  </si>
  <si>
    <t>E2</t>
  </si>
  <si>
    <t>Multimediální přehrávač s optickou mechanikou</t>
  </si>
  <si>
    <t xml:space="preserve">Univerzální 4K Blu-ray přehrávač, minimální parametry: HDR, upscaling min. 4K, High-resolution audio, 7.1 kanálový analogový výstup, vstup HDMI 2.0, RS-232, LAN.
</t>
  </si>
  <si>
    <t>E4</t>
  </si>
  <si>
    <t>Jednotka pro bezdrátovou prezentaci, multiplatformní</t>
  </si>
  <si>
    <t xml:space="preserve">Multiplatformní brána pro bezdrátovou prezentaci a přepínání až čtyř uživatelů. HDMI a VGA výstup, USB (přehrávač multimédií vč. dokumentů MS Office). 
Podporované formáty  MP4, MPG, MPEG, AVI, MOV, MKV, WMV, MP3, WAV, WMA, AAC, JPG, BMP, PNG, GIF.
Podpora Windows, OS X, Android a iOS. Bez Wi-Fi (předpoklad napojení do místní sítě).
</t>
  </si>
  <si>
    <t>E14</t>
  </si>
  <si>
    <t>CD přehrávač s BT přijímačem</t>
  </si>
  <si>
    <t xml:space="preserve">CD přehrávač s Bluetooth přijímačem, podpora Audio CD, CD-R, CD-RW, MP3 a WAV na CD, Bluetooth playback, paměť až na 8 BT zařízení, +/- 12,5% pitch control, 19" rack montáž.
</t>
  </si>
  <si>
    <t>F5</t>
  </si>
  <si>
    <t>Bezdrátový mikrofon náhlavní - sada přijímače a vysílače</t>
  </si>
  <si>
    <t xml:space="preserve">Mikroportová sada náhlavní, vč. rackového adaptéru, 566-608 MHz. Min. parametry: NF frekvenční rozsah 80Hz až 18kHz, odstup signál/šum &gt; 115dBA, 1680 laditelných UHF frekvencí, odstup signál/šum &gt; 115dB(A),  harmonické zkreslení THD &lt; 0,9%.  Ethernet rozhraní pro monitorování a řízení přijímače.
</t>
  </si>
  <si>
    <t>F9</t>
  </si>
  <si>
    <t>Akumulátorový blok</t>
  </si>
  <si>
    <t xml:space="preserve">Akumulátorový Li-Ion blok přenosných vysílačů bezdrátových mikrofonů, min. kapacita  2000 mAh.
</t>
  </si>
  <si>
    <t>F10</t>
  </si>
  <si>
    <t>Nabíječka akumulátorových bloků</t>
  </si>
  <si>
    <t xml:space="preserve">Nabíječka pro mikrofonní sady, pro nabíjení dvojice mikrofonních vysílačů  (pro vysílače klopového/náhlavního a ručního mikrofonu zároveň) bez nutnosti vyndání akumulátorových bloků, nabíjecí proud min. 2 x 1000 mA.
</t>
  </si>
  <si>
    <t>F11</t>
  </si>
  <si>
    <t>Pasivní všesměrová anténa</t>
  </si>
  <si>
    <t xml:space="preserve">Pasivní všesměrová anténa pro bezdrátové mikrofony, 450-960 MHz.
</t>
  </si>
  <si>
    <t>F12</t>
  </si>
  <si>
    <t>Anténní splitter</t>
  </si>
  <si>
    <t xml:space="preserve">Anténní splitter pro distribuci diverzitního VF signálu (2 x 1:4) pro bezdrátové mikrofony. Rozsah 500-870 MHz, jmenovitá impedance 50 Ohm. Včetně napájecího zdroje.
</t>
  </si>
  <si>
    <t>F54</t>
  </si>
  <si>
    <t>Výkonový zesilovač dvoukanálový základní</t>
  </si>
  <si>
    <t xml:space="preserve">Dvoukanálový výkonový zesilovač s min. parametry: 2x 300W/4Ω/8Ω/70/100V, 2U. Kmit. rozsah 20 Hz - 20 kHz (+/- 0,25 dB), THD+N 0,35%, napěťové zesílení 34 dB, činitel tlumení &gt;1000.
</t>
  </si>
  <si>
    <t>F63</t>
  </si>
  <si>
    <t>Procesor na omezení zpětné vazby</t>
  </si>
  <si>
    <t xml:space="preserve">Dvoukanálový omezovač zpětné vazby, 24 filtrů, vzorkování 24b/48 kHz, dyn. rozsah 109 dB, 19" rack montáž.
</t>
  </si>
  <si>
    <t>F65</t>
  </si>
  <si>
    <t>Mixážní pult s rack montáží</t>
  </si>
  <si>
    <t xml:space="preserve">Kompaktní mixážní pult do technologického stojanu (19", 1U), 4x mikrofonní vstup (fantom. napájení), 4x linkový stereo vstup, 2x linkový výstup.
</t>
  </si>
  <si>
    <t>G2</t>
  </si>
  <si>
    <t>SFTP Cat 6a</t>
  </si>
  <si>
    <t>m</t>
  </si>
  <si>
    <t xml:space="preserve">Instalační kabel pro strukturovanou kabeláž, třída 10GBase-T, stíněné provedení s konstrukcí F/FTP, 4 kroucené páry AWG 23/1, šířka pásma 500 MHz.
</t>
  </si>
  <si>
    <t>G10</t>
  </si>
  <si>
    <t>HDMI pasivní 15 m</t>
  </si>
  <si>
    <t xml:space="preserve">Propojovací HDMI kabel třídy 2.0, min. parametry: vodiče OFC, AWG 24, dvojité stínění, přenosová rychlost 10 Gb/s.
</t>
  </si>
  <si>
    <t>H2</t>
  </si>
  <si>
    <t>Držák monitoru univerzální</t>
  </si>
  <si>
    <t xml:space="preserve">Kompatibilní s typem monitoru.
</t>
  </si>
  <si>
    <t>H8</t>
  </si>
  <si>
    <t>AV rack 22RU</t>
  </si>
  <si>
    <t>kpl</t>
  </si>
  <si>
    <t xml:space="preserve">Rack 22U, včetně napájecího managementu a aktivního větrání.
</t>
  </si>
  <si>
    <t>H32</t>
  </si>
  <si>
    <t>Montážní a spotřební materiál</t>
  </si>
  <si>
    <t xml:space="preserve">Montážní a spotřební materiál pro instalaci AV techniky.
</t>
  </si>
  <si>
    <t>J1</t>
  </si>
  <si>
    <t>Prováděcí dokumentace</t>
  </si>
  <si>
    <t>h</t>
  </si>
  <si>
    <t>J3</t>
  </si>
  <si>
    <t>Demontážní práce původního vybavení</t>
  </si>
  <si>
    <t>J4</t>
  </si>
  <si>
    <t>Příprava kabelových tras</t>
  </si>
  <si>
    <t>J5</t>
  </si>
  <si>
    <t>Montážní a instalační práce</t>
  </si>
  <si>
    <t>J9</t>
  </si>
  <si>
    <t>Zprovoznění a zaškolení obsluhy</t>
  </si>
  <si>
    <t>CELKEM</t>
  </si>
  <si>
    <t>Základní vlastnosti prostoru:</t>
  </si>
  <si>
    <t>TYPIZACE:
Není - tělocvična
SOUHRN: 
 výměna zesilovačů, 2x bezdr. mikrofon</t>
  </si>
  <si>
    <t>FSpS</t>
  </si>
  <si>
    <t>Soupis zařízení</t>
  </si>
  <si>
    <t>Název místnosti:</t>
  </si>
  <si>
    <t>Hala úpolových sportů</t>
  </si>
  <si>
    <t>Typ místnosti:</t>
  </si>
  <si>
    <t>Číslo místnosti provozní:</t>
  </si>
  <si>
    <t>Kód místnosti:</t>
  </si>
  <si>
    <t>BHA35N01017</t>
  </si>
  <si>
    <t>Kapacita:</t>
  </si>
  <si>
    <t>Frekvenční pásmo:</t>
  </si>
  <si>
    <t>Název položky</t>
  </si>
  <si>
    <t>Jednotková cena bez DPH [Kč]</t>
  </si>
  <si>
    <t>Celková cena bez DPH [Kč]</t>
  </si>
  <si>
    <t>hod</t>
  </si>
  <si>
    <t>Pohybová tělocvična</t>
  </si>
  <si>
    <t>BHA35N01018</t>
  </si>
  <si>
    <t>Univerzální tělocvična</t>
  </si>
  <si>
    <t>BHA35N01019</t>
  </si>
  <si>
    <t>TYPIZACE:
Není - posilovna
SOUHRN: 
 výměna zesilovačů, 2x bezdr. mikrofon</t>
  </si>
  <si>
    <t>Posilovna</t>
  </si>
  <si>
    <t>BHA35N01047</t>
  </si>
</sst>
</file>

<file path=xl/styles.xml><?xml version="1.0" encoding="utf-8"?>
<styleSheet xmlns="http://schemas.openxmlformats.org/spreadsheetml/2006/main">
  <numFmts count="1">
    <numFmt formatCode="#,##0.\-" numFmtId="164"/>
  </numFmts>
  <fonts count="16">
    <font>
      <name val="Calibri"/>
      <charset val="238"/>
      <family val="2"/>
      <color theme="1"/>
      <sz val="11"/>
      <scheme val="minor"/>
    </font>
    <font>
      <name val="Times New Roman"/>
      <charset val="238"/>
      <family val="1"/>
      <color theme="1"/>
      <sz val="11"/>
    </font>
    <font>
      <name val="Tahoma"/>
      <charset val="238"/>
      <family val="2"/>
      <color theme="1"/>
      <sz val="8"/>
    </font>
    <font>
      <name val="Tahoma"/>
      <charset val="238"/>
      <family val="2"/>
      <color theme="1"/>
      <sz val="11"/>
    </font>
    <font>
      <name val="Tahoma"/>
      <charset val="238"/>
      <family val="2"/>
      <color theme="1"/>
      <sz val="12"/>
    </font>
    <font>
      <name val="Tahoma"/>
      <charset val="238"/>
      <family val="2"/>
      <color theme="1"/>
      <sz val="10"/>
    </font>
    <font>
      <name val="Calibri"/>
      <charset val="238"/>
      <family val="2"/>
      <color theme="10"/>
      <sz val="11"/>
      <u val="single"/>
      <scheme val="minor"/>
    </font>
    <font>
      <name val="Calibri"/>
      <charset val="238"/>
      <family val="2"/>
      <color theme="1"/>
      <sz val="8"/>
      <scheme val="minor"/>
    </font>
    <font>
      <name val="Arial"/>
      <charset val="238"/>
      <family val="2"/>
      <sz val="10"/>
    </font>
    <font>
      <name val="Tahoma"/>
      <charset val="238"/>
      <family val="2"/>
      <sz val="12"/>
    </font>
    <font>
      <name val="Calibri"/>
      <charset val="238"/>
      <family val="2"/>
      <b val="1"/>
      <color theme="1"/>
      <sz val="11"/>
      <scheme val="minor"/>
    </font>
    <font>
      <name val="Calibri"/>
      <charset val="238"/>
      <family val="2"/>
      <b val="1"/>
      <color rgb="FFFF0000"/>
      <sz val="16"/>
      <scheme val="minor"/>
    </font>
    <font>
      <name val="Tahoma"/>
      <charset val="238"/>
      <family val="2"/>
      <b val="1"/>
      <color rgb="FFFF0000"/>
      <sz val="16"/>
    </font>
    <font>
      <name val="Calibri"/>
      <charset val="238"/>
      <family val="2"/>
      <b val="1"/>
      <color indexed="8"/>
      <sz val="11"/>
      <scheme val="minor"/>
    </font>
    <font>
      <name val="Calibri"/>
      <charset val="238"/>
      <family val="2"/>
      <b val="1"/>
      <color rgb="FFFF0000"/>
      <sz val="14"/>
      <scheme val="minor"/>
    </font>
    <font>
      <name val="Calibri"/>
      <charset val="238"/>
      <family val="2"/>
      <color rgb="FFFF0000"/>
      <sz val="14"/>
      <scheme val="minor"/>
    </font>
  </fonts>
  <fills count="3">
    <fill>
      <patternFill/>
    </fill>
    <fill>
      <patternFill patternType="gray125"/>
    </fill>
    <fill>
      <patternFill patternType="solid">
        <fgColor rgb="00C4C4C4"/>
      </patternFill>
    </fill>
  </fills>
  <borders count="41">
    <border>
      <left/>
      <right/>
      <top/>
      <bottom/>
      <diagonal/>
    </border>
    <border>
      <left style="thin">
        <color auto="1"/>
      </left>
      <right style="thin">
        <color auto="1"/>
      </right>
      <top style="thin">
        <color auto="1"/>
      </top>
      <bottom style="thin">
        <color auto="1"/>
      </bottom>
      <diagonal/>
    </border>
    <border>
      <left/>
      <right/>
      <top style="double">
        <color auto="1"/>
      </top>
      <bottom/>
      <diagonal/>
    </border>
    <border>
      <left/>
      <right style="double">
        <color auto="1"/>
      </right>
      <top style="double">
        <color auto="1"/>
      </top>
      <bottom/>
      <diagonal/>
    </border>
    <border>
      <left/>
      <right style="double">
        <color auto="1"/>
      </right>
      <top/>
      <bottom/>
      <diagonal/>
    </border>
    <border>
      <left style="thin">
        <color auto="1"/>
      </left>
      <right style="double">
        <color auto="1"/>
      </right>
      <top style="thin">
        <color auto="1"/>
      </top>
      <bottom style="thin">
        <color auto="1"/>
      </bottom>
      <diagonal/>
    </border>
    <border>
      <left style="thin">
        <color auto="1"/>
      </left>
      <right style="thin">
        <color auto="1"/>
      </right>
      <top style="hair">
        <color auto="1"/>
      </top>
      <bottom style="hair">
        <color auto="1"/>
      </bottom>
      <diagonal/>
    </border>
    <border>
      <left style="thin">
        <color auto="1"/>
      </left>
      <right style="double">
        <color auto="1"/>
      </right>
      <top style="hair">
        <color auto="1"/>
      </top>
      <bottom style="hair">
        <color auto="1"/>
      </bottom>
      <diagonal/>
    </border>
    <border>
      <left style="double">
        <color auto="1"/>
      </left>
      <right style="thin">
        <color auto="1"/>
      </right>
      <top/>
      <bottom style="hair">
        <color auto="1"/>
      </bottom>
      <diagonal/>
    </border>
    <border>
      <left style="thin">
        <color auto="1"/>
      </left>
      <right style="thin">
        <color auto="1"/>
      </right>
      <top/>
      <bottom style="hair">
        <color auto="1"/>
      </bottom>
      <diagonal/>
    </border>
    <border>
      <left style="double">
        <color auto="1"/>
      </left>
      <right style="thin">
        <color auto="1"/>
      </right>
      <top style="thin">
        <color auto="1"/>
      </top>
      <bottom style="thin">
        <color auto="1"/>
      </bottom>
      <diagonal/>
    </border>
    <border>
      <left style="double">
        <color auto="1"/>
      </left>
      <right/>
      <top/>
      <bottom style="thin">
        <color auto="1"/>
      </bottom>
      <diagonal/>
    </border>
    <border>
      <left style="thin">
        <color auto="1"/>
      </left>
      <right style="double">
        <color auto="1"/>
      </right>
      <top/>
      <bottom style="hair">
        <color auto="1"/>
      </bottom>
      <diagonal/>
    </border>
    <border>
      <left/>
      <right/>
      <top/>
      <bottom style="thin">
        <color auto="1"/>
      </bottom>
      <diagonal/>
    </border>
    <border>
      <left/>
      <right style="double">
        <color auto="1"/>
      </right>
      <top/>
      <bottom style="thin">
        <color auto="1"/>
      </bottom>
      <diagonal/>
    </border>
    <border>
      <left/>
      <right style="medium">
        <color auto="1"/>
      </right>
      <top style="hair">
        <color auto="1"/>
      </top>
      <bottom style="hair">
        <color auto="1"/>
      </bottom>
      <diagonal/>
    </border>
    <border>
      <left/>
      <right style="medium">
        <color auto="1"/>
      </right>
      <top style="hair">
        <color auto="1"/>
      </top>
      <bottom style="medium">
        <color auto="1"/>
      </bottom>
      <diagonal/>
    </border>
    <border>
      <left style="double">
        <color auto="1"/>
      </left>
      <right style="thin">
        <color auto="1"/>
      </right>
      <top/>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double">
        <color auto="1"/>
      </left>
      <right style="thin">
        <color auto="1"/>
      </right>
      <top style="hair">
        <color auto="1"/>
      </top>
      <bottom style="hair">
        <color auto="1"/>
      </bottom>
      <diagonal/>
    </border>
    <border>
      <left style="double">
        <color auto="1"/>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style="thin">
        <color auto="1"/>
      </left>
      <right style="double">
        <color auto="1"/>
      </right>
      <top style="thin">
        <color auto="1"/>
      </top>
      <bottom style="hair">
        <color auto="1"/>
      </bottom>
      <diagonal/>
    </border>
    <border>
      <left style="double">
        <color auto="1"/>
      </left>
      <right style="thin">
        <color auto="1"/>
      </right>
      <top style="hair">
        <color auto="1"/>
      </top>
      <bottom style="double">
        <color auto="1"/>
      </bottom>
      <diagonal/>
    </border>
    <border>
      <left style="thin">
        <color auto="1"/>
      </left>
      <right style="thin">
        <color auto="1"/>
      </right>
      <top style="hair">
        <color auto="1"/>
      </top>
      <bottom style="double">
        <color auto="1"/>
      </bottom>
      <diagonal/>
    </border>
    <border>
      <left style="thin">
        <color auto="1"/>
      </left>
      <right style="double">
        <color auto="1"/>
      </right>
      <top style="hair">
        <color auto="1"/>
      </top>
      <bottom style="double">
        <color auto="1"/>
      </bottom>
      <diagonal/>
    </border>
    <border>
      <left style="thin">
        <color auto="1"/>
      </left>
      <right style="thin">
        <color auto="1"/>
      </right>
      <top style="hair">
        <color auto="1"/>
      </top>
      <bottom/>
      <diagonal/>
    </border>
    <border>
      <left style="thin">
        <color auto="1"/>
      </left>
      <right style="double">
        <color auto="1"/>
      </right>
      <top/>
      <bottom/>
      <diagonal/>
    </border>
    <border>
      <left style="medium">
        <color indexed="64"/>
      </left>
      <right/>
      <top style="medium">
        <color indexed="64"/>
      </top>
      <bottom style="hair">
        <color auto="1"/>
      </bottom>
      <diagonal/>
    </border>
    <border>
      <left/>
      <right style="medium">
        <color indexed="64"/>
      </right>
      <top style="medium">
        <color indexed="64"/>
      </top>
      <bottom style="hair">
        <color auto="1"/>
      </bottom>
      <diagonal/>
    </border>
    <border>
      <left style="medium">
        <color indexed="64"/>
      </left>
      <right/>
      <top style="hair">
        <color auto="1"/>
      </top>
      <bottom style="hair">
        <color auto="1"/>
      </bottom>
      <diagonal/>
    </border>
    <border>
      <left style="medium">
        <color indexed="64"/>
      </left>
      <right/>
      <top style="hair">
        <color auto="1"/>
      </top>
      <bottom style="medium">
        <color indexed="64"/>
      </bottom>
      <diagonal/>
    </border>
  </borders>
  <cellStyleXfs count="4">
    <xf borderId="0" fillId="0" fontId="0" numFmtId="0"/>
    <xf borderId="0" fillId="0" fontId="6" numFmtId="0"/>
    <xf borderId="0" fillId="0" fontId="8" numFmtId="0"/>
    <xf borderId="0" fillId="0" fontId="8" numFmtId="0"/>
  </cellStyleXfs>
  <cellXfs count="93">
    <xf borderId="0" fillId="0" fontId="0" numFmtId="0" pivotButton="0" quotePrefix="0" xfId="0"/>
    <xf borderId="0" fillId="0" fontId="0" numFmtId="0" pivotButton="0" quotePrefix="0" xfId="0"/>
    <xf borderId="3" fillId="0" fontId="0" numFmtId="0" pivotButton="0" quotePrefix="0" xfId="0"/>
    <xf applyAlignment="1" borderId="0" fillId="0" fontId="0" numFmtId="0" pivotButton="0" quotePrefix="0" xfId="0">
      <alignment horizontal="center"/>
    </xf>
    <xf applyAlignment="1" borderId="1" fillId="0" fontId="2" numFmtId="0" pivotButton="0" quotePrefix="0" xfId="0">
      <alignment horizontal="center" vertical="center" wrapText="1"/>
    </xf>
    <xf applyAlignment="1" borderId="0" fillId="0" fontId="4" numFmtId="0" pivotButton="0" quotePrefix="0" xfId="0">
      <alignment horizontal="center" vertical="top"/>
    </xf>
    <xf applyAlignment="1" borderId="0" fillId="0" fontId="4" numFmtId="0" pivotButton="0" quotePrefix="0" xfId="0">
      <alignment horizontal="left" vertical="top" wrapText="1"/>
    </xf>
    <xf applyAlignment="1" borderId="0" fillId="0" fontId="4" numFmtId="0" pivotButton="0" quotePrefix="0" xfId="0">
      <alignment horizontal="center" vertical="top"/>
    </xf>
    <xf borderId="0" fillId="0" fontId="6" numFmtId="0" pivotButton="0" quotePrefix="0" xfId="1"/>
    <xf borderId="11" fillId="0" fontId="1" numFmtId="0" pivotButton="0" quotePrefix="0" xfId="0"/>
    <xf applyAlignment="1" borderId="2" fillId="0" fontId="0" numFmtId="0" pivotButton="0" quotePrefix="0" xfId="0">
      <alignment horizontal="left"/>
    </xf>
    <xf borderId="13" fillId="0" fontId="0" numFmtId="0" pivotButton="0" quotePrefix="0" xfId="0"/>
    <xf borderId="14" fillId="0" fontId="0" numFmtId="0" pivotButton="0" quotePrefix="0" xfId="0"/>
    <xf applyAlignment="1" borderId="5" fillId="0" fontId="2" numFmtId="0" pivotButton="0" quotePrefix="0" xfId="0">
      <alignment horizontal="center" vertical="center" wrapText="1"/>
    </xf>
    <xf applyAlignment="1" borderId="13" fillId="0" fontId="0" numFmtId="0" pivotButton="0" quotePrefix="0" xfId="0">
      <alignment horizontal="center"/>
    </xf>
    <xf borderId="15" fillId="0" fontId="5" numFmtId="0" pivotButton="0" quotePrefix="0" xfId="0"/>
    <xf applyAlignment="1" borderId="9" fillId="0" fontId="4" numFmtId="0" pivotButton="0" quotePrefix="0" xfId="0">
      <alignment vertical="top"/>
    </xf>
    <xf borderId="15" fillId="0" fontId="5" numFmtId="0" pivotButton="0" quotePrefix="0" xfId="0"/>
    <xf applyAlignment="1" borderId="6" fillId="0" fontId="4" numFmtId="0" pivotButton="0" quotePrefix="0" xfId="0">
      <alignment horizontal="center" vertical="top"/>
    </xf>
    <xf applyAlignment="1" borderId="1" fillId="0" fontId="4" numFmtId="0" pivotButton="0" quotePrefix="0" xfId="0">
      <alignment horizontal="center" vertical="top"/>
    </xf>
    <xf borderId="0" fillId="0" fontId="7" numFmtId="0" pivotButton="0" quotePrefix="0" xfId="0"/>
    <xf applyAlignment="1" borderId="6" fillId="0" fontId="4" numFmtId="0" pivotButton="0" quotePrefix="0" xfId="0">
      <alignment horizontal="center" vertical="top"/>
    </xf>
    <xf applyAlignment="1" borderId="19" fillId="0" fontId="3" numFmtId="0" pivotButton="0" quotePrefix="0" xfId="0">
      <alignment horizontal="center" vertical="center" wrapText="1"/>
    </xf>
    <xf applyAlignment="1" borderId="19" fillId="0" fontId="2" numFmtId="0" pivotButton="0" quotePrefix="0" xfId="0">
      <alignment horizontal="center" vertical="center" wrapText="1"/>
    </xf>
    <xf applyAlignment="1" borderId="1" fillId="0" fontId="9" numFmtId="164" pivotButton="0" quotePrefix="0" xfId="2">
      <alignment horizontal="right" vertical="top"/>
    </xf>
    <xf applyAlignment="1" borderId="1" fillId="0" fontId="5" numFmtId="0" pivotButton="0" quotePrefix="0" xfId="0">
      <alignment horizontal="left" vertical="top" wrapText="1"/>
    </xf>
    <xf borderId="0" fillId="0" fontId="0" numFmtId="0" pivotButton="0" quotePrefix="0" xfId="0"/>
    <xf applyAlignment="1" borderId="1" fillId="0" fontId="4" numFmtId="0" pivotButton="0" quotePrefix="0" xfId="0">
      <alignment horizontal="left" vertical="top" wrapText="1"/>
    </xf>
    <xf applyAlignment="1" borderId="7" fillId="0" fontId="4" numFmtId="0" pivotButton="0" quotePrefix="0" xfId="0">
      <alignment horizontal="center" vertical="top"/>
    </xf>
    <xf applyAlignment="1" borderId="12" fillId="0" fontId="4" numFmtId="0" pivotButton="0" quotePrefix="0" xfId="0">
      <alignment horizontal="center" vertical="top"/>
    </xf>
    <xf borderId="21" fillId="0" fontId="0" numFmtId="0" pivotButton="0" quotePrefix="0" xfId="0"/>
    <xf borderId="22" fillId="0" fontId="0" numFmtId="0" pivotButton="0" quotePrefix="0" xfId="0"/>
    <xf borderId="24" fillId="0" fontId="0" numFmtId="0" pivotButton="0" quotePrefix="0" xfId="0"/>
    <xf borderId="0" fillId="0" fontId="3" numFmtId="0" pivotButton="0" quotePrefix="0" xfId="0"/>
    <xf borderId="0" fillId="0" fontId="3" numFmtId="0" pivotButton="0" quotePrefix="0" xfId="0"/>
    <xf borderId="24" fillId="0" fontId="3" numFmtId="0" pivotButton="0" quotePrefix="0" xfId="0"/>
    <xf borderId="26" fillId="0" fontId="3" numFmtId="0" pivotButton="0" quotePrefix="0" xfId="0"/>
    <xf applyAlignment="1" borderId="26" fillId="0" fontId="3" numFmtId="0" pivotButton="0" quotePrefix="0" xfId="0">
      <alignment horizontal="left"/>
    </xf>
    <xf applyAlignment="1" borderId="27" fillId="0" fontId="3" numFmtId="0" pivotButton="0" quotePrefix="0" xfId="0">
      <alignment horizontal="left"/>
    </xf>
    <xf applyAlignment="1" borderId="0" fillId="0" fontId="7" numFmtId="0" pivotButton="0" quotePrefix="0" xfId="0">
      <alignment horizontal="right"/>
    </xf>
    <xf applyAlignment="1" borderId="15" fillId="0" fontId="5" numFmtId="0" pivotButton="0" quotePrefix="0" xfId="0">
      <alignment wrapText="1"/>
    </xf>
    <xf borderId="16" fillId="0" fontId="5" numFmtId="0" pivotButton="0" quotePrefix="0" xfId="0"/>
    <xf applyAlignment="1" borderId="8" fillId="0" fontId="4" numFmtId="49" pivotButton="0" quotePrefix="0" xfId="0">
      <alignment horizontal="center" vertical="top"/>
    </xf>
    <xf applyAlignment="1" borderId="17" fillId="0" fontId="4" numFmtId="49" pivotButton="0" quotePrefix="0" xfId="0">
      <alignment horizontal="center" vertical="top"/>
    </xf>
    <xf borderId="20" fillId="0" fontId="0" numFmtId="49" pivotButton="0" quotePrefix="0" xfId="0"/>
    <xf borderId="23" fillId="0" fontId="0" numFmtId="49" pivotButton="0" quotePrefix="0" xfId="0"/>
    <xf borderId="23" fillId="0" fontId="3" numFmtId="49" pivotButton="0" quotePrefix="0" xfId="0"/>
    <xf borderId="25" fillId="0" fontId="3" numFmtId="49" pivotButton="0" quotePrefix="0" xfId="0"/>
    <xf borderId="11" fillId="0" fontId="1" numFmtId="49" pivotButton="0" quotePrefix="0" xfId="0"/>
    <xf applyAlignment="1" borderId="18" fillId="0" fontId="2" numFmtId="49" pivotButton="0" quotePrefix="0" xfId="0">
      <alignment horizontal="left" vertical="center" wrapText="1"/>
    </xf>
    <xf borderId="0" fillId="0" fontId="0" numFmtId="49" pivotButton="0" quotePrefix="0" xfId="0"/>
    <xf applyAlignment="1" borderId="10" fillId="0" fontId="4" numFmtId="49" pivotButton="0" quotePrefix="0" xfId="0">
      <alignment horizontal="center" vertical="center" wrapText="1"/>
    </xf>
    <xf applyAlignment="1" borderId="1" fillId="0" fontId="4" numFmtId="0" pivotButton="0" quotePrefix="0" xfId="0">
      <alignment horizontal="center" vertical="center" wrapText="1"/>
    </xf>
    <xf applyAlignment="1" borderId="13" fillId="0" fontId="0" numFmtId="0" pivotButton="0" quotePrefix="0" xfId="0">
      <alignment horizontal="center"/>
    </xf>
    <xf applyAlignment="1" borderId="0" fillId="0" fontId="0" numFmtId="0" pivotButton="0" quotePrefix="0" xfId="0">
      <alignment horizontal="center"/>
    </xf>
    <xf borderId="0" fillId="0" fontId="7" numFmtId="0" pivotButton="0" quotePrefix="0" xfId="0"/>
    <xf applyAlignment="1" borderId="15" fillId="0" fontId="5" numFmtId="0" pivotButton="0" quotePrefix="0" xfId="0">
      <alignment horizontal="left"/>
    </xf>
    <xf borderId="0" fillId="0" fontId="10" numFmtId="164" pivotButton="0" quotePrefix="0" xfId="0"/>
    <xf applyAlignment="1" borderId="0" fillId="0" fontId="10" numFmtId="0" pivotButton="0" quotePrefix="0" xfId="0">
      <alignment horizontal="right"/>
    </xf>
    <xf applyAlignment="1" borderId="28" fillId="0" fontId="4" numFmtId="49" pivotButton="0" quotePrefix="0" xfId="0">
      <alignment horizontal="center" vertical="top"/>
    </xf>
    <xf applyAlignment="1" borderId="6" fillId="0" fontId="4" numFmtId="0" pivotButton="0" quotePrefix="0" xfId="0">
      <alignment vertical="top"/>
    </xf>
    <xf applyAlignment="1" borderId="29" fillId="0" fontId="4" numFmtId="49" pivotButton="0" quotePrefix="0" xfId="0">
      <alignment horizontal="center" vertical="center" wrapText="1"/>
    </xf>
    <xf applyAlignment="1" borderId="30" fillId="0" fontId="4" numFmtId="0" pivotButton="0" quotePrefix="0" xfId="0">
      <alignment vertical="top"/>
    </xf>
    <xf applyAlignment="1" borderId="30" fillId="0" fontId="4" numFmtId="0" pivotButton="0" quotePrefix="0" xfId="0">
      <alignment horizontal="center" vertical="top"/>
    </xf>
    <xf applyAlignment="1" borderId="31" fillId="0" fontId="4" numFmtId="0" pivotButton="0" quotePrefix="0" xfId="0">
      <alignment horizontal="center" vertical="top"/>
    </xf>
    <xf applyAlignment="1" borderId="28" fillId="0" fontId="4" numFmtId="49" pivotButton="0" quotePrefix="0" xfId="0">
      <alignment horizontal="center" vertical="center" wrapText="1"/>
    </xf>
    <xf applyAlignment="1" borderId="32" fillId="0" fontId="4" numFmtId="49" pivotButton="0" quotePrefix="0" xfId="0">
      <alignment horizontal="center" vertical="top"/>
    </xf>
    <xf applyAlignment="1" borderId="33" fillId="0" fontId="4" numFmtId="0" pivotButton="0" quotePrefix="0" xfId="0">
      <alignment vertical="top"/>
    </xf>
    <xf applyAlignment="1" borderId="33" fillId="0" fontId="4" numFmtId="0" pivotButton="0" quotePrefix="0" xfId="0">
      <alignment horizontal="center" vertical="top"/>
    </xf>
    <xf applyAlignment="1" borderId="34" fillId="0" fontId="4" numFmtId="0" pivotButton="0" quotePrefix="0" xfId="0">
      <alignment horizontal="center" vertical="top"/>
    </xf>
    <xf applyAlignment="1" borderId="8" fillId="0" fontId="4" numFmtId="49" pivotButton="0" quotePrefix="0" xfId="0">
      <alignment horizontal="center" vertical="center" wrapText="1"/>
    </xf>
    <xf applyAlignment="1" borderId="0" fillId="0" fontId="11" numFmtId="0" pivotButton="0" quotePrefix="0" xfId="0">
      <alignment horizontal="center" vertical="center" wrapText="1"/>
    </xf>
    <xf applyAlignment="1" borderId="0" fillId="0" fontId="12" numFmtId="0" pivotButton="0" quotePrefix="0" xfId="0">
      <alignment horizontal="left"/>
    </xf>
    <xf borderId="0" fillId="0" fontId="0" numFmtId="3" pivotButton="0" quotePrefix="0" xfId="0"/>
    <xf borderId="0" fillId="0" fontId="10" numFmtId="0" pivotButton="0" quotePrefix="0" xfId="0"/>
    <xf applyAlignment="1" borderId="35" fillId="0" fontId="4" numFmtId="0" pivotButton="0" quotePrefix="0" xfId="0">
      <alignment horizontal="center" vertical="top"/>
    </xf>
    <xf applyAlignment="1" borderId="36" fillId="0" fontId="4" numFmtId="0" pivotButton="0" quotePrefix="0" xfId="0">
      <alignment horizontal="center" vertical="top"/>
    </xf>
    <xf borderId="0" fillId="0" fontId="0" numFmtId="3" pivotButton="0" quotePrefix="0" xfId="0"/>
    <xf borderId="0" fillId="0" fontId="10" numFmtId="3" pivotButton="0" quotePrefix="0" xfId="0"/>
    <xf borderId="0" fillId="0" fontId="13" numFmtId="3" pivotButton="0" quotePrefix="0" xfId="0"/>
    <xf applyAlignment="1" borderId="9" fillId="0" fontId="4" numFmtId="0" pivotButton="0" quotePrefix="0" xfId="0">
      <alignment vertical="top"/>
    </xf>
    <xf applyAlignment="1" borderId="9" fillId="0" fontId="4" numFmtId="0" pivotButton="0" quotePrefix="0" xfId="0">
      <alignment horizontal="center" vertical="top"/>
    </xf>
    <xf borderId="37" fillId="0" fontId="5" numFmtId="49" pivotButton="0" quotePrefix="0" xfId="0"/>
    <xf applyAlignment="1" borderId="38" fillId="0" fontId="5" numFmtId="0" pivotButton="0" quotePrefix="0" xfId="0">
      <alignment wrapText="1"/>
    </xf>
    <xf borderId="39" fillId="0" fontId="5" numFmtId="49" pivotButton="0" quotePrefix="0" xfId="0"/>
    <xf borderId="40" fillId="0" fontId="5" numFmtId="49" pivotButton="0" quotePrefix="0" xfId="0"/>
    <xf applyAlignment="1" borderId="0" fillId="0" fontId="14" numFmtId="0" pivotButton="0" quotePrefix="0" xfId="0">
      <alignment horizontal="center"/>
    </xf>
    <xf applyAlignment="1" borderId="0" fillId="0" fontId="15" numFmtId="0" pivotButton="0" quotePrefix="0" xfId="0">
      <alignment horizontal="center"/>
    </xf>
    <xf applyAlignment="1" borderId="0" fillId="0" fontId="3" numFmtId="0" pivotButton="0" quotePrefix="0" xfId="0">
      <alignment horizontal="left"/>
    </xf>
    <xf applyAlignment="1" borderId="4" fillId="0" fontId="0" numFmtId="0" pivotButton="0" quotePrefix="0" xfId="0">
      <alignment wrapText="1"/>
    </xf>
    <xf borderId="4" fillId="0" fontId="0" numFmtId="0" pivotButton="0" quotePrefix="0" xfId="0"/>
    <xf applyProtection="1" borderId="0" fillId="0" fontId="0" numFmtId="3" pivotButton="0" quotePrefix="0" xfId="0">
      <protection hidden="0" locked="0"/>
    </xf>
    <xf borderId="0" fillId="2" fontId="0" numFmtId="3" pivotButton="0" quotePrefix="0" xfId="0"/>
  </cellXfs>
  <cellStyles count="4">
    <cellStyle builtinId="0" name="Normální" xfId="0"/>
    <cellStyle builtinId="8" name="Hypertextový odkaz" xfId="1"/>
    <cellStyle name="normální_Zadávací podklad pro profese" xfId="2"/>
    <cellStyle name="Normální 36" xfId="3"/>
  </cellStyles>
  <tableStyles count="0" defaultPivotStyle="PivotStyleLight16" defaultTableStyle="TableStyleMedium2"/>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xl/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xl/worksheets/sheet2.xml"/><Relationship Id="rId1" Type="http://schemas.openxmlformats.org/officeDocument/2006/relationships/worksheet" Target="/xl/worksheets/sheet1.xml"/><Relationship Id="rId6" Type="http://schemas.openxmlformats.org/officeDocument/2006/relationships/externalLink" Target="/xl/externalLinks/externalLink1.xml"/><Relationship Id="rId11" Type="http://schemas.openxmlformats.org/officeDocument/2006/relationships/customXml" Target="../customXml/item2.xml"/><Relationship Id="rId5" Type="http://schemas.openxmlformats.org/officeDocument/2006/relationships/worksheet" Target="/xl/worksheets/sheet5.xml"/><Relationship Id="rId10" Type="http://schemas.openxmlformats.org/officeDocument/2006/relationships/customXml" Target="../customXml/item1.xml"/><Relationship Id="rId4" Type="http://schemas.openxmlformats.org/officeDocument/2006/relationships/worksheet" Target="/xl/worksheets/sheet4.xml"/><Relationship Id="rId9" Type="http://schemas.openxmlformats.org/officeDocument/2006/relationships/theme" Target="theme/theme1.xml"/></Relationships>
</file>

<file path=xl/externalLinks/_rels/externalLink1.xml.rels><Relationships xmlns="http://schemas.openxmlformats.org/package/2006/relationships"><Relationship Id="rId1" Target="/Dropbox%20(AVTG)/AVTG%20PROJEKTY%20SHARE/1700782,%20Projekt%20n&#225;bytek-AVT%202017,%20MUNI,%20AVT/INPUTS/01_Specifikace_mistnosti_2017-12-08_8.42.xlsx" TargetMode="External" Type="http://schemas.openxmlformats.org/officeDocument/2006/relationships/externalLinkPath" /></Relationships>
</file>

<file path=xl/externalLinks/externalLink1.xml><?xml version="1.0" encoding="utf-8"?>
<externalLink xmlns:r="http://schemas.openxmlformats.org/officeDocument/2006/relationships" xmlns="http://schemas.openxmlformats.org/spreadsheetml/2006/main">
  <externalBook r:id="rId1">
    <sheetNames>
      <sheetName val="Instrukce"/>
      <sheetName val="FAKULTA (mustr)"/>
      <sheetName val="LF"/>
      <sheetName val="FSpS"/>
      <sheetName val="UKB"/>
      <sheetName val="FF"/>
      <sheetName val="FF-video"/>
      <sheetName val="FSS"/>
      <sheetName val="LAW"/>
      <sheetName val="typy"/>
      <sheetName val="FI"/>
      <sheetName val="PedF"/>
      <sheetName val="PřF"/>
      <sheetName val="ESF"/>
      <sheetName val="CJV"/>
      <sheetName val="Tělocvičny"/>
      <sheetName val="Infopanely"/>
    </sheetNames>
    <sheetDataSet>
      <sheetData sheetId="0"/>
      <sheetData sheetId="1"/>
      <sheetData sheetId="2"/>
      <sheetData sheetId="3"/>
      <sheetData sheetId="4"/>
      <sheetData sheetId="5"/>
      <sheetData sheetId="6"/>
      <sheetData sheetId="7"/>
      <sheetData sheetId="8"/>
      <sheetData sheetId="9">
        <row r="1">
          <cell r="A1" t="str">
            <v>0_Nevím</v>
          </cell>
        </row>
        <row r="2">
          <cell r="A2" t="str">
            <v>1_Projekce 3500</v>
          </cell>
        </row>
        <row r="3">
          <cell r="A3" t="str">
            <v>2_Projekce 6000</v>
          </cell>
        </row>
        <row r="4">
          <cell r="A4" t="str">
            <v>3_Učebna short</v>
          </cell>
        </row>
        <row r="5">
          <cell r="A5" t="str">
            <v>4_Pouze mic</v>
          </cell>
        </row>
        <row r="6">
          <cell r="A6" t="str">
            <v>5_Seminární místnost malá TV</v>
          </cell>
        </row>
        <row r="7">
          <cell r="A7" t="str">
            <v>6_Učebna malá bez ozvučení</v>
          </cell>
        </row>
        <row r="8">
          <cell r="A8" t="str">
            <v>7_Učebna malá</v>
          </cell>
        </row>
        <row r="9">
          <cell r="A9" t="str">
            <v>8_Místnost malá - Interaktivní</v>
          </cell>
        </row>
        <row r="10">
          <cell r="A10" t="str">
            <v>9_Místnost střední</v>
          </cell>
        </row>
        <row r="11">
          <cell r="A11" t="str">
            <v>10_Místnost velká 1</v>
          </cell>
        </row>
        <row r="12">
          <cell r="A12" t="str">
            <v>11_Místnost velká 2</v>
          </cell>
        </row>
      </sheetData>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fitToPage="1"/>
  </sheetPr>
  <dimension ref="A1:P39"/>
  <sheetViews>
    <sheetView tabSelected="1" workbookViewId="0" zoomScale="85" zoomScaleNormal="85" zoomScaleSheetLayoutView="85">
      <pane activePane="bottomLeft" state="frozen" topLeftCell="A9" ySplit="8"/>
      <selection activeCell="C14" sqref="C14"/>
      <selection activeCell="B10" pane="bottomLeft" sqref="B10"/>
    </sheetView>
  </sheetViews>
  <sheetFormatPr baseColWidth="8" defaultRowHeight="15" outlineLevelCol="0"/>
  <cols>
    <col customWidth="1" max="1" min="1" style="50" width="5.7109375"/>
    <col bestFit="1" customWidth="1" max="2" min="2" style="26" width="56.5703125"/>
    <col customWidth="1" max="3" min="3" style="26" width="7"/>
    <col bestFit="1" customWidth="1" max="6" min="5" style="26" width="23.7109375"/>
    <col customWidth="1" max="7" min="7" style="26" width="56.85546875"/>
    <col customWidth="1" max="9" min="8" style="26" width="13.85546875"/>
    <col customWidth="1" max="10" min="10" style="26" width="6"/>
    <col bestFit="1" customWidth="1" max="11" min="11" style="26" width="8.85546875"/>
    <col bestFit="1" customWidth="1" max="14" min="12" style="26" width="7.7109375"/>
    <col bestFit="1" customWidth="1" max="15" min="15" style="26" width="10.7109375"/>
  </cols>
  <sheetData>
    <row r="1" spans="1:16">
      <c r="A1" s="44" t="s">
        <v>0</v>
      </c>
      <c r="B1" s="30" t="n"/>
      <c r="C1" s="30" t="s">
        <v>1</v>
      </c>
      <c r="D1" s="30" t="n"/>
      <c r="E1" s="30" t="n"/>
      <c r="F1" s="31" t="n"/>
    </row>
    <row customHeight="1" ht="21" r="2" s="26" spans="1:16">
      <c r="A2" s="45" t="s">
        <v>2</v>
      </c>
      <c r="C2" t="s">
        <v>3</v>
      </c>
      <c r="F2" s="32" t="n"/>
      <c r="G2" s="71" t="n"/>
    </row>
    <row customHeight="1" ht="21" r="3" s="26" spans="1:16">
      <c r="A3" s="45" t="s">
        <v>4</v>
      </c>
      <c r="F3" s="32" t="n"/>
      <c r="G3" s="71" t="n"/>
      <c r="H3" s="86" t="n"/>
      <c r="I3" s="86" t="n"/>
    </row>
    <row customHeight="1" ht="21" r="4" s="26" spans="1:16">
      <c r="A4" s="46" t="s">
        <v>5</v>
      </c>
      <c r="B4" s="34" t="n"/>
      <c r="C4" s="34" t="s">
        <v>6</v>
      </c>
      <c r="D4" s="34" t="n"/>
      <c r="E4" s="34" t="n"/>
      <c r="F4" s="35" t="n"/>
      <c r="G4" s="71" t="n"/>
      <c r="H4" s="87" t="n"/>
      <c r="I4" s="87" t="n"/>
    </row>
    <row customHeight="1" ht="20.25" r="5" s="26" spans="1:16">
      <c r="A5" s="46" t="s">
        <v>7</v>
      </c>
      <c r="B5" s="34" t="n"/>
      <c r="C5" s="34" t="s">
        <v>8</v>
      </c>
      <c r="D5" s="34" t="n"/>
      <c r="E5" s="34" t="n"/>
      <c r="F5" s="35" t="n"/>
      <c r="G5" s="72" t="n"/>
      <c r="H5" s="87" t="n"/>
      <c r="I5" s="87" t="n"/>
    </row>
    <row customHeight="1" ht="15.75" r="6" s="26" spans="1:16" thickBot="1">
      <c r="A6" s="47" t="n"/>
      <c r="B6" s="36" t="n"/>
      <c r="C6" s="37" t="n"/>
      <c r="D6" s="37" t="n"/>
      <c r="E6" s="37" t="n"/>
      <c r="F6" s="38" t="n"/>
      <c r="H6" s="88" t="n"/>
      <c r="I6" s="88" t="n"/>
    </row>
    <row customHeight="1" ht="15.75" r="7" s="26" spans="1:16" thickBot="1">
      <c r="A7" s="48" t="n"/>
      <c r="B7" s="11" t="n"/>
      <c r="C7" s="11" t="n"/>
      <c r="D7" s="11" t="n"/>
      <c r="E7" s="53" t="n"/>
      <c r="F7" s="11" t="n"/>
      <c r="G7" s="11" t="n"/>
      <c r="L7" s="55">
        <f>A34_117!$B$8</f>
        <v/>
      </c>
      <c r="M7" s="55">
        <f>A34_118!$B$8</f>
        <v/>
      </c>
      <c r="N7" s="55">
        <f>A34_119!$B$8</f>
        <v/>
      </c>
      <c r="O7" s="55">
        <f>A34_147!$B$8</f>
        <v/>
      </c>
    </row>
    <row customHeight="1" ht="32.25" r="8" s="26" spans="1:16" thickTop="1">
      <c r="A8" s="49" t="s">
        <v>9</v>
      </c>
      <c r="B8" s="22" t="s">
        <v>10</v>
      </c>
      <c r="C8" s="23" t="s">
        <v>11</v>
      </c>
      <c r="D8" s="23" t="s">
        <v>12</v>
      </c>
      <c r="E8" s="23" t="s">
        <v>13</v>
      </c>
      <c r="F8" s="23" t="s">
        <v>14</v>
      </c>
      <c r="G8" s="22" t="s">
        <v>15</v>
      </c>
      <c r="H8" s="22" t="s">
        <v>16</v>
      </c>
      <c r="I8" s="22" t="s">
        <v>17</v>
      </c>
      <c r="K8" t="s">
        <v>18</v>
      </c>
      <c r="L8" s="39" t="n"/>
      <c r="M8" s="39" t="n"/>
      <c r="N8" s="39" t="n"/>
      <c r="O8" s="39" t="n"/>
    </row>
    <row customHeight="1" ht="63.75" r="9" s="26" spans="1:16">
      <c r="A9" s="19" t="s">
        <v>19</v>
      </c>
      <c r="B9" s="27" t="s">
        <v>20</v>
      </c>
      <c r="C9" s="19">
        <f>K9</f>
        <v/>
      </c>
      <c r="D9" s="19" t="s">
        <v>21</v>
      </c>
      <c r="E9" s="24" t="n"/>
      <c r="F9" s="24">
        <f>C9*E9</f>
        <v/>
      </c>
      <c r="G9" s="25" t="s">
        <v>22</v>
      </c>
      <c r="H9" s="19" t="n"/>
      <c r="I9" s="19" t="n"/>
      <c r="K9">
        <f>SUM(L9:O9)</f>
        <v/>
      </c>
      <c r="L9" s="55">
        <f>SUMIF(A34_117!$A$14:$A$78,$A9,A34_117!$C$14:$C$78)</f>
        <v/>
      </c>
      <c r="M9" s="55">
        <f>SUMIF(A34_118!$A$14:$A$77,$A9,A34_118!$C$14:$C$77)</f>
        <v/>
      </c>
      <c r="N9" s="55">
        <f>SUMIF(A34_119!$A$14:$A$77,$A9,A34_119!$C$14:$C$77)</f>
        <v/>
      </c>
      <c r="O9" s="55">
        <f>SUMIF(A34_147!$A$14:$A$91,$A9,A34_147!$C$14:$C$91)</f>
        <v/>
      </c>
    </row>
    <row customHeight="1" ht="51" r="10" s="26" spans="1:16">
      <c r="A10" s="19" t="s">
        <v>23</v>
      </c>
      <c r="B10" s="27" t="s">
        <v>24</v>
      </c>
      <c r="C10" s="19">
        <f>K10</f>
        <v/>
      </c>
      <c r="D10" s="19" t="s">
        <v>21</v>
      </c>
      <c r="E10" s="24" t="n"/>
      <c r="F10" s="24">
        <f>C10*E10</f>
        <v/>
      </c>
      <c r="G10" s="25" t="s">
        <v>25</v>
      </c>
      <c r="H10" s="19" t="n"/>
      <c r="I10" s="19" t="n"/>
      <c r="K10">
        <f>SUM(L10:O10)</f>
        <v/>
      </c>
      <c r="L10" s="55">
        <f>SUMIF(A34_117!$A$14:$A$78,$A10,A34_117!$C$14:$C$78)</f>
        <v/>
      </c>
      <c r="M10" s="55">
        <f>SUMIF(A34_118!$A$14:$A$77,$A10,A34_118!$C$14:$C$77)</f>
        <v/>
      </c>
      <c r="N10" s="55">
        <f>SUMIF(A34_119!$A$14:$A$77,$A10,A34_119!$C$14:$C$77)</f>
        <v/>
      </c>
      <c r="O10" s="55">
        <f>SUMIF(A34_147!$A$14:$A$91,$A10,A34_147!$C$14:$C$91)</f>
        <v/>
      </c>
    </row>
    <row customHeight="1" ht="51" r="11" s="26" spans="1:16">
      <c r="A11" s="19" t="s">
        <v>26</v>
      </c>
      <c r="B11" s="27" t="s">
        <v>27</v>
      </c>
      <c r="C11" s="19">
        <f>K11</f>
        <v/>
      </c>
      <c r="D11" s="19" t="s">
        <v>21</v>
      </c>
      <c r="E11" s="24" t="n"/>
      <c r="F11" s="24">
        <f>C11*E11</f>
        <v/>
      </c>
      <c r="G11" s="25" t="s">
        <v>28</v>
      </c>
      <c r="H11" s="19" t="n"/>
      <c r="I11" s="19" t="n"/>
      <c r="K11">
        <f>SUM(L11:O11)</f>
        <v/>
      </c>
      <c r="L11" s="55">
        <f>SUMIF(A34_117!$A$14:$A$78,$A11,A34_117!$C$14:$C$78)</f>
        <v/>
      </c>
      <c r="M11" s="55">
        <f>SUMIF(A34_118!$A$14:$A$77,$A11,A34_118!$C$14:$C$77)</f>
        <v/>
      </c>
      <c r="N11" s="55">
        <f>SUMIF(A34_119!$A$14:$A$77,$A11,A34_119!$C$14:$C$77)</f>
        <v/>
      </c>
      <c r="O11" s="55">
        <f>SUMIF(A34_147!$A$14:$A$91,$A11,A34_147!$C$14:$C$91)</f>
        <v/>
      </c>
    </row>
    <row customHeight="1" ht="102" r="12" s="26" spans="1:16">
      <c r="A12" s="19" t="s">
        <v>29</v>
      </c>
      <c r="B12" s="27" t="s">
        <v>30</v>
      </c>
      <c r="C12" s="19">
        <f>K12</f>
        <v/>
      </c>
      <c r="D12" s="19" t="s">
        <v>21</v>
      </c>
      <c r="E12" s="24" t="n"/>
      <c r="F12" s="24">
        <f>C12*E12</f>
        <v/>
      </c>
      <c r="G12" s="25" t="s">
        <v>31</v>
      </c>
      <c r="H12" s="19" t="n"/>
      <c r="I12" s="19" t="n"/>
      <c r="K12">
        <f>SUM(L12:O12)</f>
        <v/>
      </c>
      <c r="L12" s="55">
        <f>SUMIF(A34_117!$A$14:$A$78,$A12,A34_117!$C$14:$C$78)</f>
        <v/>
      </c>
      <c r="M12" s="55">
        <f>SUMIF(A34_118!$A$14:$A$77,$A12,A34_118!$C$14:$C$77)</f>
        <v/>
      </c>
      <c r="N12" s="55">
        <f>SUMIF(A34_119!$A$14:$A$77,$A12,A34_119!$C$14:$C$77)</f>
        <v/>
      </c>
      <c r="O12" s="55">
        <f>SUMIF(A34_147!$A$14:$A$91,$A12,A34_147!$C$14:$C$91)</f>
        <v/>
      </c>
    </row>
    <row customHeight="1" ht="51" r="13" s="26" spans="1:16">
      <c r="A13" s="19" t="s">
        <v>32</v>
      </c>
      <c r="B13" s="27" t="s">
        <v>33</v>
      </c>
      <c r="C13" s="19">
        <f>K13</f>
        <v/>
      </c>
      <c r="D13" s="19" t="s">
        <v>21</v>
      </c>
      <c r="E13" s="24" t="n"/>
      <c r="F13" s="24">
        <f>C13*E13</f>
        <v/>
      </c>
      <c r="G13" s="25" t="s">
        <v>34</v>
      </c>
      <c r="H13" s="19" t="n"/>
      <c r="I13" s="19" t="n"/>
      <c r="K13">
        <f>SUM(L13:O13)</f>
        <v/>
      </c>
      <c r="L13" s="55">
        <f>SUMIF(A34_117!$A$14:$A$78,$A13,A34_117!$C$14:$C$78)</f>
        <v/>
      </c>
      <c r="M13" s="55">
        <f>SUMIF(A34_118!$A$14:$A$77,$A13,A34_118!$C$14:$C$77)</f>
        <v/>
      </c>
      <c r="N13" s="55">
        <f>SUMIF(A34_119!$A$14:$A$77,$A13,A34_119!$C$14:$C$77)</f>
        <v/>
      </c>
      <c r="O13" s="55">
        <f>SUMIF(A34_147!$A$14:$A$91,$A13,A34_147!$C$14:$C$91)</f>
        <v/>
      </c>
    </row>
    <row customHeight="1" ht="76.5" r="14" s="26" spans="1:16">
      <c r="A14" s="19" t="s">
        <v>35</v>
      </c>
      <c r="B14" s="27" t="s">
        <v>36</v>
      </c>
      <c r="C14" s="19">
        <f>K14</f>
        <v/>
      </c>
      <c r="D14" s="19" t="s">
        <v>21</v>
      </c>
      <c r="E14" s="24" t="n"/>
      <c r="F14" s="24">
        <f>C14*E14</f>
        <v/>
      </c>
      <c r="G14" s="25" t="s">
        <v>37</v>
      </c>
      <c r="H14" s="19" t="n"/>
      <c r="I14" s="19" t="n"/>
      <c r="K14">
        <f>SUM(L14:O14)</f>
        <v/>
      </c>
      <c r="L14" s="55">
        <f>SUMIF(A34_117!$A$14:$A$78,$A14,A34_117!$C$14:$C$78)</f>
        <v/>
      </c>
      <c r="M14" s="55">
        <f>SUMIF(A34_118!$A$14:$A$77,$A14,A34_118!$C$14:$C$77)</f>
        <v/>
      </c>
      <c r="N14" s="55">
        <f>SUMIF(A34_119!$A$14:$A$77,$A14,A34_119!$C$14:$C$77)</f>
        <v/>
      </c>
      <c r="O14" s="55">
        <f>SUMIF(A34_147!$A$14:$A$91,$A14,A34_147!$C$14:$C$91)</f>
        <v/>
      </c>
    </row>
    <row customHeight="1" ht="38.25" r="15" s="26" spans="1:16">
      <c r="A15" s="19" t="s">
        <v>38</v>
      </c>
      <c r="B15" s="27" t="s">
        <v>39</v>
      </c>
      <c r="C15" s="19">
        <f>K15</f>
        <v/>
      </c>
      <c r="D15" s="19" t="s">
        <v>21</v>
      </c>
      <c r="E15" s="24" t="n"/>
      <c r="F15" s="24">
        <f>C15*E15</f>
        <v/>
      </c>
      <c r="G15" s="25" t="s">
        <v>40</v>
      </c>
      <c r="H15" s="19" t="n"/>
      <c r="I15" s="19" t="n"/>
      <c r="K15">
        <f>SUM(L15:O15)</f>
        <v/>
      </c>
      <c r="L15" s="55">
        <f>SUMIF(A34_117!$A$14:$A$78,$A15,A34_117!$C$14:$C$78)</f>
        <v/>
      </c>
      <c r="M15" s="55">
        <f>SUMIF(A34_118!$A$14:$A$77,$A15,A34_118!$C$14:$C$77)</f>
        <v/>
      </c>
      <c r="N15" s="55">
        <f>SUMIF(A34_119!$A$14:$A$77,$A15,A34_119!$C$14:$C$77)</f>
        <v/>
      </c>
      <c r="O15" s="55">
        <f>SUMIF(A34_147!$A$14:$A$91,$A15,A34_147!$C$14:$C$91)</f>
        <v/>
      </c>
    </row>
    <row customHeight="1" ht="63.75" r="16" s="26" spans="1:16">
      <c r="A16" s="19" t="s">
        <v>41</v>
      </c>
      <c r="B16" s="27" t="s">
        <v>42</v>
      </c>
      <c r="C16" s="19">
        <f>K16</f>
        <v/>
      </c>
      <c r="D16" s="19" t="s">
        <v>21</v>
      </c>
      <c r="E16" s="24" t="n"/>
      <c r="F16" s="24">
        <f>C16*E16</f>
        <v/>
      </c>
      <c r="G16" s="25" t="s">
        <v>43</v>
      </c>
      <c r="H16" s="19" t="n"/>
      <c r="I16" s="19" t="n"/>
      <c r="K16">
        <f>SUM(L16:O16)</f>
        <v/>
      </c>
      <c r="L16" s="55">
        <f>SUMIF(A34_117!$A$14:$A$78,$A16,A34_117!$C$14:$C$78)</f>
        <v/>
      </c>
      <c r="M16" s="55">
        <f>SUMIF(A34_118!$A$14:$A$77,$A16,A34_118!$C$14:$C$77)</f>
        <v/>
      </c>
      <c r="N16" s="55">
        <f>SUMIF(A34_119!$A$14:$A$77,$A16,A34_119!$C$14:$C$77)</f>
        <v/>
      </c>
      <c r="O16" s="55">
        <f>SUMIF(A34_147!$A$14:$A$91,$A16,A34_147!$C$14:$C$91)</f>
        <v/>
      </c>
    </row>
    <row customHeight="1" ht="38.25" r="17" s="26" spans="1:16">
      <c r="A17" s="19" t="s">
        <v>44</v>
      </c>
      <c r="B17" s="27" t="s">
        <v>45</v>
      </c>
      <c r="C17" s="19">
        <f>K17</f>
        <v/>
      </c>
      <c r="D17" s="19" t="s">
        <v>21</v>
      </c>
      <c r="E17" s="24" t="n"/>
      <c r="F17" s="24">
        <f>C17*E17</f>
        <v/>
      </c>
      <c r="G17" s="25" t="s">
        <v>46</v>
      </c>
      <c r="H17" s="19" t="n"/>
      <c r="I17" s="19" t="n"/>
      <c r="K17">
        <f>SUM(L17:O17)</f>
        <v/>
      </c>
      <c r="L17" s="55">
        <f>SUMIF(A34_117!$A$14:$A$78,$A17,A34_117!$C$14:$C$78)</f>
        <v/>
      </c>
      <c r="M17" s="55">
        <f>SUMIF(A34_118!$A$14:$A$77,$A17,A34_118!$C$14:$C$77)</f>
        <v/>
      </c>
      <c r="N17" s="55">
        <f>SUMIF(A34_119!$A$14:$A$77,$A17,A34_119!$C$14:$C$77)</f>
        <v/>
      </c>
      <c r="O17" s="55">
        <f>SUMIF(A34_147!$A$14:$A$91,$A17,A34_147!$C$14:$C$91)</f>
        <v/>
      </c>
    </row>
    <row customHeight="1" ht="51" r="18" s="26" spans="1:16">
      <c r="A18" s="19" t="s">
        <v>47</v>
      </c>
      <c r="B18" s="27" t="s">
        <v>48</v>
      </c>
      <c r="C18" s="19">
        <f>K18</f>
        <v/>
      </c>
      <c r="D18" s="19" t="s">
        <v>21</v>
      </c>
      <c r="E18" s="24" t="n"/>
      <c r="F18" s="24">
        <f>C18*E18</f>
        <v/>
      </c>
      <c r="G18" s="25" t="s">
        <v>49</v>
      </c>
      <c r="H18" s="19" t="n"/>
      <c r="I18" s="19" t="n"/>
      <c r="K18">
        <f>SUM(L18:O18)</f>
        <v/>
      </c>
      <c r="L18" s="55">
        <f>SUMIF(A34_117!$A$14:$A$78,$A18,A34_117!$C$14:$C$78)</f>
        <v/>
      </c>
      <c r="M18" s="55">
        <f>SUMIF(A34_118!$A$14:$A$77,$A18,A34_118!$C$14:$C$77)</f>
        <v/>
      </c>
      <c r="N18" s="55">
        <f>SUMIF(A34_119!$A$14:$A$77,$A18,A34_119!$C$14:$C$77)</f>
        <v/>
      </c>
      <c r="O18" s="55">
        <f>SUMIF(A34_147!$A$14:$A$91,$A18,A34_147!$C$14:$C$91)</f>
        <v/>
      </c>
    </row>
    <row customHeight="1" ht="63.75" r="19" s="26" spans="1:16">
      <c r="A19" s="19" t="s">
        <v>50</v>
      </c>
      <c r="B19" s="27" t="s">
        <v>51</v>
      </c>
      <c r="C19" s="19">
        <f>K19</f>
        <v/>
      </c>
      <c r="D19" s="19" t="s">
        <v>21</v>
      </c>
      <c r="E19" s="24" t="n"/>
      <c r="F19" s="24">
        <f>C19*E19</f>
        <v/>
      </c>
      <c r="G19" s="25" t="s">
        <v>52</v>
      </c>
      <c r="H19" s="19" t="n"/>
      <c r="I19" s="19" t="n"/>
      <c r="K19">
        <f>SUM(L19:O19)</f>
        <v/>
      </c>
      <c r="L19" s="55">
        <f>SUMIF(A34_117!$A$14:$A$78,$A19,A34_117!$C$14:$C$78)</f>
        <v/>
      </c>
      <c r="M19" s="55">
        <f>SUMIF(A34_118!$A$14:$A$77,$A19,A34_118!$C$14:$C$77)</f>
        <v/>
      </c>
      <c r="N19" s="55">
        <f>SUMIF(A34_119!$A$14:$A$77,$A19,A34_119!$C$14:$C$77)</f>
        <v/>
      </c>
      <c r="O19" s="55">
        <f>SUMIF(A34_147!$A$14:$A$91,$A19,A34_147!$C$14:$C$91)</f>
        <v/>
      </c>
    </row>
    <row customHeight="1" ht="38.25" r="20" s="26" spans="1:16">
      <c r="A20" s="19" t="s">
        <v>53</v>
      </c>
      <c r="B20" s="27" t="s">
        <v>54</v>
      </c>
      <c r="C20" s="19">
        <f>K20</f>
        <v/>
      </c>
      <c r="D20" s="19" t="s">
        <v>21</v>
      </c>
      <c r="E20" s="24" t="n"/>
      <c r="F20" s="24">
        <f>C20*E20</f>
        <v/>
      </c>
      <c r="G20" s="25" t="s">
        <v>55</v>
      </c>
      <c r="H20" s="19" t="n"/>
      <c r="I20" s="19" t="n"/>
      <c r="K20">
        <f>SUM(L20:O20)</f>
        <v/>
      </c>
      <c r="L20" s="55">
        <f>SUMIF(A34_117!$A$14:$A$78,$A20,A34_117!$C$14:$C$78)</f>
        <v/>
      </c>
      <c r="M20" s="55">
        <f>SUMIF(A34_118!$A$14:$A$77,$A20,A34_118!$C$14:$C$77)</f>
        <v/>
      </c>
      <c r="N20" s="55">
        <f>SUMIF(A34_119!$A$14:$A$77,$A20,A34_119!$C$14:$C$77)</f>
        <v/>
      </c>
      <c r="O20" s="55">
        <f>SUMIF(A34_147!$A$14:$A$91,$A20,A34_147!$C$14:$C$91)</f>
        <v/>
      </c>
    </row>
    <row customHeight="1" ht="51" r="21" s="26" spans="1:16">
      <c r="A21" s="19" t="s">
        <v>56</v>
      </c>
      <c r="B21" s="27" t="s">
        <v>57</v>
      </c>
      <c r="C21" s="19">
        <f>K21</f>
        <v/>
      </c>
      <c r="D21" s="19" t="s">
        <v>21</v>
      </c>
      <c r="E21" s="24" t="n"/>
      <c r="F21" s="24">
        <f>C21*E21</f>
        <v/>
      </c>
      <c r="G21" s="25" t="s">
        <v>58</v>
      </c>
      <c r="H21" s="19" t="n"/>
      <c r="I21" s="19" t="n"/>
      <c r="K21">
        <f>SUM(L21:O21)</f>
        <v/>
      </c>
      <c r="L21" s="55">
        <f>SUMIF(A34_117!$A$14:$A$78,$A21,A34_117!$C$14:$C$78)</f>
        <v/>
      </c>
      <c r="M21" s="55">
        <f>SUMIF(A34_118!$A$14:$A$77,$A21,A34_118!$C$14:$C$77)</f>
        <v/>
      </c>
      <c r="N21" s="55">
        <f>SUMIF(A34_119!$A$14:$A$77,$A21,A34_119!$C$14:$C$77)</f>
        <v/>
      </c>
      <c r="O21" s="55">
        <f>SUMIF(A34_147!$A$14:$A$91,$A21,A34_147!$C$14:$C$91)</f>
        <v/>
      </c>
    </row>
    <row customHeight="1" ht="51" r="22" s="26" spans="1:16">
      <c r="A22" s="19" t="s">
        <v>59</v>
      </c>
      <c r="B22" s="27" t="s">
        <v>60</v>
      </c>
      <c r="C22" s="19">
        <f>K22</f>
        <v/>
      </c>
      <c r="D22" s="19" t="s">
        <v>61</v>
      </c>
      <c r="E22" s="24" t="n"/>
      <c r="F22" s="24">
        <f>C22*E22</f>
        <v/>
      </c>
      <c r="G22" s="25" t="s">
        <v>62</v>
      </c>
      <c r="H22" s="19" t="n"/>
      <c r="I22" s="19" t="n"/>
      <c r="K22">
        <f>SUM(L22:O22)</f>
        <v/>
      </c>
      <c r="L22" s="55">
        <f>SUMIF(A34_117!$A$14:$A$78,$A22,A34_117!$C$14:$C$78)</f>
        <v/>
      </c>
      <c r="M22" s="55">
        <f>SUMIF(A34_118!$A$14:$A$77,$A22,A34_118!$C$14:$C$77)</f>
        <v/>
      </c>
      <c r="N22" s="55">
        <f>SUMIF(A34_119!$A$14:$A$77,$A22,A34_119!$C$14:$C$77)</f>
        <v/>
      </c>
      <c r="O22" s="55">
        <f>SUMIF(A34_147!$A$14:$A$91,$A22,A34_147!$C$14:$C$91)</f>
        <v/>
      </c>
    </row>
    <row customHeight="1" ht="38.25" r="23" s="26" spans="1:16">
      <c r="A23" s="19" t="s">
        <v>63</v>
      </c>
      <c r="B23" s="27" t="s">
        <v>64</v>
      </c>
      <c r="C23" s="19">
        <f>K23</f>
        <v/>
      </c>
      <c r="D23" s="19" t="s">
        <v>21</v>
      </c>
      <c r="E23" s="24" t="n"/>
      <c r="F23" s="24">
        <f>C23*E23</f>
        <v/>
      </c>
      <c r="G23" s="25" t="s">
        <v>65</v>
      </c>
      <c r="H23" s="19" t="n"/>
      <c r="I23" s="19" t="n"/>
      <c r="K23">
        <f>SUM(L23:O23)</f>
        <v/>
      </c>
      <c r="L23" s="55">
        <f>SUMIF(A34_117!$A$14:$A$78,$A23,A34_117!$C$14:$C$78)</f>
        <v/>
      </c>
      <c r="M23" s="55">
        <f>SUMIF(A34_118!$A$14:$A$77,$A23,A34_118!$C$14:$C$77)</f>
        <v/>
      </c>
      <c r="N23" s="55">
        <f>SUMIF(A34_119!$A$14:$A$77,$A23,A34_119!$C$14:$C$77)</f>
        <v/>
      </c>
      <c r="O23" s="55">
        <f>SUMIF(A34_147!$A$14:$A$91,$A23,A34_147!$C$14:$C$91)</f>
        <v/>
      </c>
    </row>
    <row customHeight="1" ht="25.5" r="24" s="26" spans="1:16">
      <c r="A24" s="19" t="s">
        <v>66</v>
      </c>
      <c r="B24" s="27" t="s">
        <v>67</v>
      </c>
      <c r="C24" s="19">
        <f>K24</f>
        <v/>
      </c>
      <c r="D24" s="19" t="s">
        <v>21</v>
      </c>
      <c r="E24" s="24" t="n"/>
      <c r="F24" s="24">
        <f>C24*E24</f>
        <v/>
      </c>
      <c r="G24" s="25" t="s">
        <v>68</v>
      </c>
      <c r="H24" s="19" t="n"/>
      <c r="I24" s="19" t="n"/>
      <c r="K24">
        <f>SUM(L24:O24)</f>
        <v/>
      </c>
      <c r="L24" s="55">
        <f>SUMIF(A34_117!$A$14:$A$78,$A24,A34_117!$C$14:$C$78)</f>
        <v/>
      </c>
      <c r="M24" s="55">
        <f>SUMIF(A34_118!$A$14:$A$77,$A24,A34_118!$C$14:$C$77)</f>
        <v/>
      </c>
      <c r="N24" s="55">
        <f>SUMIF(A34_119!$A$14:$A$77,$A24,A34_119!$C$14:$C$77)</f>
        <v/>
      </c>
      <c r="O24" s="55">
        <f>SUMIF(A34_147!$A$14:$A$91,$A24,A34_147!$C$14:$C$91)</f>
        <v/>
      </c>
    </row>
    <row customHeight="1" ht="25.5" r="25" s="26" spans="1:16">
      <c r="A25" s="19" t="s">
        <v>69</v>
      </c>
      <c r="B25" s="27" t="s">
        <v>70</v>
      </c>
      <c r="C25" s="19">
        <f>K25</f>
        <v/>
      </c>
      <c r="D25" s="19" t="s">
        <v>71</v>
      </c>
      <c r="E25" s="24" t="n"/>
      <c r="F25" s="24">
        <f>C25*E25</f>
        <v/>
      </c>
      <c r="G25" s="25" t="s">
        <v>72</v>
      </c>
      <c r="H25" s="19" t="n"/>
      <c r="I25" s="19" t="n"/>
      <c r="K25">
        <f>SUM(L25:O25)</f>
        <v/>
      </c>
      <c r="L25" s="55">
        <f>SUMIF(A34_117!$A$14:$A$78,$A25,A34_117!$C$14:$C$78)</f>
        <v/>
      </c>
      <c r="M25" s="55">
        <f>SUMIF(A34_118!$A$14:$A$77,$A25,A34_118!$C$14:$C$77)</f>
        <v/>
      </c>
      <c r="N25" s="55">
        <f>SUMIF(A34_119!$A$14:$A$77,$A25,A34_119!$C$14:$C$77)</f>
        <v/>
      </c>
      <c r="O25" s="55">
        <f>SUMIF(A34_147!$A$14:$A$91,$A25,A34_147!$C$14:$C$91)</f>
        <v/>
      </c>
    </row>
    <row customHeight="1" ht="25.5" r="26" s="26" spans="1:16">
      <c r="A26" s="19" t="s">
        <v>73</v>
      </c>
      <c r="B26" s="27" t="s">
        <v>74</v>
      </c>
      <c r="C26" s="19">
        <f>K26</f>
        <v/>
      </c>
      <c r="D26" s="19" t="s">
        <v>71</v>
      </c>
      <c r="E26" s="24" t="n"/>
      <c r="F26" s="24">
        <f>C26*E26</f>
        <v/>
      </c>
      <c r="G26" s="25" t="s">
        <v>75</v>
      </c>
      <c r="H26" s="19" t="n"/>
      <c r="I26" s="19" t="n"/>
      <c r="K26">
        <f>SUM(L26:O26)</f>
        <v/>
      </c>
      <c r="L26" s="55">
        <f>SUMIF(A34_117!$A$14:$A$78,$A26,A34_117!$C$14:$C$78)</f>
        <v/>
      </c>
      <c r="M26" s="55">
        <f>SUMIF(A34_118!$A$14:$A$77,$A26,A34_118!$C$14:$C$77)</f>
        <v/>
      </c>
      <c r="N26" s="55">
        <f>SUMIF(A34_119!$A$14:$A$77,$A26,A34_119!$C$14:$C$77)</f>
        <v/>
      </c>
      <c r="O26" s="55">
        <f>SUMIF(A34_147!$A$14:$A$91,$A26,A34_147!$C$14:$C$91)</f>
        <v/>
      </c>
    </row>
    <row r="27" spans="1:16">
      <c r="A27" s="19" t="s">
        <v>76</v>
      </c>
      <c r="B27" s="27" t="s">
        <v>77</v>
      </c>
      <c r="C27" s="19">
        <f>K27</f>
        <v/>
      </c>
      <c r="D27" s="19" t="s">
        <v>78</v>
      </c>
      <c r="E27" s="24" t="n"/>
      <c r="F27" s="24">
        <f>C27*E27</f>
        <v/>
      </c>
      <c r="G27" s="25" t="n"/>
      <c r="H27" s="19" t="n"/>
      <c r="I27" s="19" t="n"/>
      <c r="K27">
        <f>SUM(L27:O27)</f>
        <v/>
      </c>
      <c r="L27" s="55">
        <f>SUMIF(A34_117!$A$14:$A$78,$A27,A34_117!$C$14:$C$78)</f>
        <v/>
      </c>
      <c r="M27" s="55">
        <f>SUMIF(A34_118!$A$14:$A$77,$A27,A34_118!$C$14:$C$77)</f>
        <v/>
      </c>
      <c r="N27" s="55">
        <f>SUMIF(A34_119!$A$14:$A$77,$A27,A34_119!$C$14:$C$77)</f>
        <v/>
      </c>
      <c r="O27" s="55">
        <f>SUMIF(A34_147!$A$14:$A$91,$A27,A34_147!$C$14:$C$91)</f>
        <v/>
      </c>
    </row>
    <row r="28" spans="1:16">
      <c r="A28" s="19" t="s">
        <v>79</v>
      </c>
      <c r="B28" s="27" t="s">
        <v>80</v>
      </c>
      <c r="C28" s="19">
        <f>K28</f>
        <v/>
      </c>
      <c r="D28" s="19" t="s">
        <v>78</v>
      </c>
      <c r="E28" s="24" t="n"/>
      <c r="F28" s="24">
        <f>C28*E28</f>
        <v/>
      </c>
      <c r="G28" s="25" t="n"/>
      <c r="H28" s="19" t="n"/>
      <c r="I28" s="19" t="n"/>
      <c r="K28">
        <f>SUM(L28:O28)</f>
        <v/>
      </c>
      <c r="L28" s="55">
        <f>SUMIF(A34_117!$A$14:$A$78,$A28,A34_117!$C$14:$C$78)</f>
        <v/>
      </c>
      <c r="M28" s="55">
        <f>SUMIF(A34_118!$A$14:$A$77,$A28,A34_118!$C$14:$C$77)</f>
        <v/>
      </c>
      <c r="N28" s="55">
        <f>SUMIF(A34_119!$A$14:$A$77,$A28,A34_119!$C$14:$C$77)</f>
        <v/>
      </c>
      <c r="O28" s="55">
        <f>SUMIF(A34_147!$A$14:$A$91,$A28,A34_147!$C$14:$C$91)</f>
        <v/>
      </c>
    </row>
    <row r="29" spans="1:16">
      <c r="A29" s="19" t="s">
        <v>81</v>
      </c>
      <c r="B29" s="27" t="s">
        <v>82</v>
      </c>
      <c r="C29" s="19">
        <f>K29</f>
        <v/>
      </c>
      <c r="D29" s="19" t="s">
        <v>78</v>
      </c>
      <c r="E29" s="24" t="n"/>
      <c r="F29" s="24">
        <f>C29*E29</f>
        <v/>
      </c>
      <c r="G29" s="25" t="n"/>
      <c r="H29" s="19" t="n"/>
      <c r="I29" s="19" t="n"/>
      <c r="K29">
        <f>SUM(L29:O29)</f>
        <v/>
      </c>
      <c r="L29" s="55">
        <f>SUMIF(A34_117!$A$14:$A$78,$A29,A34_117!$C$14:$C$78)</f>
        <v/>
      </c>
      <c r="M29" s="55">
        <f>SUMIF(A34_118!$A$14:$A$77,$A29,A34_118!$C$14:$C$77)</f>
        <v/>
      </c>
      <c r="N29" s="55">
        <f>SUMIF(A34_119!$A$14:$A$77,$A29,A34_119!$C$14:$C$77)</f>
        <v/>
      </c>
      <c r="O29" s="55">
        <f>SUMIF(A34_147!$A$14:$A$91,$A29,A34_147!$C$14:$C$91)</f>
        <v/>
      </c>
    </row>
    <row r="30" spans="1:16">
      <c r="A30" s="19" t="s">
        <v>83</v>
      </c>
      <c r="B30" s="27" t="s">
        <v>84</v>
      </c>
      <c r="C30" s="19">
        <f>K30</f>
        <v/>
      </c>
      <c r="D30" s="19" t="s">
        <v>78</v>
      </c>
      <c r="E30" s="24" t="n"/>
      <c r="F30" s="24">
        <f>C30*E30</f>
        <v/>
      </c>
      <c r="G30" s="25" t="n"/>
      <c r="H30" s="19" t="n"/>
      <c r="I30" s="19" t="n"/>
      <c r="K30">
        <f>SUM(L30:O30)</f>
        <v/>
      </c>
      <c r="L30" s="55">
        <f>SUMIF(A34_117!$A$14:$A$78,$A30,A34_117!$C$14:$C$78)</f>
        <v/>
      </c>
      <c r="M30" s="55">
        <f>SUMIF(A34_118!$A$14:$A$77,$A30,A34_118!$C$14:$C$77)</f>
        <v/>
      </c>
      <c r="N30" s="55">
        <f>SUMIF(A34_119!$A$14:$A$77,$A30,A34_119!$C$14:$C$77)</f>
        <v/>
      </c>
      <c r="O30" s="55">
        <f>SUMIF(A34_147!$A$14:$A$91,$A30,A34_147!$C$14:$C$91)</f>
        <v/>
      </c>
    </row>
    <row r="31" spans="1:16">
      <c r="A31" s="19" t="s">
        <v>85</v>
      </c>
      <c r="B31" s="27" t="s">
        <v>86</v>
      </c>
      <c r="C31" s="19">
        <f>K31</f>
        <v/>
      </c>
      <c r="D31" s="19" t="s">
        <v>78</v>
      </c>
      <c r="E31" s="24" t="n"/>
      <c r="F31" s="24">
        <f>C31*E31</f>
        <v/>
      </c>
      <c r="G31" s="25" t="n"/>
      <c r="H31" s="19" t="n"/>
      <c r="I31" s="19" t="n"/>
      <c r="K31">
        <f>SUM(L31:O31)</f>
        <v/>
      </c>
      <c r="L31" s="55">
        <f>SUMIF(A34_117!$A$14:$A$78,$A31,A34_117!$C$14:$C$78)</f>
        <v/>
      </c>
      <c r="M31" s="55">
        <f>SUMIF(A34_118!$A$14:$A$77,$A31,A34_118!$C$14:$C$77)</f>
        <v/>
      </c>
      <c r="N31" s="55">
        <f>SUMIF(A34_119!$A$14:$A$77,$A31,A34_119!$C$14:$C$77)</f>
        <v/>
      </c>
      <c r="O31" s="55">
        <f>SUMIF(A34_147!$A$14:$A$91,$A31,A34_147!$C$14:$C$91)</f>
        <v/>
      </c>
    </row>
    <row r="33" spans="1:16"/>
    <row r="34" spans="1:16">
      <c r="L34" s="77">
        <f>SUMPRODUCT($E9:$E32,L9:L32)</f>
        <v/>
      </c>
      <c r="M34" s="77">
        <f>SUMPRODUCT($E9:$E32,M9:M32)</f>
        <v/>
      </c>
      <c r="N34" s="77">
        <f>SUMPRODUCT($E9:$E32,N9:N32)</f>
        <v/>
      </c>
      <c r="O34" s="77">
        <f>SUMPRODUCT($E9:$E32,O9:O32)</f>
        <v/>
      </c>
    </row>
    <row r="35" spans="1:16">
      <c r="B35" s="58" t="s">
        <v>87</v>
      </c>
      <c r="F35" s="57">
        <f>SUM(F9:F32)</f>
        <v/>
      </c>
      <c r="L35" s="74" t="n"/>
      <c r="M35" s="74" t="n"/>
      <c r="N35" s="74" t="n"/>
      <c r="O35" s="74" t="n"/>
    </row>
    <row r="36" spans="1:16">
      <c r="L36" s="77" t="n"/>
    </row>
    <row r="37" spans="1:16"/>
    <row r="38" spans="1:16"/>
    <row r="39" spans="1:16"/>
  </sheetData>
  <pageMargins bottom="0.7480314960629921" footer="0.3149606299212598" header="0.3149606299212598" left="0.2362204724409449" right="0.2362204724409449" top="0.7480314960629921"/>
  <pageSetup fitToHeight="0" horizontalDpi="300" orientation="landscape" paperSize="9" scale="66" verticalDpi="300"/>
</worksheet>
</file>

<file path=xl/worksheets/sheet2.xml><?xml version="1.0" encoding="utf-8"?>
<worksheet xmlns="http://schemas.openxmlformats.org/spreadsheetml/2006/main">
  <sheetPr>
    <outlinePr summaryBelow="1" summaryRight="1"/>
    <pageSetUpPr fitToPage="1"/>
  </sheetPr>
  <dimension ref="A1:F28"/>
  <sheetViews>
    <sheetView view="pageBreakPreview" workbookViewId="0" zoomScaleNormal="100" zoomScaleSheetLayoutView="100">
      <selection activeCell="D32" sqref="D32"/>
    </sheetView>
  </sheetViews>
  <sheetFormatPr baseColWidth="8" defaultRowHeight="15" outlineLevelCol="0"/>
  <cols>
    <col customWidth="1" max="1" min="1" style="26" width="21.7109375"/>
    <col customWidth="1" max="2" min="2" style="26" width="70.7109375"/>
    <col customWidth="1" max="3" min="3" style="54" width="7.7109375"/>
    <col customWidth="1" max="4" min="4" style="26" width="50.7109375"/>
    <col bestFit="1" customWidth="1" max="5" min="5" style="26" width="18.5703125"/>
    <col customWidth="1" max="6" min="6" style="26" width="14.85546875"/>
  </cols>
  <sheetData>
    <row customHeight="1" ht="15.75" r="1" s="26" spans="1:6" thickTop="1">
      <c r="A1" s="82" t="s">
        <v>0</v>
      </c>
      <c r="B1" s="83">
        <f>SOUHRN!C1</f>
        <v/>
      </c>
      <c r="C1" s="10" t="s">
        <v>88</v>
      </c>
      <c r="D1" s="2" t="n"/>
    </row>
    <row r="2" spans="1:6">
      <c r="A2" s="84" t="s">
        <v>2</v>
      </c>
      <c r="B2" s="40">
        <f>SOUHRN!C2</f>
        <v/>
      </c>
      <c r="C2" s="54" t="n"/>
      <c r="D2" s="89" t="s">
        <v>89</v>
      </c>
    </row>
    <row r="3" spans="1:6">
      <c r="A3" s="84" t="s">
        <v>4</v>
      </c>
      <c r="B3" s="40" t="s">
        <v>90</v>
      </c>
      <c r="C3" s="54" t="n"/>
    </row>
    <row r="4" spans="1:6">
      <c r="A4" s="84" t="s">
        <v>5</v>
      </c>
      <c r="B4" s="40">
        <f>SOUHRN!C4</f>
        <v/>
      </c>
      <c r="C4" s="54" t="n"/>
    </row>
    <row r="5" spans="1:6">
      <c r="A5" s="84" t="s">
        <v>7</v>
      </c>
      <c r="B5" s="17" t="s">
        <v>91</v>
      </c>
      <c r="C5" s="54" t="n"/>
    </row>
    <row r="6" spans="1:6">
      <c r="A6" s="84" t="s">
        <v>92</v>
      </c>
      <c r="B6" s="17" t="s">
        <v>93</v>
      </c>
      <c r="C6" s="54" t="n"/>
    </row>
    <row r="7" spans="1:6">
      <c r="A7" s="84" t="s">
        <v>94</v>
      </c>
      <c r="B7" s="17" t="n"/>
      <c r="C7" s="54" t="n"/>
    </row>
    <row r="8" spans="1:6">
      <c r="A8" s="84" t="s">
        <v>95</v>
      </c>
      <c r="B8" s="17">
        <f>RIGHT(CELL("filename",A1),LEN(CELL("filename",A1))-FIND("]",CELL("filename",A1)))</f>
        <v/>
      </c>
      <c r="C8" s="54" t="n"/>
    </row>
    <row r="9" spans="1:6">
      <c r="A9" s="84" t="s">
        <v>96</v>
      </c>
      <c r="B9" s="17" t="s">
        <v>97</v>
      </c>
      <c r="C9" s="54" t="n"/>
    </row>
    <row r="10" spans="1:6">
      <c r="A10" s="84" t="s">
        <v>98</v>
      </c>
      <c r="B10" s="56" t="n"/>
      <c r="C10" s="54" t="n"/>
    </row>
    <row customHeight="1" ht="15.75" r="11" s="26" spans="1:6" thickBot="1">
      <c r="A11" s="85" t="s">
        <v>99</v>
      </c>
      <c r="B11" s="41" t="n"/>
      <c r="C11" s="54" t="n"/>
    </row>
    <row r="12" spans="1:6">
      <c r="A12" s="9" t="n"/>
      <c r="B12" s="11" t="n"/>
      <c r="C12" s="53" t="n"/>
      <c r="D12" s="12" t="n"/>
    </row>
    <row customHeight="1" ht="31.5" r="13" s="26" spans="1:6">
      <c r="A13" s="51" t="s">
        <v>9</v>
      </c>
      <c r="B13" s="52" t="s">
        <v>100</v>
      </c>
      <c r="C13" s="4" t="s">
        <v>11</v>
      </c>
      <c r="D13" s="13" t="s">
        <v>12</v>
      </c>
      <c r="E13" s="52" t="s">
        <v>101</v>
      </c>
      <c r="F13" s="52" t="s">
        <v>102</v>
      </c>
    </row>
    <row r="14" spans="1:6">
      <c r="A14" s="61" t="s">
        <v>35</v>
      </c>
      <c r="B14" s="62">
        <f>VLOOKUP(A14,SOUHRN!$A$9:$E$165,2,FALSE)</f>
        <v/>
      </c>
      <c r="C14" s="63" t="n">
        <v>2</v>
      </c>
      <c r="D14" s="64" t="s">
        <v>21</v>
      </c>
      <c r="E14" s="91" t="s"/>
      <c r="F14" s="77">
        <f>C14*E14</f>
        <v/>
      </c>
    </row>
    <row r="15" spans="1:6">
      <c r="A15" s="70" t="s">
        <v>44</v>
      </c>
      <c r="B15" s="60">
        <f>VLOOKUP(A15,SOUHRN!$A$9:$E$165,2,FALSE)</f>
        <v/>
      </c>
      <c r="C15" s="21" t="n">
        <v>2</v>
      </c>
      <c r="D15" s="28" t="s">
        <v>21</v>
      </c>
      <c r="E15" s="91" t="s"/>
      <c r="F15" s="77">
        <f>C15*E15</f>
        <v/>
      </c>
    </row>
    <row r="16" spans="1:6">
      <c r="A16" s="70" t="s">
        <v>47</v>
      </c>
      <c r="B16" s="60">
        <f>VLOOKUP(A16,SOUHRN!$A$9:$E$165,2,FALSE)</f>
        <v/>
      </c>
      <c r="C16" s="21" t="n">
        <v>1</v>
      </c>
      <c r="D16" s="28" t="s">
        <v>21</v>
      </c>
      <c r="E16" s="91" t="s"/>
      <c r="F16" s="77">
        <f>C16*E16</f>
        <v/>
      </c>
    </row>
    <row r="17" spans="1:6">
      <c r="A17" s="65" t="s">
        <v>32</v>
      </c>
      <c r="B17" s="60">
        <f>VLOOKUP(A17,SOUHRN!$A$9:$E$165,2,FALSE)</f>
        <v/>
      </c>
      <c r="C17" s="21" t="n">
        <v>1</v>
      </c>
      <c r="D17" s="28" t="s">
        <v>21</v>
      </c>
      <c r="E17" s="91" t="s"/>
      <c r="F17" s="77">
        <f>C17*E17</f>
        <v/>
      </c>
    </row>
    <row r="18" spans="1:6">
      <c r="A18" s="65" t="s">
        <v>53</v>
      </c>
      <c r="B18" s="60">
        <f>VLOOKUP(A18,SOUHRN!$A$9:$E$165,2,FALSE)</f>
        <v/>
      </c>
      <c r="C18" s="21" t="n">
        <v>1</v>
      </c>
      <c r="D18" s="28" t="s">
        <v>21</v>
      </c>
      <c r="E18" s="91" t="s"/>
      <c r="F18" s="77">
        <f>C18*E18</f>
        <v/>
      </c>
    </row>
    <row r="19" spans="1:6">
      <c r="A19" s="65" t="s">
        <v>56</v>
      </c>
      <c r="B19" s="60">
        <f>VLOOKUP(A19,SOUHRN!$A$9:$E$165,2,FALSE)</f>
        <v/>
      </c>
      <c r="C19" s="21" t="n">
        <v>1</v>
      </c>
      <c r="D19" s="28" t="s">
        <v>21</v>
      </c>
      <c r="E19" s="91" t="s"/>
      <c r="F19" s="77">
        <f>C19*E19</f>
        <v/>
      </c>
    </row>
    <row r="20" spans="1:6">
      <c r="A20" s="65" t="s">
        <v>50</v>
      </c>
      <c r="B20" s="60">
        <f>VLOOKUP(A20,SOUHRN!$A$9:$E$165,2,FALSE)</f>
        <v/>
      </c>
      <c r="C20" s="21" t="n">
        <v>2</v>
      </c>
      <c r="D20" s="28" t="s">
        <v>21</v>
      </c>
      <c r="E20" s="91" t="s"/>
      <c r="F20" s="77">
        <f>C20*E20</f>
        <v/>
      </c>
    </row>
    <row r="21" spans="1:6">
      <c r="A21" s="65" t="s">
        <v>73</v>
      </c>
      <c r="B21" s="60">
        <f>VLOOKUP(A21,SOUHRN!$A$9:$E$165,2,FALSE)</f>
        <v/>
      </c>
      <c r="C21" s="21" t="n">
        <v>1</v>
      </c>
      <c r="D21" s="28" t="s">
        <v>71</v>
      </c>
      <c r="E21" s="91" t="s"/>
      <c r="F21" s="77">
        <f>C21*E21</f>
        <v/>
      </c>
    </row>
    <row r="22" spans="1:6">
      <c r="A22" s="65" t="s">
        <v>76</v>
      </c>
      <c r="B22" s="60">
        <f>VLOOKUP(A22,SOUHRN!$A$9:$E$165,2,FALSE)</f>
        <v/>
      </c>
      <c r="C22" s="21" t="n">
        <v>4</v>
      </c>
      <c r="D22" s="28" t="s">
        <v>103</v>
      </c>
      <c r="E22" s="92" t="s"/>
      <c r="F22" s="92" t="s"/>
    </row>
    <row r="23" spans="1:6">
      <c r="A23" s="59" t="s">
        <v>79</v>
      </c>
      <c r="B23" s="60">
        <f>VLOOKUP(A23,SOUHRN!$A$9:$E$165,2,FALSE)</f>
        <v/>
      </c>
      <c r="C23" s="21" t="n">
        <v>8</v>
      </c>
      <c r="D23" s="28" t="s">
        <v>103</v>
      </c>
      <c r="E23" s="92" t="s"/>
      <c r="F23" s="92" t="s"/>
    </row>
    <row r="24" spans="1:6">
      <c r="A24" s="42" t="s">
        <v>81</v>
      </c>
      <c r="B24" s="80">
        <f>VLOOKUP(A24,SOUHRN!$A$9:$E$165,2,FALSE)</f>
        <v/>
      </c>
      <c r="C24" s="21" t="n">
        <v>8</v>
      </c>
      <c r="D24" s="29" t="s">
        <v>103</v>
      </c>
      <c r="E24" s="92" t="s"/>
      <c r="F24" s="92" t="s"/>
    </row>
    <row r="25" spans="1:6">
      <c r="A25" s="42" t="s">
        <v>83</v>
      </c>
      <c r="B25" s="80">
        <f>VLOOKUP(A25,SOUHRN!$A$9:$E$165,2,FALSE)</f>
        <v/>
      </c>
      <c r="C25" s="21" t="n">
        <v>32</v>
      </c>
      <c r="D25" s="29" t="s">
        <v>103</v>
      </c>
      <c r="E25" s="92" t="s"/>
      <c r="F25" s="92" t="s"/>
    </row>
    <row r="26" spans="1:6">
      <c r="A26" s="43" t="s">
        <v>85</v>
      </c>
      <c r="B26" s="80">
        <f>VLOOKUP(A26,SOUHRN!$A$9:$E$165,2,FALSE)</f>
        <v/>
      </c>
      <c r="C26" s="75" t="n">
        <v>4</v>
      </c>
      <c r="D26" s="76" t="s">
        <v>103</v>
      </c>
      <c r="E26" s="92" t="s"/>
      <c r="F26" s="92" t="s"/>
    </row>
    <row customHeight="1" ht="15.75" r="27" s="26" spans="1:6" thickBot="1">
      <c r="A27" s="66" t="n"/>
      <c r="B27" s="67" t="n"/>
      <c r="C27" s="68" t="n"/>
      <c r="D27" s="69" t="n"/>
      <c r="E27" s="77" t="n"/>
      <c r="F27" s="77" t="n"/>
    </row>
    <row customHeight="1" ht="15.75" r="28" s="26" spans="1:6" thickTop="1">
      <c r="F28" s="79">
        <f>SUM(F14:F27)</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9" verticalDpi="300"/>
</worksheet>
</file>

<file path=xl/worksheets/sheet3.xml><?xml version="1.0" encoding="utf-8"?>
<worksheet xmlns="http://schemas.openxmlformats.org/spreadsheetml/2006/main">
  <sheetPr>
    <outlinePr summaryBelow="1" summaryRight="1"/>
    <pageSetUpPr fitToPage="1"/>
  </sheetPr>
  <dimension ref="A1:F35"/>
  <sheetViews>
    <sheetView view="pageBreakPreview" workbookViewId="0" zoomScaleNormal="100" zoomScaleSheetLayoutView="100">
      <selection activeCell="D32" sqref="D32"/>
    </sheetView>
  </sheetViews>
  <sheetFormatPr baseColWidth="8" defaultRowHeight="15" outlineLevelCol="0"/>
  <cols>
    <col customWidth="1" max="1" min="1" style="26" width="21.7109375"/>
    <col customWidth="1" max="2" min="2" style="26" width="70.7109375"/>
    <col customWidth="1" max="3" min="3" style="54" width="7.7109375"/>
    <col customWidth="1" max="4" min="4" style="26" width="50.7109375"/>
    <col bestFit="1" customWidth="1" max="5" min="5" style="26" width="18.5703125"/>
    <col customWidth="1" max="6" min="6" style="26" width="14.85546875"/>
  </cols>
  <sheetData>
    <row customHeight="1" ht="15.75" r="1" s="26" spans="1:6" thickTop="1">
      <c r="A1" s="82" t="s">
        <v>0</v>
      </c>
      <c r="B1" s="83">
        <f>SOUHRN!C1</f>
        <v/>
      </c>
      <c r="C1" s="10" t="s">
        <v>88</v>
      </c>
      <c r="D1" s="2" t="n"/>
    </row>
    <row r="2" spans="1:6">
      <c r="A2" s="84" t="s">
        <v>2</v>
      </c>
      <c r="B2" s="40">
        <f>SOUHRN!C2</f>
        <v/>
      </c>
      <c r="C2" s="54" t="n"/>
      <c r="D2" s="89" t="s">
        <v>89</v>
      </c>
    </row>
    <row r="3" spans="1:6">
      <c r="A3" s="84" t="s">
        <v>4</v>
      </c>
      <c r="B3" s="40" t="s">
        <v>90</v>
      </c>
      <c r="C3" s="54" t="n"/>
    </row>
    <row r="4" spans="1:6">
      <c r="A4" s="84" t="s">
        <v>5</v>
      </c>
      <c r="B4" s="40">
        <f>SOUHRN!C4</f>
        <v/>
      </c>
      <c r="C4" s="54" t="n"/>
    </row>
    <row r="5" spans="1:6">
      <c r="A5" s="84" t="s">
        <v>7</v>
      </c>
      <c r="B5" s="17" t="s">
        <v>91</v>
      </c>
      <c r="C5" s="54" t="n"/>
    </row>
    <row r="6" spans="1:6">
      <c r="A6" s="84" t="s">
        <v>92</v>
      </c>
      <c r="B6" s="17" t="s">
        <v>104</v>
      </c>
      <c r="C6" s="54" t="n"/>
    </row>
    <row r="7" spans="1:6">
      <c r="A7" s="84" t="s">
        <v>94</v>
      </c>
      <c r="B7" s="17" t="n"/>
      <c r="C7" s="54" t="n"/>
    </row>
    <row r="8" spans="1:6">
      <c r="A8" s="84" t="s">
        <v>95</v>
      </c>
      <c r="B8" s="17">
        <f>RIGHT(CELL("filename",A1),LEN(CELL("filename",A1))-FIND("]",CELL("filename",A1)))</f>
        <v/>
      </c>
      <c r="C8" s="54" t="n"/>
    </row>
    <row r="9" spans="1:6">
      <c r="A9" s="84" t="s">
        <v>96</v>
      </c>
      <c r="B9" s="17" t="s">
        <v>105</v>
      </c>
      <c r="C9" s="54" t="n"/>
    </row>
    <row r="10" spans="1:6">
      <c r="A10" s="84" t="s">
        <v>98</v>
      </c>
      <c r="B10" s="56" t="n"/>
      <c r="C10" s="54" t="n"/>
    </row>
    <row customHeight="1" ht="15.75" r="11" s="26" spans="1:6" thickBot="1">
      <c r="A11" s="85" t="s">
        <v>99</v>
      </c>
      <c r="B11" s="41" t="n"/>
      <c r="C11" s="54" t="n"/>
    </row>
    <row r="12" spans="1:6">
      <c r="A12" s="9" t="n"/>
      <c r="B12" s="11" t="n"/>
      <c r="C12" s="53" t="n"/>
      <c r="D12" s="12" t="n"/>
    </row>
    <row customHeight="1" ht="31.5" r="13" s="26" spans="1:6">
      <c r="A13" s="51" t="s">
        <v>9</v>
      </c>
      <c r="B13" s="52" t="s">
        <v>100</v>
      </c>
      <c r="C13" s="4" t="s">
        <v>11</v>
      </c>
      <c r="D13" s="13" t="s">
        <v>12</v>
      </c>
      <c r="E13" s="52" t="s">
        <v>101</v>
      </c>
      <c r="F13" s="52" t="s">
        <v>102</v>
      </c>
    </row>
    <row r="14" spans="1:6">
      <c r="A14" s="61" t="s">
        <v>35</v>
      </c>
      <c r="B14" s="62">
        <f>VLOOKUP(A14,SOUHRN!$A$9:$E$165,2,FALSE)</f>
        <v/>
      </c>
      <c r="C14" s="63" t="n">
        <v>2</v>
      </c>
      <c r="D14" s="64" t="s">
        <v>21</v>
      </c>
      <c r="E14" s="91" t="s"/>
      <c r="F14" s="77">
        <f>C14*E14</f>
        <v/>
      </c>
    </row>
    <row r="15" spans="1:6">
      <c r="A15" s="70" t="s">
        <v>44</v>
      </c>
      <c r="B15" s="60">
        <f>VLOOKUP(A15,SOUHRN!$A$9:$E$165,2,FALSE)</f>
        <v/>
      </c>
      <c r="C15" s="21" t="n">
        <v>2</v>
      </c>
      <c r="D15" s="28" t="s">
        <v>21</v>
      </c>
      <c r="E15" s="91" t="s"/>
      <c r="F15" s="77">
        <f>C15*E15</f>
        <v/>
      </c>
    </row>
    <row r="16" spans="1:6">
      <c r="A16" s="70" t="s">
        <v>47</v>
      </c>
      <c r="B16" s="60">
        <f>VLOOKUP(A16,SOUHRN!$A$9:$E$165,2,FALSE)</f>
        <v/>
      </c>
      <c r="C16" s="21" t="n">
        <v>1</v>
      </c>
      <c r="D16" s="28" t="s">
        <v>21</v>
      </c>
      <c r="E16" s="91" t="s"/>
      <c r="F16" s="77">
        <f>C16*E16</f>
        <v/>
      </c>
    </row>
    <row r="17" spans="1:6">
      <c r="A17" s="65" t="s">
        <v>32</v>
      </c>
      <c r="B17" s="60">
        <f>VLOOKUP(A17,SOUHRN!$A$9:$E$165,2,FALSE)</f>
        <v/>
      </c>
      <c r="C17" s="21" t="n">
        <v>1</v>
      </c>
      <c r="D17" s="28" t="s">
        <v>21</v>
      </c>
      <c r="E17" s="91" t="s"/>
      <c r="F17" s="77">
        <f>C17*E17</f>
        <v/>
      </c>
    </row>
    <row r="18" spans="1:6">
      <c r="A18" s="65" t="s">
        <v>53</v>
      </c>
      <c r="B18" s="60">
        <f>VLOOKUP(A18,SOUHRN!$A$9:$E$165,2,FALSE)</f>
        <v/>
      </c>
      <c r="C18" s="21" t="n">
        <v>1</v>
      </c>
      <c r="D18" s="28" t="s">
        <v>21</v>
      </c>
      <c r="E18" s="91" t="s"/>
      <c r="F18" s="77">
        <f>C18*E18</f>
        <v/>
      </c>
    </row>
    <row r="19" spans="1:6">
      <c r="A19" s="65" t="s">
        <v>56</v>
      </c>
      <c r="B19" s="60">
        <f>VLOOKUP(A19,SOUHRN!$A$9:$E$165,2,FALSE)</f>
        <v/>
      </c>
      <c r="C19" s="21" t="n">
        <v>1</v>
      </c>
      <c r="D19" s="28" t="s">
        <v>21</v>
      </c>
      <c r="E19" s="91" t="s"/>
      <c r="F19" s="77">
        <f>C19*E19</f>
        <v/>
      </c>
    </row>
    <row r="20" spans="1:6">
      <c r="A20" s="65" t="s">
        <v>50</v>
      </c>
      <c r="B20" s="60">
        <f>VLOOKUP(A20,SOUHRN!$A$9:$E$165,2,FALSE)</f>
        <v/>
      </c>
      <c r="C20" s="21" t="n">
        <v>2</v>
      </c>
      <c r="D20" s="28" t="s">
        <v>21</v>
      </c>
      <c r="E20" s="91" t="s"/>
      <c r="F20" s="77">
        <f>C20*E20</f>
        <v/>
      </c>
    </row>
    <row r="21" spans="1:6">
      <c r="A21" s="65" t="s">
        <v>73</v>
      </c>
      <c r="B21" s="60">
        <f>VLOOKUP(A21,SOUHRN!$A$9:$E$165,2,FALSE)</f>
        <v/>
      </c>
      <c r="C21" s="21" t="n">
        <v>1</v>
      </c>
      <c r="D21" s="28" t="s">
        <v>71</v>
      </c>
      <c r="E21" s="91" t="s"/>
      <c r="F21" s="77">
        <f>C21*E21</f>
        <v/>
      </c>
    </row>
    <row r="22" spans="1:6">
      <c r="A22" s="65" t="s">
        <v>76</v>
      </c>
      <c r="B22" s="60">
        <f>VLOOKUP(A22,SOUHRN!$A$9:$E$165,2,FALSE)</f>
        <v/>
      </c>
      <c r="C22" s="21" t="n">
        <v>4</v>
      </c>
      <c r="D22" s="28" t="s">
        <v>103</v>
      </c>
      <c r="E22" s="92" t="s"/>
      <c r="F22" s="92" t="s"/>
    </row>
    <row r="23" spans="1:6">
      <c r="A23" s="59" t="s">
        <v>79</v>
      </c>
      <c r="B23" s="60">
        <f>VLOOKUP(A23,SOUHRN!$A$9:$E$165,2,FALSE)</f>
        <v/>
      </c>
      <c r="C23" s="21" t="n">
        <v>8</v>
      </c>
      <c r="D23" s="28" t="s">
        <v>103</v>
      </c>
      <c r="E23" s="92" t="s"/>
      <c r="F23" s="92" t="s"/>
    </row>
    <row r="24" spans="1:6">
      <c r="A24" s="42" t="s">
        <v>81</v>
      </c>
      <c r="B24" s="80">
        <f>VLOOKUP(A24,SOUHRN!$A$9:$E$165,2,FALSE)</f>
        <v/>
      </c>
      <c r="C24" s="21" t="n">
        <v>8</v>
      </c>
      <c r="D24" s="29" t="s">
        <v>103</v>
      </c>
      <c r="E24" s="92" t="s"/>
      <c r="F24" s="92" t="s"/>
    </row>
    <row r="25" spans="1:6">
      <c r="A25" s="42" t="s">
        <v>83</v>
      </c>
      <c r="B25" s="80">
        <f>VLOOKUP(A25,SOUHRN!$A$9:$E$165,2,FALSE)</f>
        <v/>
      </c>
      <c r="C25" s="21" t="n">
        <v>32</v>
      </c>
      <c r="D25" s="29" t="s">
        <v>103</v>
      </c>
      <c r="E25" s="92" t="s"/>
      <c r="F25" s="92" t="s"/>
    </row>
    <row r="26" spans="1:6">
      <c r="A26" s="43" t="s">
        <v>85</v>
      </c>
      <c r="B26" s="80">
        <f>VLOOKUP(A26,SOUHRN!$A$9:$E$165,2,FALSE)</f>
        <v/>
      </c>
      <c r="C26" s="75" t="n">
        <v>4</v>
      </c>
      <c r="D26" s="76" t="s">
        <v>103</v>
      </c>
      <c r="E26" s="92" t="s"/>
      <c r="F26" s="92" t="s"/>
    </row>
    <row customHeight="1" ht="15.75" r="27" s="26" spans="1:6" thickBot="1">
      <c r="A27" s="66" t="n"/>
      <c r="B27" s="67" t="n"/>
      <c r="C27" s="68" t="n"/>
      <c r="D27" s="69" t="n"/>
      <c r="E27" s="77" t="n"/>
      <c r="F27" s="77" t="n"/>
    </row>
    <row customHeight="1" ht="15.75" r="28" s="26" spans="1:6" thickTop="1">
      <c r="F28" s="79">
        <f>SUM(F14:F27)</f>
        <v/>
      </c>
    </row>
    <row r="29" spans="1:6"/>
    <row r="30" spans="1:6"/>
    <row r="31" spans="1:6"/>
    <row r="32" spans="1:6"/>
    <row r="33" spans="1:6"/>
    <row r="34" spans="1:6"/>
    <row r="35" spans="1:6">
      <c r="D35" s="8"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9" verticalDpi="300"/>
</worksheet>
</file>

<file path=xl/worksheets/sheet4.xml><?xml version="1.0" encoding="utf-8"?>
<worksheet xmlns="http://schemas.openxmlformats.org/spreadsheetml/2006/main">
  <sheetPr>
    <outlinePr summaryBelow="1" summaryRight="1"/>
    <pageSetUpPr fitToPage="1"/>
  </sheetPr>
  <dimension ref="A1:F28"/>
  <sheetViews>
    <sheetView view="pageBreakPreview" workbookViewId="0" zoomScaleNormal="100" zoomScaleSheetLayoutView="100">
      <selection activeCell="D32" sqref="D32"/>
    </sheetView>
  </sheetViews>
  <sheetFormatPr baseColWidth="8" defaultRowHeight="15" outlineLevelCol="0"/>
  <cols>
    <col customWidth="1" max="1" min="1" style="26" width="21.7109375"/>
    <col customWidth="1" max="2" min="2" style="26" width="70.7109375"/>
    <col customWidth="1" max="3" min="3" style="54" width="7.7109375"/>
    <col customWidth="1" max="4" min="4" style="26" width="50.7109375"/>
    <col bestFit="1" customWidth="1" max="5" min="5" style="26" width="18.5703125"/>
    <col customWidth="1" max="6" min="6" style="26" width="14.85546875"/>
  </cols>
  <sheetData>
    <row customHeight="1" ht="15.75" r="1" s="26" spans="1:6" thickTop="1">
      <c r="A1" s="82" t="s">
        <v>0</v>
      </c>
      <c r="B1" s="83">
        <f>SOUHRN!C1</f>
        <v/>
      </c>
      <c r="C1" s="10" t="s">
        <v>88</v>
      </c>
      <c r="D1" s="2" t="n"/>
    </row>
    <row r="2" spans="1:6">
      <c r="A2" s="84" t="s">
        <v>2</v>
      </c>
      <c r="B2" s="40">
        <f>SOUHRN!C2</f>
        <v/>
      </c>
      <c r="C2" s="54" t="n"/>
      <c r="D2" s="89" t="s">
        <v>89</v>
      </c>
    </row>
    <row r="3" spans="1:6">
      <c r="A3" s="84" t="s">
        <v>4</v>
      </c>
      <c r="B3" s="40" t="s">
        <v>90</v>
      </c>
      <c r="C3" s="54" t="n"/>
    </row>
    <row r="4" spans="1:6">
      <c r="A4" s="84" t="s">
        <v>5</v>
      </c>
      <c r="B4" s="40">
        <f>SOUHRN!C4</f>
        <v/>
      </c>
      <c r="C4" s="54" t="n"/>
    </row>
    <row r="5" spans="1:6">
      <c r="A5" s="84" t="s">
        <v>7</v>
      </c>
      <c r="B5" s="17" t="s">
        <v>91</v>
      </c>
      <c r="C5" s="54" t="n"/>
    </row>
    <row r="6" spans="1:6">
      <c r="A6" s="84" t="s">
        <v>92</v>
      </c>
      <c r="B6" s="17" t="s">
        <v>106</v>
      </c>
      <c r="C6" s="54" t="n"/>
    </row>
    <row r="7" spans="1:6">
      <c r="A7" s="84" t="s">
        <v>94</v>
      </c>
      <c r="B7" s="17" t="n"/>
      <c r="C7" s="54" t="n"/>
    </row>
    <row r="8" spans="1:6">
      <c r="A8" s="84" t="s">
        <v>95</v>
      </c>
      <c r="B8" s="17">
        <f>RIGHT(CELL("filename",A1),LEN(CELL("filename",A1))-FIND("]",CELL("filename",A1)))</f>
        <v/>
      </c>
      <c r="C8" s="54" t="n"/>
    </row>
    <row r="9" spans="1:6">
      <c r="A9" s="84" t="s">
        <v>96</v>
      </c>
      <c r="B9" s="17" t="s">
        <v>107</v>
      </c>
      <c r="C9" s="54" t="n"/>
    </row>
    <row r="10" spans="1:6">
      <c r="A10" s="84" t="s">
        <v>98</v>
      </c>
      <c r="B10" s="56" t="n"/>
      <c r="C10" s="54" t="n"/>
    </row>
    <row customHeight="1" ht="15.75" r="11" s="26" spans="1:6" thickBot="1">
      <c r="A11" s="85" t="s">
        <v>99</v>
      </c>
      <c r="B11" s="41" t="n"/>
      <c r="C11" s="54" t="n"/>
    </row>
    <row r="12" spans="1:6">
      <c r="A12" s="9" t="n"/>
      <c r="B12" s="11" t="n"/>
      <c r="C12" s="53" t="n"/>
      <c r="D12" s="12" t="n"/>
    </row>
    <row customHeight="1" ht="31.5" r="13" s="26" spans="1:6">
      <c r="A13" s="51" t="s">
        <v>9</v>
      </c>
      <c r="B13" s="52" t="s">
        <v>100</v>
      </c>
      <c r="C13" s="4" t="s">
        <v>11</v>
      </c>
      <c r="D13" s="13" t="s">
        <v>12</v>
      </c>
      <c r="E13" s="52" t="s">
        <v>101</v>
      </c>
      <c r="F13" s="52" t="s">
        <v>102</v>
      </c>
    </row>
    <row r="14" spans="1:6">
      <c r="A14" s="61" t="s">
        <v>35</v>
      </c>
      <c r="B14" s="62">
        <f>VLOOKUP(A14,SOUHRN!$A$9:$E$165,2,FALSE)</f>
        <v/>
      </c>
      <c r="C14" s="63" t="n">
        <v>2</v>
      </c>
      <c r="D14" s="64" t="s">
        <v>21</v>
      </c>
      <c r="E14" s="91" t="s"/>
      <c r="F14" s="77">
        <f>C14*E14</f>
        <v/>
      </c>
    </row>
    <row r="15" spans="1:6">
      <c r="A15" s="65" t="s">
        <v>44</v>
      </c>
      <c r="B15" s="60">
        <f>VLOOKUP(A15,SOUHRN!$A$9:$E$165,2,FALSE)</f>
        <v/>
      </c>
      <c r="C15" s="21" t="n">
        <v>2</v>
      </c>
      <c r="D15" s="28" t="s">
        <v>21</v>
      </c>
      <c r="E15" s="91" t="s"/>
      <c r="F15" s="77">
        <f>C15*E15</f>
        <v/>
      </c>
    </row>
    <row r="16" spans="1:6">
      <c r="A16" s="65" t="s">
        <v>47</v>
      </c>
      <c r="B16" s="60">
        <f>VLOOKUP(A16,SOUHRN!$A$9:$E$165,2,FALSE)</f>
        <v/>
      </c>
      <c r="C16" s="21" t="n">
        <v>1</v>
      </c>
      <c r="D16" s="28" t="s">
        <v>21</v>
      </c>
      <c r="E16" s="91" t="s"/>
      <c r="F16" s="77">
        <f>C16*E16</f>
        <v/>
      </c>
    </row>
    <row r="17" spans="1:6">
      <c r="A17" s="65" t="s">
        <v>32</v>
      </c>
      <c r="B17" s="60">
        <f>VLOOKUP(A17,SOUHRN!$A$9:$E$165,2,FALSE)</f>
        <v/>
      </c>
      <c r="C17" s="21" t="n">
        <v>1</v>
      </c>
      <c r="D17" s="28" t="s">
        <v>21</v>
      </c>
      <c r="E17" s="91" t="s"/>
      <c r="F17" s="77">
        <f>C17*E17</f>
        <v/>
      </c>
    </row>
    <row r="18" spans="1:6">
      <c r="A18" s="65" t="s">
        <v>53</v>
      </c>
      <c r="B18" s="60">
        <f>VLOOKUP(A18,SOUHRN!$A$9:$E$165,2,FALSE)</f>
        <v/>
      </c>
      <c r="C18" s="21" t="n">
        <v>1</v>
      </c>
      <c r="D18" s="28" t="s">
        <v>21</v>
      </c>
      <c r="E18" s="91" t="s"/>
      <c r="F18" s="77">
        <f>C18*E18</f>
        <v/>
      </c>
    </row>
    <row r="19" spans="1:6">
      <c r="A19" s="65" t="s">
        <v>56</v>
      </c>
      <c r="B19" s="60">
        <f>VLOOKUP(A19,SOUHRN!$A$9:$E$165,2,FALSE)</f>
        <v/>
      </c>
      <c r="C19" s="21" t="n">
        <v>1</v>
      </c>
      <c r="D19" s="28" t="s">
        <v>21</v>
      </c>
      <c r="E19" s="91" t="s"/>
      <c r="F19" s="77">
        <f>C19*E19</f>
        <v/>
      </c>
    </row>
    <row customHeight="1" ht="15.75" r="20" s="26" spans="1:6">
      <c r="A20" s="65" t="s">
        <v>50</v>
      </c>
      <c r="B20" s="60">
        <f>VLOOKUP(A20,SOUHRN!$A$9:$E$165,2,FALSE)</f>
        <v/>
      </c>
      <c r="C20" s="21" t="n">
        <v>3</v>
      </c>
      <c r="D20" s="28" t="s">
        <v>21</v>
      </c>
      <c r="E20" s="91" t="s"/>
      <c r="F20" s="77">
        <f>C20*E20</f>
        <v/>
      </c>
    </row>
    <row customHeight="1" ht="15.75" r="21" s="26" spans="1:6">
      <c r="A21" s="65" t="s">
        <v>73</v>
      </c>
      <c r="B21" s="60">
        <f>VLOOKUP(A21,SOUHRN!$A$9:$E$165,2,FALSE)</f>
        <v/>
      </c>
      <c r="C21" s="21" t="n">
        <v>1</v>
      </c>
      <c r="D21" s="28" t="s">
        <v>71</v>
      </c>
      <c r="E21" s="91" t="s"/>
      <c r="F21" s="77">
        <f>C21*E21</f>
        <v/>
      </c>
    </row>
    <row r="22" spans="1:6">
      <c r="A22" s="65" t="s">
        <v>76</v>
      </c>
      <c r="B22" s="60">
        <f>VLOOKUP(A22,SOUHRN!$A$9:$E$165,2,FALSE)</f>
        <v/>
      </c>
      <c r="C22" s="21" t="n">
        <v>4</v>
      </c>
      <c r="D22" s="28" t="s">
        <v>103</v>
      </c>
      <c r="E22" s="92" t="s"/>
      <c r="F22" s="92" t="s"/>
    </row>
    <row r="23" spans="1:6">
      <c r="A23" s="59" t="s">
        <v>79</v>
      </c>
      <c r="B23" s="60">
        <f>VLOOKUP(A23,SOUHRN!$A$9:$E$165,2,FALSE)</f>
        <v/>
      </c>
      <c r="C23" s="21" t="n">
        <v>8</v>
      </c>
      <c r="D23" s="28" t="s">
        <v>103</v>
      </c>
      <c r="E23" s="92" t="s"/>
      <c r="F23" s="92" t="s"/>
    </row>
    <row r="24" spans="1:6">
      <c r="A24" s="42" t="s">
        <v>81</v>
      </c>
      <c r="B24" s="80">
        <f>VLOOKUP(A24,SOUHRN!$A$9:$E$165,2,FALSE)</f>
        <v/>
      </c>
      <c r="C24" s="21" t="n">
        <v>8</v>
      </c>
      <c r="D24" s="29" t="s">
        <v>103</v>
      </c>
      <c r="E24" s="92" t="s"/>
      <c r="F24" s="92" t="s"/>
    </row>
    <row r="25" spans="1:6">
      <c r="A25" s="42" t="s">
        <v>83</v>
      </c>
      <c r="B25" s="80">
        <f>VLOOKUP(A25,SOUHRN!$A$9:$E$165,2,FALSE)</f>
        <v/>
      </c>
      <c r="C25" s="21" t="n">
        <v>32</v>
      </c>
      <c r="D25" s="29" t="s">
        <v>103</v>
      </c>
      <c r="E25" s="92" t="s"/>
      <c r="F25" s="92" t="s"/>
    </row>
    <row r="26" spans="1:6">
      <c r="A26" s="43" t="s">
        <v>85</v>
      </c>
      <c r="B26" s="80">
        <f>VLOOKUP(A26,SOUHRN!$A$9:$E$165,2,FALSE)</f>
        <v/>
      </c>
      <c r="C26" s="75" t="n">
        <v>4</v>
      </c>
      <c r="D26" s="29" t="s">
        <v>103</v>
      </c>
      <c r="E26" s="92" t="s"/>
      <c r="F26" s="92" t="s"/>
    </row>
    <row customHeight="1" ht="15.75" r="27" s="26" spans="1:6" thickBot="1">
      <c r="A27" s="66" t="n"/>
      <c r="B27" s="67" t="n"/>
      <c r="C27" s="68" t="n"/>
      <c r="D27" s="69" t="n"/>
      <c r="E27" s="77" t="n"/>
      <c r="F27" s="77" t="n"/>
    </row>
    <row customHeight="1" ht="15.75" r="28" s="26" spans="1:6" thickTop="1">
      <c r="F28" s="79">
        <f>SUM(F14:F27)</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9" verticalDpi="300"/>
</worksheet>
</file>

<file path=xl/worksheets/sheet5.xml><?xml version="1.0" encoding="utf-8"?>
<worksheet xmlns="http://schemas.openxmlformats.org/spreadsheetml/2006/main">
  <sheetPr>
    <outlinePr summaryBelow="1" summaryRight="1"/>
    <pageSetUpPr fitToPage="1"/>
  </sheetPr>
  <dimension ref="A1:F38"/>
  <sheetViews>
    <sheetView view="pageBreakPreview" workbookViewId="0" zoomScaleNormal="100" zoomScaleSheetLayoutView="100">
      <selection activeCell="D32" sqref="D32"/>
    </sheetView>
  </sheetViews>
  <sheetFormatPr baseColWidth="8" defaultRowHeight="15" outlineLevelCol="0"/>
  <cols>
    <col customWidth="1" max="1" min="1" style="26" width="21.7109375"/>
    <col customWidth="1" max="2" min="2" style="26" width="70.7109375"/>
    <col customWidth="1" max="3" min="3" style="54" width="7.7109375"/>
    <col customWidth="1" max="4" min="4" style="26" width="50.7109375"/>
    <col bestFit="1" customWidth="1" max="5" min="5" style="26" width="18.5703125"/>
    <col customWidth="1" max="6" min="6" style="26" width="14.85546875"/>
  </cols>
  <sheetData>
    <row customHeight="1" ht="15.75" r="1" s="26" spans="1:6" thickTop="1">
      <c r="A1" s="82" t="s">
        <v>0</v>
      </c>
      <c r="B1" s="83">
        <f>SOUHRN!C1</f>
        <v/>
      </c>
      <c r="C1" s="10" t="s">
        <v>88</v>
      </c>
      <c r="D1" s="2" t="n"/>
    </row>
    <row r="2" spans="1:6">
      <c r="A2" s="84" t="s">
        <v>2</v>
      </c>
      <c r="B2" s="40">
        <f>SOUHRN!C2</f>
        <v/>
      </c>
      <c r="C2" s="54" t="n"/>
      <c r="D2" s="89" t="s">
        <v>108</v>
      </c>
    </row>
    <row r="3" spans="1:6">
      <c r="A3" s="84" t="s">
        <v>4</v>
      </c>
      <c r="B3" s="40" t="s">
        <v>90</v>
      </c>
      <c r="C3" s="54" t="n"/>
    </row>
    <row r="4" spans="1:6">
      <c r="A4" s="84" t="s">
        <v>5</v>
      </c>
      <c r="B4" s="40">
        <f>SOUHRN!C4</f>
        <v/>
      </c>
      <c r="C4" s="54" t="n"/>
    </row>
    <row r="5" spans="1:6">
      <c r="A5" s="84" t="s">
        <v>7</v>
      </c>
      <c r="B5" s="17" t="s">
        <v>91</v>
      </c>
      <c r="C5" s="54" t="n"/>
    </row>
    <row r="6" spans="1:6">
      <c r="A6" s="84" t="s">
        <v>92</v>
      </c>
      <c r="B6" s="17" t="s">
        <v>109</v>
      </c>
      <c r="C6" s="54" t="n"/>
    </row>
    <row r="7" spans="1:6">
      <c r="A7" s="84" t="s">
        <v>94</v>
      </c>
      <c r="B7" s="17" t="n"/>
      <c r="C7" s="54" t="n"/>
    </row>
    <row r="8" spans="1:6">
      <c r="A8" s="84" t="s">
        <v>95</v>
      </c>
      <c r="B8" s="17">
        <f>RIGHT(CELL("filename",A1),LEN(CELL("filename",A1))-FIND("]",CELL("filename",A1)))</f>
        <v/>
      </c>
      <c r="C8" s="54" t="n"/>
    </row>
    <row r="9" spans="1:6">
      <c r="A9" s="84" t="s">
        <v>96</v>
      </c>
      <c r="B9" s="17" t="s">
        <v>110</v>
      </c>
      <c r="C9" s="54" t="n"/>
    </row>
    <row r="10" spans="1:6">
      <c r="A10" s="84" t="s">
        <v>98</v>
      </c>
      <c r="B10" s="56" t="n"/>
      <c r="C10" s="54" t="n"/>
    </row>
    <row customHeight="1" ht="15.75" r="11" s="26" spans="1:6" thickBot="1">
      <c r="A11" s="85" t="s">
        <v>99</v>
      </c>
      <c r="B11" s="41" t="n"/>
      <c r="C11" s="54" t="n"/>
    </row>
    <row r="12" spans="1:6">
      <c r="A12" s="9" t="n"/>
      <c r="B12" s="11" t="n"/>
      <c r="C12" s="53" t="n"/>
      <c r="D12" s="12" t="n"/>
    </row>
    <row customHeight="1" ht="31.5" r="13" s="26" spans="1:6">
      <c r="A13" s="51" t="s">
        <v>9</v>
      </c>
      <c r="B13" s="52" t="s">
        <v>100</v>
      </c>
      <c r="C13" s="4" t="s">
        <v>11</v>
      </c>
      <c r="D13" s="13" t="s">
        <v>12</v>
      </c>
      <c r="E13" s="52" t="s">
        <v>101</v>
      </c>
      <c r="F13" s="52" t="s">
        <v>102</v>
      </c>
    </row>
    <row r="14" spans="1:6">
      <c r="A14" s="61" t="s">
        <v>35</v>
      </c>
      <c r="B14" s="62">
        <f>VLOOKUP(A14,SOUHRN!$A$9:$E$165,2,FALSE)</f>
        <v/>
      </c>
      <c r="C14" s="63" t="n">
        <v>1</v>
      </c>
      <c r="D14" s="64" t="s">
        <v>21</v>
      </c>
      <c r="E14" s="91" t="s"/>
      <c r="F14" s="77">
        <f>C14*E14</f>
        <v/>
      </c>
    </row>
    <row r="15" spans="1:6">
      <c r="A15" s="65" t="s">
        <v>44</v>
      </c>
      <c r="B15" s="60">
        <f>VLOOKUP(A15,SOUHRN!$A$9:$E$165,2,FALSE)</f>
        <v/>
      </c>
      <c r="C15" s="21" t="n">
        <v>1</v>
      </c>
      <c r="D15" s="28" t="s">
        <v>21</v>
      </c>
      <c r="E15" s="91" t="s"/>
      <c r="F15" s="77">
        <f>C15*E15</f>
        <v/>
      </c>
    </row>
    <row r="16" spans="1:6">
      <c r="A16" s="42" t="s">
        <v>38</v>
      </c>
      <c r="B16" s="80">
        <f>VLOOKUP(A16,SOUHRN!$A$9:$E$165,2,FALSE)</f>
        <v/>
      </c>
      <c r="C16" s="81" t="n">
        <v>1</v>
      </c>
      <c r="D16" s="29" t="s">
        <v>21</v>
      </c>
      <c r="E16" s="91" t="s"/>
      <c r="F16" s="77">
        <f>C16*E16</f>
        <v/>
      </c>
    </row>
    <row r="17" spans="1:6">
      <c r="A17" s="42" t="s">
        <v>41</v>
      </c>
      <c r="B17" s="80">
        <f>VLOOKUP(A17,SOUHRN!$A$9:$E$165,2,FALSE)</f>
        <v/>
      </c>
      <c r="C17" s="81" t="n">
        <v>1</v>
      </c>
      <c r="D17" s="29" t="s">
        <v>21</v>
      </c>
      <c r="E17" s="91" t="s"/>
      <c r="F17" s="77">
        <f>C17*E17</f>
        <v/>
      </c>
    </row>
    <row r="18" spans="1:6">
      <c r="A18" s="65" t="s">
        <v>47</v>
      </c>
      <c r="B18" s="60">
        <f>VLOOKUP(A18,SOUHRN!$A$9:$E$165,2,FALSE)</f>
        <v/>
      </c>
      <c r="C18" s="21" t="n">
        <v>1</v>
      </c>
      <c r="D18" s="28" t="s">
        <v>21</v>
      </c>
      <c r="E18" s="91" t="s"/>
      <c r="F18" s="77">
        <f>C18*E18</f>
        <v/>
      </c>
    </row>
    <row r="19" spans="1:6">
      <c r="A19" s="65" t="s">
        <v>29</v>
      </c>
      <c r="B19" s="60">
        <f>VLOOKUP(A19,SOUHRN!$A$9:$E$165,2,FALSE)</f>
        <v/>
      </c>
      <c r="C19" s="21" t="n">
        <v>1</v>
      </c>
      <c r="D19" s="28" t="s">
        <v>21</v>
      </c>
      <c r="E19" s="91" t="s"/>
      <c r="F19" s="77">
        <f>C19*E19</f>
        <v/>
      </c>
    </row>
    <row r="20" spans="1:6">
      <c r="A20" s="65" t="s">
        <v>32</v>
      </c>
      <c r="B20" s="60">
        <f>VLOOKUP(A20,SOUHRN!$A$9:$E$165,2,FALSE)</f>
        <v/>
      </c>
      <c r="C20" s="21" t="n">
        <v>1</v>
      </c>
      <c r="D20" s="28" t="s">
        <v>21</v>
      </c>
      <c r="E20" s="91" t="s"/>
      <c r="F20" s="77">
        <f>C20*E20</f>
        <v/>
      </c>
    </row>
    <row r="21" spans="1:6">
      <c r="A21" s="65" t="s">
        <v>26</v>
      </c>
      <c r="B21" s="60">
        <f>VLOOKUP(A21,SOUHRN!$A$9:$E$165,2,FALSE)</f>
        <v/>
      </c>
      <c r="C21" s="21" t="n">
        <v>1</v>
      </c>
      <c r="D21" s="28" t="s">
        <v>21</v>
      </c>
      <c r="E21" s="91" t="s"/>
      <c r="F21" s="77">
        <f>C21*E21</f>
        <v/>
      </c>
    </row>
    <row r="22" spans="1:6">
      <c r="A22" s="65" t="s">
        <v>23</v>
      </c>
      <c r="B22" s="60">
        <f>VLOOKUP(A22,SOUHRN!$A$9:$E$165,2,FALSE)</f>
        <v/>
      </c>
      <c r="C22" s="21" t="n">
        <v>1</v>
      </c>
      <c r="D22" s="28" t="s">
        <v>21</v>
      </c>
      <c r="E22" s="91" t="s"/>
      <c r="F22" s="77">
        <f>C22*E22</f>
        <v/>
      </c>
    </row>
    <row r="23" spans="1:6">
      <c r="A23" s="65" t="s">
        <v>53</v>
      </c>
      <c r="B23" s="60">
        <f>VLOOKUP(A23,SOUHRN!$A$9:$E$165,2,FALSE)</f>
        <v/>
      </c>
      <c r="C23" s="21" t="n">
        <v>1</v>
      </c>
      <c r="D23" s="28" t="s">
        <v>21</v>
      </c>
      <c r="E23" s="91" t="s"/>
      <c r="F23" s="77">
        <f>C23*E23</f>
        <v/>
      </c>
    </row>
    <row r="24" spans="1:6">
      <c r="A24" s="65" t="s">
        <v>56</v>
      </c>
      <c r="B24" s="60">
        <f>VLOOKUP(A24,SOUHRN!$A$9:$E$165,2,FALSE)</f>
        <v/>
      </c>
      <c r="C24" s="21" t="n">
        <v>1</v>
      </c>
      <c r="D24" s="28" t="s">
        <v>21</v>
      </c>
      <c r="E24" s="91" t="s"/>
      <c r="F24" s="77">
        <f>C24*E24</f>
        <v/>
      </c>
    </row>
    <row customHeight="1" ht="15.75" r="25" s="26" spans="1:6">
      <c r="A25" s="65" t="s">
        <v>50</v>
      </c>
      <c r="B25" s="60">
        <f>VLOOKUP(A25,SOUHRN!$A$9:$E$165,2,FALSE)</f>
        <v/>
      </c>
      <c r="C25" s="21" t="n">
        <v>1</v>
      </c>
      <c r="D25" s="28" t="s">
        <v>21</v>
      </c>
      <c r="E25" s="91" t="s"/>
      <c r="F25" s="77">
        <f>C25*E25</f>
        <v/>
      </c>
    </row>
    <row customHeight="1" ht="15.75" r="26" s="26" spans="1:6">
      <c r="A26" s="65" t="s">
        <v>19</v>
      </c>
      <c r="B26" s="60">
        <f>VLOOKUP(A26,SOUHRN!$A$9:$E$165,2,FALSE)</f>
        <v/>
      </c>
      <c r="C26" s="21" t="n">
        <v>2</v>
      </c>
      <c r="D26" s="28" t="s">
        <v>21</v>
      </c>
      <c r="E26" s="91" t="s"/>
      <c r="F26" s="77">
        <f>C26*E26</f>
        <v/>
      </c>
    </row>
    <row customHeight="1" ht="15.75" r="27" s="26" spans="1:6">
      <c r="A27" s="65" t="s">
        <v>66</v>
      </c>
      <c r="B27" s="60">
        <f>VLOOKUP(A27,SOUHRN!$A$9:$E$165,2,FALSE)</f>
        <v/>
      </c>
      <c r="C27" s="21" t="n">
        <v>2</v>
      </c>
      <c r="D27" s="28" t="s">
        <v>21</v>
      </c>
      <c r="E27" s="91" t="s"/>
      <c r="F27" s="77">
        <f>C27*E27</f>
        <v/>
      </c>
    </row>
    <row customHeight="1" ht="15.75" r="28" s="26" spans="1:6">
      <c r="A28" s="65" t="s">
        <v>59</v>
      </c>
      <c r="B28" s="60">
        <f>VLOOKUP(A28,SOUHRN!$A$9:$E$165,2,FALSE)</f>
        <v/>
      </c>
      <c r="C28" s="21" t="n">
        <v>300</v>
      </c>
      <c r="D28" s="28" t="s">
        <v>61</v>
      </c>
      <c r="E28" s="91" t="s"/>
      <c r="F28" s="77">
        <f>C28*E28</f>
        <v/>
      </c>
    </row>
    <row customHeight="1" ht="15.75" r="29" s="26" spans="1:6">
      <c r="A29" s="65" t="s">
        <v>63</v>
      </c>
      <c r="B29" s="60">
        <f>VLOOKUP(A29,SOUHRN!$A$9:$E$165,2,FALSE)</f>
        <v/>
      </c>
      <c r="C29" s="21" t="n">
        <v>2</v>
      </c>
      <c r="D29" s="28" t="s">
        <v>21</v>
      </c>
      <c r="E29" s="91" t="s"/>
      <c r="F29" s="77">
        <f>C29*E29</f>
        <v/>
      </c>
    </row>
    <row customHeight="1" ht="15.75" r="30" s="26" spans="1:6">
      <c r="A30" s="65" t="s">
        <v>69</v>
      </c>
      <c r="B30" s="60">
        <f>VLOOKUP(A30,SOUHRN!$A$9:$E$165,2,FALSE)</f>
        <v/>
      </c>
      <c r="C30" s="21" t="n">
        <v>1</v>
      </c>
      <c r="D30" s="28" t="s">
        <v>21</v>
      </c>
      <c r="E30" s="91" t="s"/>
      <c r="F30" s="77">
        <f>C30*E30</f>
        <v/>
      </c>
    </row>
    <row customHeight="1" ht="15.75" r="31" s="26" spans="1:6">
      <c r="A31" s="65" t="s">
        <v>73</v>
      </c>
      <c r="B31" s="60">
        <f>VLOOKUP(A31,SOUHRN!$A$9:$E$165,2,FALSE)</f>
        <v/>
      </c>
      <c r="C31" s="21" t="n">
        <v>1</v>
      </c>
      <c r="D31" s="28" t="s">
        <v>71</v>
      </c>
      <c r="E31" s="91" t="s"/>
      <c r="F31" s="77">
        <f>C31*E31</f>
        <v/>
      </c>
    </row>
    <row r="32" spans="1:6">
      <c r="A32" s="65" t="s">
        <v>76</v>
      </c>
      <c r="B32" s="60">
        <f>VLOOKUP(A32,SOUHRN!$A$9:$E$165,2,FALSE)</f>
        <v/>
      </c>
      <c r="C32" s="21" t="n">
        <v>4</v>
      </c>
      <c r="D32" s="28" t="s">
        <v>103</v>
      </c>
      <c r="E32" s="92" t="s"/>
      <c r="F32" s="92" t="s"/>
    </row>
    <row r="33" spans="1:6">
      <c r="A33" s="65" t="s">
        <v>79</v>
      </c>
      <c r="B33" s="60">
        <f>VLOOKUP(A33,SOUHRN!$A$9:$E$165,2,FALSE)</f>
        <v/>
      </c>
      <c r="C33" s="21" t="n">
        <v>8</v>
      </c>
      <c r="D33" s="28" t="s">
        <v>103</v>
      </c>
      <c r="E33" s="92" t="s"/>
      <c r="F33" s="92" t="s"/>
    </row>
    <row r="34" spans="1:6">
      <c r="A34" s="65" t="s">
        <v>81</v>
      </c>
      <c r="B34" s="80">
        <f>VLOOKUP(A34,SOUHRN!$A$9:$E$165,2,FALSE)</f>
        <v/>
      </c>
      <c r="C34" s="21" t="n">
        <v>8</v>
      </c>
      <c r="D34" s="29" t="s">
        <v>103</v>
      </c>
      <c r="E34" s="92" t="s"/>
      <c r="F34" s="92" t="s"/>
    </row>
    <row r="35" spans="1:6">
      <c r="A35" s="65" t="s">
        <v>83</v>
      </c>
      <c r="B35" s="80">
        <f>VLOOKUP(A35,SOUHRN!$A$9:$E$165,2,FALSE)</f>
        <v/>
      </c>
      <c r="C35" s="21" t="n">
        <v>48</v>
      </c>
      <c r="D35" s="29" t="s">
        <v>103</v>
      </c>
      <c r="E35" s="92" t="s"/>
      <c r="F35" s="92" t="s"/>
    </row>
    <row r="36" spans="1:6">
      <c r="A36" s="65" t="s">
        <v>85</v>
      </c>
      <c r="B36" s="80">
        <f>VLOOKUP(A36,SOUHRN!$A$9:$E$165,2,FALSE)</f>
        <v/>
      </c>
      <c r="C36" s="21" t="n">
        <v>4</v>
      </c>
      <c r="D36" s="29" t="s">
        <v>103</v>
      </c>
      <c r="E36" s="92" t="s"/>
      <c r="F36" s="92" t="s"/>
    </row>
    <row customHeight="1" ht="15.75" r="37" s="26" spans="1:6" thickBot="1">
      <c r="A37" s="66" t="n"/>
      <c r="B37" s="67" t="n"/>
      <c r="C37" s="67" t="n"/>
      <c r="D37" s="69" t="n"/>
    </row>
    <row customHeight="1" ht="15.75" r="38" s="26" spans="1:6" thickTop="1">
      <c r="A38" s="7" t="n"/>
      <c r="B38" s="6" t="n"/>
      <c r="C38" s="7" t="n"/>
      <c r="D38" s="7" t="n"/>
      <c r="F38" s="78">
        <f>SUM(F14:F37)</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9"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B8743CC7546B364DB0806A972C66EF22" ma:contentTypeVersion="4" ma:contentTypeDescription="Vytvoří nový dokument" ma:contentTypeScope="" ma:versionID="433f7600fff0ccbe96e12dd3267005a8">
  <xsd:schema xmlns:xsd="http://www.w3.org/2001/XMLSchema" xmlns:xs="http://www.w3.org/2001/XMLSchema" xmlns:p="http://schemas.microsoft.com/office/2006/metadata/properties" xmlns:ns2="7dfbae14-5b70-4a6e-98e6-73d00217dcdf" xmlns:ns3="fa7f2184-2e7d-4cc4-b6a2-e5a3ec1d7709" targetNamespace="http://schemas.microsoft.com/office/2006/metadata/properties" ma:root="true" ma:fieldsID="9092624e35f10ba7d7cba96163e74c62" ns2:_="" ns3:_="">
    <xsd:import namespace="7dfbae14-5b70-4a6e-98e6-73d00217dcdf"/>
    <xsd:import namespace="fa7f2184-2e7d-4cc4-b6a2-e5a3ec1d770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fbae14-5b70-4a6e-98e6-73d00217dc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7f2184-2e7d-4cc4-b6a2-e5a3ec1d7709"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52E2EE3-206E-44C4-A0D5-D2829A41ADDE}"/>
</file>

<file path=customXml/itemProps2.xml><?xml version="1.0" encoding="utf-8"?>
<ds:datastoreItem xmlns:ds="http://schemas.openxmlformats.org/officeDocument/2006/customXml" ds:itemID="{42CC8A78-57FB-4386-9283-B99971E15D28}"/>
</file>

<file path=customXml/itemProps3.xml><?xml version="1.0" encoding="utf-8"?>
<ds:datastoreItem xmlns:ds="http://schemas.openxmlformats.org/officeDocument/2006/customXml" ds:itemID="{4C70C123-3456-4738-AC95-2DE18C300DCA}"/>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karel</cp:lastModifiedBy>
  <cp:lastPrinted>2018-01-12T14:09:29Z</cp:lastPrinted>
  <dcterms:created xsi:type="dcterms:W3CDTF">2013-07-18T13:10:46Z</dcterms:created>
  <dcterms:modified xsi:type="dcterms:W3CDTF">2018-03-15T11:55:38Z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0x010100B8743CC7546B364DB0806A972C66EF22</vt:lpwstr>
  </property>
</Properties>
</file>