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45" yWindow="60" windowWidth="12735" windowHeight="8655" activeTab="0"/>
  </bookViews>
  <sheets>
    <sheet name="rekap" sheetId="5" r:id="rId1"/>
    <sheet name="EZS+EKV" sheetId="3" r:id="rId2"/>
    <sheet name="CCTV" sheetId="4" r:id="rId3"/>
  </sheets>
  <definedNames>
    <definedName name="_xlnm.Print_Area" localSheetId="2">'CCTV'!$A$1:$F$64</definedName>
    <definedName name="_xlnm.Print_Area" localSheetId="1">'EZS+EKV'!$A$1:$F$82</definedName>
    <definedName name="_xlnm.Print_Area" localSheetId="0">'rekap'!$A$1:$B$19</definedName>
  </definedNames>
  <calcPr calcId="162913"/>
</workbook>
</file>

<file path=xl/sharedStrings.xml><?xml version="1.0" encoding="utf-8"?>
<sst xmlns="http://schemas.openxmlformats.org/spreadsheetml/2006/main" count="269" uniqueCount="100">
  <si>
    <t>ks</t>
  </si>
  <si>
    <t>m</t>
  </si>
  <si>
    <t>Protipožární ucpávky kabelové trasy</t>
  </si>
  <si>
    <t>Montáž protipožární ucpávky kabelové trasy</t>
  </si>
  <si>
    <t xml:space="preserve">Signalizace nouzového otevření </t>
  </si>
  <si>
    <t>Jistič 6A/C</t>
  </si>
  <si>
    <t>Napájecí kabel CYKY - 3x1,5</t>
  </si>
  <si>
    <t>Úprava pasportizace</t>
  </si>
  <si>
    <t>Drobný instalační materiál</t>
  </si>
  <si>
    <t>Programování EPS</t>
  </si>
  <si>
    <t>cena celkem</t>
  </si>
  <si>
    <t>Záznamový server Avigilon ACC (HW)</t>
  </si>
  <si>
    <t>UTP Patch Cord Cat5e 2m</t>
  </si>
  <si>
    <t>Zakončení kabelů UTP</t>
  </si>
  <si>
    <t>Úprava vizualizačních obrazovek BMS</t>
  </si>
  <si>
    <t>Demontáž stávajících analogových kamer</t>
  </si>
  <si>
    <t>Cena práce bez DPH</t>
  </si>
  <si>
    <t>Cena práce s DPH</t>
  </si>
  <si>
    <t>Upgrade stávajících licenci ACC 5-&gt; 6 (122ks)</t>
  </si>
  <si>
    <t>HDD 8TB</t>
  </si>
  <si>
    <t>Trubka tuhá, ohebná UV stabilní</t>
  </si>
  <si>
    <t>Trubka tuhá, ohebná PVC</t>
  </si>
  <si>
    <t>sada</t>
  </si>
  <si>
    <t>Montáž kamera vnitřní</t>
  </si>
  <si>
    <t>Montáž kamera externí</t>
  </si>
  <si>
    <t>Montáž trubka tuhá, ohebná UV stabilní</t>
  </si>
  <si>
    <t>Montáž trubka tuhá, ohebná PVC</t>
  </si>
  <si>
    <t>Zkušební provoz, implementace systému, zaškolení</t>
  </si>
  <si>
    <t>Ostatní výdaje (doprava, příplatky, koordinace, vých revize apod.)</t>
  </si>
  <si>
    <t>Kabel sdělovací FTP 4x2x0,5 cat.5E</t>
  </si>
  <si>
    <t>Kabel PraflaGuard 1x2x0,8</t>
  </si>
  <si>
    <t>Kabel JYTY 2x1</t>
  </si>
  <si>
    <t>Box pro vstupně výstupní modul</t>
  </si>
  <si>
    <t>Box pro reléový modul</t>
  </si>
  <si>
    <t>Montáž ústředna Asset</t>
  </si>
  <si>
    <t>hod</t>
  </si>
  <si>
    <t>Úprava a doplnění stromu obrazovek</t>
  </si>
  <si>
    <t>pav.</t>
  </si>
  <si>
    <t>Úprava a doplnění seznamu alarmů</t>
  </si>
  <si>
    <t>Úprava dokumentace - skutečný stav, tisk</t>
  </si>
  <si>
    <t>Dokumentace pro provedení díla (DPS)</t>
  </si>
  <si>
    <t>Měření na UTP kabelu</t>
  </si>
  <si>
    <t>Příslušenství k trubkám tuhým, ohebným (spojky, kolena, rohy, příchytky, hmoždinky apod.)</t>
  </si>
  <si>
    <t>Montáž příslušenství k trubkám tuhým, ohebným  (spojky, kolena, rohy, příchytky, hmoždinky apod.)</t>
  </si>
  <si>
    <t>Programování PZTS, EKV</t>
  </si>
  <si>
    <t>jednotka</t>
  </si>
  <si>
    <t>cena/kus</t>
  </si>
  <si>
    <t>množství</t>
  </si>
  <si>
    <t>materiál</t>
  </si>
  <si>
    <t>položka</t>
  </si>
  <si>
    <t>Cena dodávky materiálu bez DPH</t>
  </si>
  <si>
    <t>Cena dodávky materiálu s DPH</t>
  </si>
  <si>
    <t>Cena celkem bez DPH</t>
  </si>
  <si>
    <t>Cena celkem včetně DPH</t>
  </si>
  <si>
    <t>Pozn.: uvedené konkrétní typy dodávek definují standard a popisují již provozované zařízení.</t>
  </si>
  <si>
    <t>Dodavatel musí nabídnout plně kompatibilní zažízení s již provozovanými technologiemi.</t>
  </si>
  <si>
    <t>Montážní práce blíže nespecifikované (otvory, podhledy, příprava pro trasy, průrazy, pomocné montážní práce)</t>
  </si>
  <si>
    <t>Montáž kabel sdělovací UTP 4x2x0,5 cat. 5E</t>
  </si>
  <si>
    <t>Elektromechanický zámek Abloy EL461/561 komplet</t>
  </si>
  <si>
    <t>montáž</t>
  </si>
  <si>
    <t>Kamerový systém</t>
  </si>
  <si>
    <t>UKB - rekonstrukce kamerového systému a zabezpečení vstupů</t>
  </si>
  <si>
    <t>Kontrola vstupu, elektrická zabezpečovací signalizace</t>
  </si>
  <si>
    <t>Rekapitulace</t>
  </si>
  <si>
    <t>Cena (Kč)</t>
  </si>
  <si>
    <t>CELKEM bez DPH</t>
  </si>
  <si>
    <t>DPH 21%</t>
  </si>
  <si>
    <t>CELKEM s DPH</t>
  </si>
  <si>
    <t>Montáž kamera 12.0-H4F-DO1-IR</t>
  </si>
  <si>
    <t>Přepěťová ochrana IP vedení</t>
  </si>
  <si>
    <t>Kabel sdělovací UTP 4x2x0,5 cat. 5E LSOH</t>
  </si>
  <si>
    <t>Fisheye kamera - 12 Mpx fisheye kamera IP exteriérová antivandal, Day/Night s mechanickým IR filtrem, IR LED dosvit 10 m, 1/1.8" progressive scan CMOS, rozlišení 2992 x 2992 px @ 20 fps, citlivost 0.75 lx Color, 0.01 lx B/W, fixní objektiv 1,45 mm/F2.2, úhel záběru 360°, BLC, AWB, komprese H.264/MJPEG, ONVIF kompatibilní, HDSM, Idle Scene mód, alarm I/O 1/1, audio I/O 1/1, slot na  MicroSD kartu max. 256 GB, napájení 12 V DC, 540 mA, PoE+, pracovní teplota od -40 °C do +55 °C. Uvažovaný standard: 12.0-H4F-DO1-IR</t>
  </si>
  <si>
    <t>Adapter pro Fisheye kamery. Uvažovaný standard: H4F-MT-NPTA1</t>
  </si>
  <si>
    <t>Záznamový server Avigilon ACC (HW) - Videoserver v rackovém provedení 3U, je určen pro nahrávání maximálně 128 IP kamer, Intel frekvence 1,6GHz, 16 GB RAM, možnost rozšířit až na 512GB, RAID 0, 1, 5, 6, 10. VGA výstup, 2x Ethernet 1Gb, 2x USB, zdroj 920 W, bez audio výstupu, 3 roky záruka, Microsoft Windows 10 PRO 64 bit. Uvažovaný standard: PCVS Rack TSS 16HDD</t>
  </si>
  <si>
    <t>Pevný disk HDD 8TB určený pro dohledové systémy, formát 3.5", kapacita 8 TB, 7200 ot./min., 256 MB cache, rozhraní: SATA III. Uvažovaný standard: WD81PURZ</t>
  </si>
  <si>
    <t>Kamerová licence Avigilon ACC Enterprise 1 - profesionální software pro monitorování, nahrávání a ovládání megapixelových kamer a web serverů, vyhledavani osob podle vzoru, podpora dalších značek, licence pro 1 kameru/web server</t>
  </si>
  <si>
    <t>Kamerová licence Avigilon ACC Enterprise 8 - profesionální software pro monitorování, nahrávání a ovládání megapixelových kamer a web serverů, vyhledavani osob podle vzoru, podpora dalších značek, licence pro 8 kamer/web server</t>
  </si>
  <si>
    <t>Kamerová licence Avigilon ACC Enterprise 16 - profesionální software pro monitorování, nahrávání a ovládání megapixelových kamer a web serverů, vyhledavani osob podle vzoru, podpora dalších značek, licence pro 16 kamer/web server</t>
  </si>
  <si>
    <t>Montáž přepěťové ochrany</t>
  </si>
  <si>
    <t>Čtečka bezkontaktních karet duální</t>
  </si>
  <si>
    <t>Řídící jednotka - řadič pro připojení snímačů karet</t>
  </si>
  <si>
    <t>Pomocný napájecí zdroj 12V/4A</t>
  </si>
  <si>
    <t>Kamera vnitřní s IR přísvitem - 2 Mpx (Full HD) kompaktní kamera IP exteriérová, Day/Night s mechanickým IR filtrem, Smart IR LED dosvit 60 m, 1/3" 2 Megapixel progressive CMOS, rozlišení 1920 x 1080 px @ 25 fps, citlivost 0,1 lx / F1.4 (Color), 0 lx / F1.4 (IR ON), motor zoom objektiv 2,7–12 mm  / F1.4, úhel záběru 99°–37°, BLC, HLC, AWB, AGC, WDR, ROI, 3DNR, komprese H.264+ / H.264, ONVIF kompatibilní, slot na MicroSD kartu max. 128 GB, napájení 12 V DC, 1079 mA, PoE, pracovní teplota od -30 °C do +60 °C, IP 67. Uvažovaný standard: IPC-HFW2221RP-ZS-IRE6</t>
  </si>
  <si>
    <t>Kamera externí s IR přísvitem - 2 Mpx (Full HD) Starlight dome kamera IP, exteriérová, antivandal, Day/Night s mechanickým IR filtrem, Smart IR LED dosvit 30 m, 1/2.8" 2Megapixel progressive CMOS, rozlišení 1920 x 1080 px @ 25 fps, citlivost 0,006 lx / F1.4 (Color, 1/3 s, 30 IRE), 0,05 lx / F1.4 (Color, 1/30 s, 30 IRE), 0 lx / F1.4 (IR ON), motor zoom objektiv 2,7–13,5 mm / F1.4, úhel záběru 106°–29°, BLC, HLC, AWB, AGC, WDR, ROI, 3DNR, inteligentní funkce, komprese H.265 / H.264H / MJPEG, ONVIF kompatibilní, slot na MicroSD kartu max. 128 GB, napájení 12 V DC, 750 mA, PoE, pracovní teplota od -30 °C do +60 °C, IP 67. Uvažovaný standard: IPC-HDBW2231RP-ZS</t>
  </si>
  <si>
    <t>Kabel sdělovací FTP 4x2x0,5 cat.5E LSOH</t>
  </si>
  <si>
    <t>Elektromagnetický zámek 12V komplet</t>
  </si>
  <si>
    <t>Tlačítko odchozí, povrchová montáž, prolamovací plast</t>
  </si>
  <si>
    <t>Elektromechanický samozamykací zámek (rozteč dle dveří)
prostup fail secure, úzký profil
Napájecí napětí  12 a 24Vss 
Odběr - nominální  130 mA 
Odběr - max.  400 mA 
Pracovní teplota  -20 - 60 °C 
Signalizace  závora zatažená, závora vysunutá, klíč odemyká/volný, klika stisknutá/volná, dveře otevřené/zavřené 
Výsuv závory  20 mm 
Backset  volitelný 30, 35, 40, 45mm 
Rozměry přiložené lišty  300x24mm Standard: Abloy EL461/561 komplet</t>
  </si>
  <si>
    <t>Rozvodná krabice s tamper kontaktem, instalace na povrch</t>
  </si>
  <si>
    <t>Linkový modul  pro připojení různých typů detektorů do systému ASSET. Obsahuje celkem 8 vstupů a je možno na něj připojit až 8 výstupů.</t>
  </si>
  <si>
    <t>Akumulátor 12V/17Ah</t>
  </si>
  <si>
    <t>Mechanické brano, velikost síly zavírání: 2/4/5 (podle EN 1154)</t>
  </si>
  <si>
    <t>Vstupně výstupní modul EPS 3 vstupy, 1 výstup - kompatibilní se stávajícím systémem EPS</t>
  </si>
  <si>
    <t>Reléový modul EPS 4 relé - kompatibilní se stávajícím systémem EPS</t>
  </si>
  <si>
    <t>Instalace licence Avigilon ACC Enterprise 1, nastavení kamery, parametrů záznamu,živého obrazu, …</t>
  </si>
  <si>
    <t>Instalace licence Avigilon ACC Enterprise 8, nastavení kamer, parametrů záznamů,živého obrazu, …</t>
  </si>
  <si>
    <t>Instalace licence Avigilon ACC Enterprise 16, nastavení kamer, parametrů záznamů,živého obrazu, …</t>
  </si>
  <si>
    <t>Ústředna Asset s výstupem na BACnet.                      • Modularita systému -  možnost rozšíření
• Podpora redundantních systémů
• Možnost připojení až 360 modulů = 2880 vstupů
• Vysoká kapacita a škálovatelnost interní paměti (kapacita 256 MB až 2 GB)
• Podpora standardních komunikačních protokolů (BACnet)
• Podpora šifrování (AES-128)
• Spojení s nadřazeným prvkem přes TCP/IP
• Malé požadavky na datový tok (v řádech kB/s)
• Stabilní operační systém LINUX</t>
  </si>
  <si>
    <t>Instalace serverů, úložiště, sítí</t>
  </si>
  <si>
    <t>VÝKAZ VÝMĚR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</si>
</sst>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16">
    <font>
      <sz val="11"/>
      <color theme="1"/>
      <name val="Calibri"/>
      <family val="2"/>
      <scheme val="minor"/>
    </font>
    <font>
      <sz val="10"/>
      <name val="Arial"/>
      <family val="2"/>
    </font>
    <font>
      <b/>
      <sz val="10"/>
      <name val="Arial"/>
      <family val="2"/>
    </font>
    <font>
      <sz val="10"/>
      <name val="Arial CE"/>
      <family val="2"/>
    </font>
    <font>
      <sz val="10"/>
      <name val="Helv"/>
      <family val="2"/>
    </font>
    <font>
      <sz val="10"/>
      <color theme="1"/>
      <name val="Arial"/>
      <family val="2"/>
    </font>
    <font>
      <sz val="11"/>
      <color theme="1"/>
      <name val="Arial"/>
      <family val="2"/>
    </font>
    <font>
      <b/>
      <sz val="10"/>
      <color theme="1"/>
      <name val="Arial"/>
      <family val="2"/>
    </font>
    <font>
      <b/>
      <sz val="12"/>
      <color theme="1"/>
      <name val="Arial"/>
      <family val="2"/>
    </font>
    <font>
      <b/>
      <sz val="14"/>
      <color theme="1"/>
      <name val="Calibri"/>
      <family val="2"/>
      <scheme val="minor"/>
    </font>
    <font>
      <b/>
      <sz val="14"/>
      <color theme="1"/>
      <name val="Arial"/>
      <family val="2"/>
    </font>
    <font>
      <sz val="14"/>
      <color theme="1"/>
      <name val="Calibri"/>
      <family val="2"/>
      <scheme val="minor"/>
    </font>
    <font>
      <sz val="14"/>
      <color theme="1"/>
      <name val="Arial"/>
      <family val="2"/>
    </font>
    <font>
      <u val="single"/>
      <sz val="11"/>
      <color theme="10"/>
      <name val="Calibri"/>
      <family val="2"/>
      <scheme val="minor"/>
    </font>
    <font>
      <b/>
      <u val="single"/>
      <sz val="10"/>
      <color theme="1"/>
      <name val="Arial"/>
      <family val="2"/>
    </font>
    <font>
      <b/>
      <u val="single"/>
      <sz val="11"/>
      <color theme="1"/>
      <name val="Calibri"/>
      <family val="2"/>
      <scheme val="minor"/>
    </font>
  </fonts>
  <fills count="3">
    <fill>
      <patternFill/>
    </fill>
    <fill>
      <patternFill patternType="gray125"/>
    </fill>
    <fill>
      <patternFill patternType="solid">
        <fgColor theme="9" tint="0.5999900102615356"/>
        <bgColor indexed="64"/>
      </patternFill>
    </fill>
  </fills>
  <borders count="3">
    <border>
      <left/>
      <right/>
      <top/>
      <bottom/>
      <diagonal/>
    </border>
    <border>
      <left style="dotted"/>
      <right style="dotted"/>
      <top style="dotted"/>
      <bottom style="dotted"/>
    </border>
    <border>
      <left style="dotted"/>
      <right/>
      <top style="dotted"/>
      <bottom style="dotted"/>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0" fontId="3" fillId="0" borderId="0">
      <alignment/>
      <protection/>
    </xf>
    <xf numFmtId="0" fontId="4" fillId="0" borderId="0">
      <alignment/>
      <protection/>
    </xf>
    <xf numFmtId="0" fontId="1" fillId="0" borderId="0" applyFont="0" applyFill="0" applyBorder="0" applyAlignment="0" applyProtection="0"/>
    <xf numFmtId="0" fontId="1" fillId="0" borderId="0">
      <alignment/>
      <protection/>
    </xf>
    <xf numFmtId="0" fontId="1" fillId="0" borderId="0" applyProtection="0">
      <alignment/>
    </xf>
    <xf numFmtId="0" fontId="13" fillId="0" borderId="0" applyNumberFormat="0" applyFill="0" applyBorder="0" applyAlignment="0" applyProtection="0"/>
  </cellStyleXfs>
  <cellXfs count="61">
    <xf numFmtId="0" fontId="0" fillId="0" borderId="0" xfId="0"/>
    <xf numFmtId="0" fontId="5" fillId="0" borderId="0" xfId="0" applyFont="1"/>
    <xf numFmtId="0" fontId="0" fillId="0" borderId="0" xfId="0" applyAlignment="1">
      <alignment horizontal="center"/>
    </xf>
    <xf numFmtId="0" fontId="5" fillId="0" borderId="0" xfId="0" applyFont="1" applyAlignment="1">
      <alignment horizontal="center"/>
    </xf>
    <xf numFmtId="164" fontId="5" fillId="0" borderId="1" xfId="0" applyNumberFormat="1" applyFont="1" applyBorder="1"/>
    <xf numFmtId="0" fontId="5" fillId="0" borderId="1" xfId="0" applyFont="1" applyBorder="1" applyAlignment="1">
      <alignment horizontal="center"/>
    </xf>
    <xf numFmtId="0" fontId="1" fillId="0" borderId="1" xfId="20" applyFont="1" applyFill="1" applyBorder="1" applyAlignment="1">
      <alignment horizontal="left" vertical="center" wrapText="1"/>
      <protection/>
    </xf>
    <xf numFmtId="0" fontId="1" fillId="0" borderId="1" xfId="20" applyFont="1" applyBorder="1" applyAlignment="1">
      <alignment vertical="center" wrapText="1"/>
      <protection/>
    </xf>
    <xf numFmtId="0" fontId="1" fillId="0" borderId="1" xfId="20" applyFont="1" applyFill="1" applyBorder="1" applyAlignment="1">
      <alignment horizontal="center" vertical="center" wrapText="1"/>
      <protection/>
    </xf>
    <xf numFmtId="4" fontId="2" fillId="2" borderId="1" xfId="23" applyNumberFormat="1" applyFont="1" applyFill="1" applyBorder="1" applyAlignment="1">
      <alignment horizontal="center" vertical="center" wrapText="1"/>
      <protection/>
    </xf>
    <xf numFmtId="0" fontId="2" fillId="0" borderId="1" xfId="20" applyFont="1" applyFill="1" applyBorder="1" applyAlignment="1">
      <alignment horizontal="center" vertical="center" wrapText="1"/>
      <protection/>
    </xf>
    <xf numFmtId="0" fontId="1" fillId="0" borderId="1" xfId="20" applyFont="1" applyFill="1" applyBorder="1" applyAlignment="1">
      <alignment horizontal="center" vertical="center"/>
      <protection/>
    </xf>
    <xf numFmtId="0" fontId="9" fillId="0" borderId="0" xfId="0" applyFont="1" applyAlignment="1">
      <alignment horizontal="left"/>
    </xf>
    <xf numFmtId="0" fontId="10" fillId="0" borderId="0" xfId="0" applyFont="1"/>
    <xf numFmtId="0" fontId="11" fillId="0" borderId="0" xfId="0" applyFont="1" applyAlignment="1">
      <alignment horizontal="center"/>
    </xf>
    <xf numFmtId="0" fontId="11" fillId="0" borderId="0" xfId="0" applyFont="1"/>
    <xf numFmtId="0" fontId="9" fillId="0" borderId="0" xfId="0" applyFont="1" applyAlignment="1">
      <alignment horizontal="right"/>
    </xf>
    <xf numFmtId="0" fontId="12" fillId="0" borderId="0" xfId="0" applyFont="1" applyAlignment="1">
      <alignment horizontal="center"/>
    </xf>
    <xf numFmtId="0" fontId="12" fillId="0" borderId="0" xfId="0" applyFont="1"/>
    <xf numFmtId="0" fontId="8" fillId="0" borderId="1" xfId="0" applyFont="1" applyBorder="1" applyAlignment="1">
      <alignment wrapText="1"/>
    </xf>
    <xf numFmtId="0" fontId="5" fillId="0" borderId="1" xfId="0" applyFont="1" applyBorder="1" applyAlignment="1">
      <alignment vertical="center" wrapText="1"/>
    </xf>
    <xf numFmtId="164" fontId="5" fillId="0" borderId="1" xfId="0" applyNumberFormat="1" applyFont="1" applyBorder="1" applyAlignment="1">
      <alignment vertical="center"/>
    </xf>
    <xf numFmtId="0" fontId="0" fillId="0" borderId="0" xfId="0" applyAlignment="1">
      <alignment vertical="center"/>
    </xf>
    <xf numFmtId="0" fontId="7" fillId="0" borderId="1" xfId="0" applyFont="1" applyBorder="1" applyAlignment="1">
      <alignment vertical="center" wrapText="1"/>
    </xf>
    <xf numFmtId="164" fontId="7" fillId="0" borderId="1" xfId="0" applyNumberFormat="1" applyFont="1" applyBorder="1" applyAlignment="1">
      <alignment vertical="center"/>
    </xf>
    <xf numFmtId="0" fontId="5" fillId="0" borderId="1" xfId="0" applyFont="1" applyBorder="1" applyAlignment="1">
      <alignment horizontal="left"/>
    </xf>
    <xf numFmtId="164" fontId="8" fillId="0" borderId="1" xfId="0" applyNumberFormat="1" applyFont="1" applyBorder="1" applyAlignment="1">
      <alignment horizontal="right"/>
    </xf>
    <xf numFmtId="0" fontId="14" fillId="0" borderId="0" xfId="0" applyFont="1" applyAlignment="1">
      <alignment horizontal="center"/>
    </xf>
    <xf numFmtId="0" fontId="15" fillId="0" borderId="0" xfId="0" applyFont="1" applyAlignment="1">
      <alignment horizontal="center"/>
    </xf>
    <xf numFmtId="0" fontId="2" fillId="2" borderId="1" xfId="20" applyNumberFormat="1" applyFont="1" applyFill="1" applyBorder="1" applyAlignment="1">
      <alignment horizontal="center" vertical="center"/>
      <protection/>
    </xf>
    <xf numFmtId="4" fontId="2" fillId="2" borderId="1" xfId="20" applyNumberFormat="1" applyFont="1" applyFill="1" applyBorder="1" applyAlignment="1">
      <alignment horizontal="center" vertical="center"/>
      <protection/>
    </xf>
    <xf numFmtId="0" fontId="7"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1" fillId="0" borderId="1" xfId="20" applyFont="1" applyFill="1" applyBorder="1" applyAlignment="1">
      <alignment horizontal="right" vertical="center"/>
      <protection/>
    </xf>
    <xf numFmtId="4" fontId="1" fillId="0" borderId="1" xfId="20" applyNumberFormat="1" applyFont="1" applyFill="1" applyBorder="1" applyAlignment="1">
      <alignment horizontal="right" vertical="center"/>
      <protection/>
    </xf>
    <xf numFmtId="0" fontId="5" fillId="0" borderId="0" xfId="0" applyFont="1" applyFill="1" applyAlignment="1">
      <alignment vertical="center"/>
    </xf>
    <xf numFmtId="0" fontId="7" fillId="0" borderId="1" xfId="0" applyFont="1" applyBorder="1" applyAlignment="1">
      <alignment vertical="center"/>
    </xf>
    <xf numFmtId="4" fontId="2" fillId="0" borderId="1" xfId="20" applyNumberFormat="1" applyFont="1" applyFill="1" applyBorder="1" applyAlignment="1">
      <alignment horizontal="right" vertical="center"/>
      <protection/>
    </xf>
    <xf numFmtId="0" fontId="5" fillId="0" borderId="0" xfId="0" applyFont="1" applyAlignment="1">
      <alignment vertical="center"/>
    </xf>
    <xf numFmtId="0" fontId="5" fillId="0" borderId="1" xfId="0" applyFont="1" applyFill="1" applyBorder="1" applyAlignment="1">
      <alignment horizontal="center" vertical="center"/>
    </xf>
    <xf numFmtId="0" fontId="5" fillId="0" borderId="0" xfId="0" applyFont="1" applyBorder="1" applyAlignment="1">
      <alignment vertical="center"/>
    </xf>
    <xf numFmtId="0" fontId="7" fillId="0" borderId="1" xfId="0" applyFont="1" applyFill="1" applyBorder="1" applyAlignment="1">
      <alignment vertical="center"/>
    </xf>
    <xf numFmtId="0" fontId="2" fillId="0" borderId="1" xfId="20" applyFont="1" applyFill="1" applyBorder="1" applyAlignment="1">
      <alignment horizontal="right" vertical="center"/>
      <protection/>
    </xf>
    <xf numFmtId="0" fontId="7" fillId="0" borderId="0" xfId="0" applyFont="1" applyFill="1" applyBorder="1" applyAlignment="1">
      <alignment vertical="center"/>
    </xf>
    <xf numFmtId="0" fontId="7" fillId="0" borderId="0" xfId="0" applyFont="1" applyAlignment="1">
      <alignment vertical="center"/>
    </xf>
    <xf numFmtId="164" fontId="5" fillId="0" borderId="0" xfId="0" applyNumberFormat="1" applyFont="1" applyAlignment="1">
      <alignment vertical="center"/>
    </xf>
    <xf numFmtId="0" fontId="5" fillId="0" borderId="1" xfId="0" applyFont="1" applyFill="1" applyBorder="1" applyAlignment="1">
      <alignment vertical="center" wrapText="1"/>
    </xf>
    <xf numFmtId="0" fontId="13" fillId="0" borderId="0" xfId="28" applyAlignment="1">
      <alignment vertical="center"/>
    </xf>
    <xf numFmtId="164" fontId="0" fillId="0" borderId="0" xfId="0" applyNumberFormat="1" applyAlignment="1">
      <alignment vertical="center"/>
    </xf>
    <xf numFmtId="0" fontId="5" fillId="0" borderId="1" xfId="0" applyFont="1" applyBorder="1" applyAlignment="1">
      <alignment vertical="center"/>
    </xf>
    <xf numFmtId="0" fontId="7" fillId="0" borderId="1" xfId="0" applyFont="1" applyBorder="1" applyAlignment="1">
      <alignment horizontal="center" vertical="center"/>
    </xf>
    <xf numFmtId="0" fontId="2" fillId="2" borderId="2" xfId="20" applyNumberFormat="1" applyFont="1" applyFill="1" applyBorder="1" applyAlignment="1">
      <alignment horizontal="center" vertical="center"/>
      <protection/>
    </xf>
    <xf numFmtId="0" fontId="2" fillId="0" borderId="1" xfId="0" applyFont="1" applyBorder="1" applyAlignment="1">
      <alignment horizontal="center"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vertical="center" wrapText="1"/>
    </xf>
    <xf numFmtId="164" fontId="5" fillId="0" borderId="1" xfId="0" applyNumberFormat="1" applyFont="1" applyBorder="1" applyAlignment="1" applyProtection="1">
      <alignment vertical="center"/>
      <protection locked="0"/>
    </xf>
  </cellXfs>
  <cellStyles count="15">
    <cellStyle name="Normal" xfId="0"/>
    <cellStyle name="Percent" xfId="15"/>
    <cellStyle name="Currency" xfId="16"/>
    <cellStyle name="Currency [0]" xfId="17"/>
    <cellStyle name="Comma" xfId="18"/>
    <cellStyle name="Comma [0]" xfId="19"/>
    <cellStyle name="Normální 3" xfId="20"/>
    <cellStyle name="Měna 2" xfId="21"/>
    <cellStyle name="Normální 2" xfId="22"/>
    <cellStyle name="normální_BIO A25  Specifikace MaR " xfId="23"/>
    <cellStyle name="Styl 1" xfId="24"/>
    <cellStyle name="Währung" xfId="25"/>
    <cellStyle name="標準_IPS alpha BOQ ME forms detail_Mechanical_El." xfId="26"/>
    <cellStyle name="normální 22 2" xfId="27"/>
    <cellStyle name="Hypertextový odkaz"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tabSelected="1" workbookViewId="0" topLeftCell="A1"/>
  </sheetViews>
  <sheetFormatPr defaultColWidth="48.00390625" defaultRowHeight="15"/>
  <cols>
    <col min="1" max="1" width="72.28125" style="1" customWidth="1"/>
    <col min="2" max="2" width="26.8515625" style="1" customWidth="1"/>
    <col min="3" max="16384" width="48.00390625" style="1" customWidth="1"/>
  </cols>
  <sheetData>
    <row r="1" spans="1:2" ht="18.75">
      <c r="A1" s="12" t="s">
        <v>61</v>
      </c>
      <c r="B1" s="16" t="s">
        <v>99</v>
      </c>
    </row>
    <row r="2" spans="1:2" ht="30" customHeight="1">
      <c r="A2" s="12" t="s">
        <v>63</v>
      </c>
      <c r="B2" s="18"/>
    </row>
    <row r="3" spans="1:2" ht="18.75">
      <c r="A3" s="12"/>
      <c r="B3" s="18"/>
    </row>
    <row r="5" spans="1:2" ht="26.25" customHeight="1">
      <c r="A5" s="19" t="s">
        <v>62</v>
      </c>
      <c r="B5" s="26" t="s">
        <v>64</v>
      </c>
    </row>
    <row r="6" spans="1:2" s="22" customFormat="1" ht="20.1" customHeight="1">
      <c r="A6" s="20" t="str">
        <f>'EZS+EKV'!B33</f>
        <v>Cena dodávky materiálu bez DPH</v>
      </c>
      <c r="B6" s="21">
        <f>'EZS+EKV'!F33</f>
        <v>0</v>
      </c>
    </row>
    <row r="7" spans="1:2" s="22" customFormat="1" ht="20.1" customHeight="1">
      <c r="A7" s="20" t="str">
        <f>'EZS+EKV'!B74</f>
        <v>Cena práce bez DPH</v>
      </c>
      <c r="B7" s="21">
        <f>'EZS+EKV'!F74</f>
        <v>0</v>
      </c>
    </row>
    <row r="8" spans="1:2" s="22" customFormat="1" ht="20.1" customHeight="1">
      <c r="A8" s="23" t="str">
        <f>'EZS+EKV'!B78</f>
        <v>Cena celkem bez DPH</v>
      </c>
      <c r="B8" s="24">
        <f>'EZS+EKV'!F78</f>
        <v>0</v>
      </c>
    </row>
    <row r="9" spans="1:2" ht="15">
      <c r="A9" s="5"/>
      <c r="B9" s="4"/>
    </row>
    <row r="10" spans="1:2" ht="15">
      <c r="A10" s="5"/>
      <c r="B10" s="4"/>
    </row>
    <row r="11" spans="1:2" ht="26.25" customHeight="1">
      <c r="A11" s="19" t="str">
        <f>CCTV!A2</f>
        <v>Kamerový systém</v>
      </c>
      <c r="B11" s="26" t="s">
        <v>64</v>
      </c>
    </row>
    <row r="12" spans="1:2" s="22" customFormat="1" ht="20.1" customHeight="1">
      <c r="A12" s="20" t="str">
        <f>A6</f>
        <v>Cena dodávky materiálu bez DPH</v>
      </c>
      <c r="B12" s="21">
        <f>CCTV!F25</f>
        <v>0</v>
      </c>
    </row>
    <row r="13" spans="1:2" s="22" customFormat="1" ht="20.1" customHeight="1">
      <c r="A13" s="20" t="str">
        <f>A7</f>
        <v>Cena práce bez DPH</v>
      </c>
      <c r="B13" s="21">
        <f>CCTV!F57</f>
        <v>0</v>
      </c>
    </row>
    <row r="14" spans="1:2" s="22" customFormat="1" ht="20.1" customHeight="1">
      <c r="A14" s="23" t="str">
        <f>A8</f>
        <v>Cena celkem bez DPH</v>
      </c>
      <c r="B14" s="24">
        <f>CCTV!F60</f>
        <v>0</v>
      </c>
    </row>
    <row r="15" spans="1:2" ht="15">
      <c r="A15" s="25"/>
      <c r="B15" s="4"/>
    </row>
    <row r="16" spans="1:2" ht="15">
      <c r="A16" s="25"/>
      <c r="B16" s="4"/>
    </row>
    <row r="17" spans="1:2" ht="26.25" customHeight="1">
      <c r="A17" s="19" t="s">
        <v>65</v>
      </c>
      <c r="B17" s="26">
        <f>B8+B14</f>
        <v>0</v>
      </c>
    </row>
    <row r="18" spans="1:2" s="22" customFormat="1" ht="20.1" customHeight="1">
      <c r="A18" s="23" t="s">
        <v>66</v>
      </c>
      <c r="B18" s="24">
        <f>B17*0.21</f>
        <v>0</v>
      </c>
    </row>
    <row r="19" spans="1:2" ht="26.25" customHeight="1">
      <c r="A19" s="19" t="s">
        <v>67</v>
      </c>
      <c r="B19" s="26">
        <f>B17+B18</f>
        <v>0</v>
      </c>
    </row>
  </sheetData>
  <sheetProtection algorithmName="SHA-512" hashValue="aQmZrkAOhXfJy+t0MCallp/pB6nt0KzIvVVdT4WqPPeSTkBiiGKlQUMRAssFvilwm5poupdlgjdr3QsJNKwqbA==" saltValue="sH//tur+fea8r2IyCJq5aQ==" spinCount="100000" sheet="1" objects="1" scenarios="1"/>
  <printOptions/>
  <pageMargins left="0.7086614173228347" right="0.7086614173228347" top="0.7874015748031497" bottom="0.7874015748031497" header="0.31496062992125984" footer="0.3149606299212598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election activeCell="E6" sqref="E6"/>
    </sheetView>
  </sheetViews>
  <sheetFormatPr defaultColWidth="48.00390625" defaultRowHeight="15"/>
  <cols>
    <col min="1" max="1" width="8.140625" style="1" bestFit="1" customWidth="1"/>
    <col min="2" max="2" width="46.57421875" style="1" customWidth="1"/>
    <col min="3" max="3" width="9.00390625" style="1" bestFit="1" customWidth="1"/>
    <col min="4" max="4" width="8.8515625" style="1" bestFit="1" customWidth="1"/>
    <col min="5" max="5" width="13.140625" style="1" bestFit="1" customWidth="1"/>
    <col min="6" max="6" width="15.28125" style="1" bestFit="1" customWidth="1"/>
    <col min="7" max="7" width="21.8515625" style="1" customWidth="1"/>
    <col min="8" max="9" width="12.421875" style="1" customWidth="1"/>
    <col min="10" max="10" width="17.28125" style="1" customWidth="1"/>
    <col min="11" max="16384" width="48.00390625" style="1" customWidth="1"/>
  </cols>
  <sheetData>
    <row r="1" spans="1:6" ht="18.75">
      <c r="A1" s="12" t="s">
        <v>61</v>
      </c>
      <c r="B1" s="13"/>
      <c r="C1" s="14"/>
      <c r="D1" s="14"/>
      <c r="E1" s="15"/>
      <c r="F1" s="16" t="s">
        <v>99</v>
      </c>
    </row>
    <row r="2" spans="1:6" ht="30" customHeight="1">
      <c r="A2" s="12" t="s">
        <v>62</v>
      </c>
      <c r="B2" s="13"/>
      <c r="C2" s="17"/>
      <c r="D2" s="17"/>
      <c r="E2" s="18"/>
      <c r="F2" s="18"/>
    </row>
    <row r="3" spans="1:10" ht="18.75">
      <c r="A3" s="12"/>
      <c r="B3" s="13"/>
      <c r="C3" s="17"/>
      <c r="D3" s="17"/>
      <c r="E3" s="18"/>
      <c r="F3" s="18"/>
      <c r="H3" s="27"/>
      <c r="I3" s="27"/>
      <c r="J3" s="27"/>
    </row>
    <row r="5" spans="1:6" s="31" customFormat="1" ht="15">
      <c r="A5" s="29" t="s">
        <v>49</v>
      </c>
      <c r="B5" s="29" t="s">
        <v>48</v>
      </c>
      <c r="C5" s="29" t="s">
        <v>47</v>
      </c>
      <c r="D5" s="29" t="s">
        <v>45</v>
      </c>
      <c r="E5" s="30" t="s">
        <v>46</v>
      </c>
      <c r="F5" s="9" t="s">
        <v>10</v>
      </c>
    </row>
    <row r="6" spans="1:6" s="22" customFormat="1" ht="153">
      <c r="A6" s="32">
        <v>1</v>
      </c>
      <c r="B6" s="20" t="s">
        <v>97</v>
      </c>
      <c r="C6" s="32">
        <v>6</v>
      </c>
      <c r="D6" s="32" t="s">
        <v>0</v>
      </c>
      <c r="E6" s="60"/>
      <c r="F6" s="60">
        <f>E6*C6</f>
        <v>0</v>
      </c>
    </row>
    <row r="7" spans="1:6" s="22" customFormat="1" ht="178.5">
      <c r="A7" s="32">
        <v>2</v>
      </c>
      <c r="B7" s="20" t="s">
        <v>87</v>
      </c>
      <c r="C7" s="32">
        <v>25</v>
      </c>
      <c r="D7" s="32" t="s">
        <v>0</v>
      </c>
      <c r="E7" s="60"/>
      <c r="F7" s="60">
        <f aca="true" t="shared" si="0" ref="F7:F31">E7*C7</f>
        <v>0</v>
      </c>
    </row>
    <row r="8" spans="1:6" s="22" customFormat="1" ht="15">
      <c r="A8" s="32">
        <v>3</v>
      </c>
      <c r="B8" s="20" t="s">
        <v>85</v>
      </c>
      <c r="C8" s="32">
        <v>20</v>
      </c>
      <c r="D8" s="32" t="s">
        <v>0</v>
      </c>
      <c r="E8" s="60"/>
      <c r="F8" s="60">
        <f t="shared" si="0"/>
        <v>0</v>
      </c>
    </row>
    <row r="9" spans="1:6" s="22" customFormat="1" ht="15" customHeight="1">
      <c r="A9" s="32">
        <v>4</v>
      </c>
      <c r="B9" s="20" t="s">
        <v>86</v>
      </c>
      <c r="C9" s="32">
        <v>25</v>
      </c>
      <c r="D9" s="32" t="s">
        <v>0</v>
      </c>
      <c r="E9" s="60"/>
      <c r="F9" s="60">
        <f t="shared" si="0"/>
        <v>0</v>
      </c>
    </row>
    <row r="10" spans="1:6" s="22" customFormat="1" ht="15">
      <c r="A10" s="32">
        <v>5</v>
      </c>
      <c r="B10" s="20" t="s">
        <v>4</v>
      </c>
      <c r="C10" s="32">
        <v>67</v>
      </c>
      <c r="D10" s="32" t="s">
        <v>0</v>
      </c>
      <c r="E10" s="60"/>
      <c r="F10" s="60">
        <f t="shared" si="0"/>
        <v>0</v>
      </c>
    </row>
    <row r="11" spans="1:6" s="22" customFormat="1" ht="15">
      <c r="A11" s="32">
        <v>6</v>
      </c>
      <c r="B11" s="20" t="s">
        <v>79</v>
      </c>
      <c r="C11" s="32">
        <v>28</v>
      </c>
      <c r="D11" s="32" t="s">
        <v>0</v>
      </c>
      <c r="E11" s="60"/>
      <c r="F11" s="60">
        <f aca="true" t="shared" si="1" ref="F11">E11*C11</f>
        <v>0</v>
      </c>
    </row>
    <row r="12" spans="1:6" s="22" customFormat="1" ht="25.5">
      <c r="A12" s="32">
        <v>7</v>
      </c>
      <c r="B12" s="20" t="s">
        <v>88</v>
      </c>
      <c r="C12" s="32">
        <v>45</v>
      </c>
      <c r="D12" s="32" t="s">
        <v>0</v>
      </c>
      <c r="E12" s="60"/>
      <c r="F12" s="60">
        <f t="shared" si="0"/>
        <v>0</v>
      </c>
    </row>
    <row r="13" spans="1:6" s="22" customFormat="1" ht="15">
      <c r="A13" s="32">
        <v>8</v>
      </c>
      <c r="B13" s="20" t="s">
        <v>30</v>
      </c>
      <c r="C13" s="32">
        <v>3560</v>
      </c>
      <c r="D13" s="32" t="s">
        <v>1</v>
      </c>
      <c r="E13" s="60"/>
      <c r="F13" s="60">
        <f t="shared" si="0"/>
        <v>0</v>
      </c>
    </row>
    <row r="14" spans="1:6" s="22" customFormat="1" ht="15">
      <c r="A14" s="32">
        <v>9</v>
      </c>
      <c r="B14" s="20" t="s">
        <v>31</v>
      </c>
      <c r="C14" s="32">
        <v>1300</v>
      </c>
      <c r="D14" s="32" t="s">
        <v>1</v>
      </c>
      <c r="E14" s="60"/>
      <c r="F14" s="60">
        <f aca="true" t="shared" si="2" ref="F14">E14*C14</f>
        <v>0</v>
      </c>
    </row>
    <row r="15" spans="1:6" s="22" customFormat="1" ht="15">
      <c r="A15" s="32">
        <v>10</v>
      </c>
      <c r="B15" s="20" t="s">
        <v>84</v>
      </c>
      <c r="C15" s="32">
        <v>4640</v>
      </c>
      <c r="D15" s="32" t="s">
        <v>1</v>
      </c>
      <c r="E15" s="60"/>
      <c r="F15" s="60">
        <f t="shared" si="0"/>
        <v>0</v>
      </c>
    </row>
    <row r="16" spans="1:6" s="22" customFormat="1" ht="15">
      <c r="A16" s="32">
        <v>11</v>
      </c>
      <c r="B16" s="20" t="s">
        <v>80</v>
      </c>
      <c r="C16" s="32">
        <v>28</v>
      </c>
      <c r="D16" s="32" t="s">
        <v>0</v>
      </c>
      <c r="E16" s="60"/>
      <c r="F16" s="60">
        <f t="shared" si="0"/>
        <v>0</v>
      </c>
    </row>
    <row r="17" spans="1:6" s="22" customFormat="1" ht="38.25">
      <c r="A17" s="32">
        <v>12</v>
      </c>
      <c r="B17" s="20" t="s">
        <v>89</v>
      </c>
      <c r="C17" s="32">
        <v>19</v>
      </c>
      <c r="D17" s="32" t="s">
        <v>0</v>
      </c>
      <c r="E17" s="60"/>
      <c r="F17" s="60">
        <f t="shared" si="0"/>
        <v>0</v>
      </c>
    </row>
    <row r="18" spans="1:6" s="22" customFormat="1" ht="15">
      <c r="A18" s="32">
        <v>13</v>
      </c>
      <c r="B18" s="20" t="s">
        <v>32</v>
      </c>
      <c r="C18" s="32">
        <v>28</v>
      </c>
      <c r="D18" s="32" t="s">
        <v>0</v>
      </c>
      <c r="E18" s="60"/>
      <c r="F18" s="60">
        <f aca="true" t="shared" si="3" ref="F18:F20">E18*C18</f>
        <v>0</v>
      </c>
    </row>
    <row r="19" spans="1:6" s="22" customFormat="1" ht="25.5">
      <c r="A19" s="32">
        <v>14</v>
      </c>
      <c r="B19" s="20" t="s">
        <v>92</v>
      </c>
      <c r="C19" s="32">
        <v>28</v>
      </c>
      <c r="D19" s="32" t="s">
        <v>0</v>
      </c>
      <c r="E19" s="60"/>
      <c r="F19" s="60">
        <f aca="true" t="shared" si="4" ref="F19">E19*C19</f>
        <v>0</v>
      </c>
    </row>
    <row r="20" spans="1:6" s="22" customFormat="1" ht="25.5">
      <c r="A20" s="32">
        <v>15</v>
      </c>
      <c r="B20" s="20" t="s">
        <v>93</v>
      </c>
      <c r="C20" s="32">
        <v>28</v>
      </c>
      <c r="D20" s="32" t="s">
        <v>0</v>
      </c>
      <c r="E20" s="60"/>
      <c r="F20" s="60">
        <f t="shared" si="3"/>
        <v>0</v>
      </c>
    </row>
    <row r="21" spans="1:6" s="22" customFormat="1" ht="15">
      <c r="A21" s="32">
        <v>16</v>
      </c>
      <c r="B21" s="20" t="s">
        <v>33</v>
      </c>
      <c r="C21" s="32">
        <v>28</v>
      </c>
      <c r="D21" s="32" t="s">
        <v>0</v>
      </c>
      <c r="E21" s="60"/>
      <c r="F21" s="60">
        <f t="shared" si="0"/>
        <v>0</v>
      </c>
    </row>
    <row r="22" spans="1:6" s="22" customFormat="1" ht="15">
      <c r="A22" s="32">
        <v>17</v>
      </c>
      <c r="B22" s="20" t="s">
        <v>81</v>
      </c>
      <c r="C22" s="32">
        <v>28</v>
      </c>
      <c r="D22" s="32" t="s">
        <v>0</v>
      </c>
      <c r="E22" s="60"/>
      <c r="F22" s="60">
        <f aca="true" t="shared" si="5" ref="F22">E22*C22</f>
        <v>0</v>
      </c>
    </row>
    <row r="23" spans="1:6" s="22" customFormat="1" ht="15">
      <c r="A23" s="32">
        <v>18</v>
      </c>
      <c r="B23" s="20" t="s">
        <v>90</v>
      </c>
      <c r="C23" s="32">
        <v>28</v>
      </c>
      <c r="D23" s="32" t="s">
        <v>0</v>
      </c>
      <c r="E23" s="60"/>
      <c r="F23" s="60">
        <f t="shared" si="0"/>
        <v>0</v>
      </c>
    </row>
    <row r="24" spans="1:6" s="22" customFormat="1" ht="25.5">
      <c r="A24" s="32">
        <v>19</v>
      </c>
      <c r="B24" s="20" t="s">
        <v>91</v>
      </c>
      <c r="C24" s="32">
        <v>28</v>
      </c>
      <c r="D24" s="32" t="s">
        <v>0</v>
      </c>
      <c r="E24" s="60"/>
      <c r="F24" s="60">
        <f aca="true" t="shared" si="6" ref="F24">E24*C24</f>
        <v>0</v>
      </c>
    </row>
    <row r="25" spans="1:6" s="22" customFormat="1" ht="15">
      <c r="A25" s="32">
        <v>20</v>
      </c>
      <c r="B25" s="20" t="s">
        <v>2</v>
      </c>
      <c r="C25" s="32">
        <v>1</v>
      </c>
      <c r="D25" s="32" t="s">
        <v>22</v>
      </c>
      <c r="E25" s="60"/>
      <c r="F25" s="60">
        <f aca="true" t="shared" si="7" ref="F25:F28">E25*C25</f>
        <v>0</v>
      </c>
    </row>
    <row r="26" spans="1:6" s="22" customFormat="1" ht="15">
      <c r="A26" s="32">
        <v>21</v>
      </c>
      <c r="B26" s="20" t="s">
        <v>6</v>
      </c>
      <c r="C26" s="32">
        <v>450</v>
      </c>
      <c r="D26" s="32" t="s">
        <v>1</v>
      </c>
      <c r="E26" s="60"/>
      <c r="F26" s="60">
        <f t="shared" si="7"/>
        <v>0</v>
      </c>
    </row>
    <row r="27" spans="1:6" s="22" customFormat="1" ht="15">
      <c r="A27" s="32">
        <v>22</v>
      </c>
      <c r="B27" s="20" t="s">
        <v>5</v>
      </c>
      <c r="C27" s="32">
        <v>28</v>
      </c>
      <c r="D27" s="32" t="s">
        <v>0</v>
      </c>
      <c r="E27" s="60"/>
      <c r="F27" s="60">
        <f t="shared" si="7"/>
        <v>0</v>
      </c>
    </row>
    <row r="28" spans="1:6" s="22" customFormat="1" ht="15">
      <c r="A28" s="32">
        <v>23</v>
      </c>
      <c r="B28" s="20" t="s">
        <v>8</v>
      </c>
      <c r="C28" s="32">
        <v>1</v>
      </c>
      <c r="D28" s="32" t="s">
        <v>22</v>
      </c>
      <c r="E28" s="60"/>
      <c r="F28" s="60">
        <f t="shared" si="7"/>
        <v>0</v>
      </c>
    </row>
    <row r="29" spans="1:6" s="22" customFormat="1" ht="15">
      <c r="A29" s="32">
        <v>24</v>
      </c>
      <c r="B29" s="20" t="s">
        <v>20</v>
      </c>
      <c r="C29" s="32">
        <v>750</v>
      </c>
      <c r="D29" s="32" t="s">
        <v>1</v>
      </c>
      <c r="E29" s="60"/>
      <c r="F29" s="60">
        <f t="shared" si="0"/>
        <v>0</v>
      </c>
    </row>
    <row r="30" spans="1:6" s="22" customFormat="1" ht="15">
      <c r="A30" s="32">
        <v>25</v>
      </c>
      <c r="B30" s="20" t="s">
        <v>21</v>
      </c>
      <c r="C30" s="32">
        <v>3500</v>
      </c>
      <c r="D30" s="32" t="s">
        <v>1</v>
      </c>
      <c r="E30" s="60"/>
      <c r="F30" s="60">
        <f t="shared" si="0"/>
        <v>0</v>
      </c>
    </row>
    <row r="31" spans="1:6" s="22" customFormat="1" ht="25.5">
      <c r="A31" s="32">
        <v>26</v>
      </c>
      <c r="B31" s="20" t="s">
        <v>42</v>
      </c>
      <c r="C31" s="32">
        <v>1</v>
      </c>
      <c r="D31" s="32" t="s">
        <v>22</v>
      </c>
      <c r="E31" s="60"/>
      <c r="F31" s="60">
        <f t="shared" si="0"/>
        <v>0</v>
      </c>
    </row>
    <row r="32" spans="1:6" s="36" customFormat="1" ht="15">
      <c r="A32" s="11"/>
      <c r="B32" s="33"/>
      <c r="C32" s="34"/>
      <c r="D32" s="8"/>
      <c r="E32" s="35"/>
      <c r="F32" s="35"/>
    </row>
    <row r="33" spans="1:6" s="36" customFormat="1" ht="15">
      <c r="A33" s="11"/>
      <c r="B33" s="37" t="s">
        <v>50</v>
      </c>
      <c r="C33" s="34"/>
      <c r="D33" s="8"/>
      <c r="E33" s="35"/>
      <c r="F33" s="38">
        <f>SUM(F6:F31)</f>
        <v>0</v>
      </c>
    </row>
    <row r="34" spans="1:6" s="39" customFormat="1" ht="15">
      <c r="A34" s="11"/>
      <c r="B34" s="37" t="s">
        <v>51</v>
      </c>
      <c r="C34" s="34"/>
      <c r="D34" s="8"/>
      <c r="E34" s="35"/>
      <c r="F34" s="38">
        <f>F33*1.21</f>
        <v>0</v>
      </c>
    </row>
    <row r="35" spans="1:6" s="39" customFormat="1" ht="15">
      <c r="A35" s="8"/>
      <c r="B35" s="33"/>
      <c r="C35" s="34"/>
      <c r="D35" s="8"/>
      <c r="E35" s="35"/>
      <c r="F35" s="35"/>
    </row>
    <row r="36" spans="1:6" s="39" customFormat="1" ht="15">
      <c r="A36" s="29" t="s">
        <v>49</v>
      </c>
      <c r="B36" s="29" t="s">
        <v>59</v>
      </c>
      <c r="C36" s="29" t="s">
        <v>47</v>
      </c>
      <c r="D36" s="29" t="s">
        <v>45</v>
      </c>
      <c r="E36" s="30" t="s">
        <v>46</v>
      </c>
      <c r="F36" s="9" t="s">
        <v>10</v>
      </c>
    </row>
    <row r="37" spans="1:6" s="22" customFormat="1" ht="15">
      <c r="A37" s="32">
        <v>27</v>
      </c>
      <c r="B37" s="20" t="s">
        <v>34</v>
      </c>
      <c r="C37" s="32">
        <v>6</v>
      </c>
      <c r="D37" s="32" t="s">
        <v>0</v>
      </c>
      <c r="E37" s="60"/>
      <c r="F37" s="60">
        <f>E37*C37</f>
        <v>0</v>
      </c>
    </row>
    <row r="38" spans="1:6" s="22" customFormat="1" ht="15">
      <c r="A38" s="32">
        <v>28</v>
      </c>
      <c r="B38" s="20" t="s">
        <v>58</v>
      </c>
      <c r="C38" s="32">
        <v>25</v>
      </c>
      <c r="D38" s="32" t="s">
        <v>0</v>
      </c>
      <c r="E38" s="60"/>
      <c r="F38" s="60">
        <f aca="true" t="shared" si="8" ref="F38:F72">E38*C38</f>
        <v>0</v>
      </c>
    </row>
    <row r="39" spans="1:6" s="22" customFormat="1" ht="15">
      <c r="A39" s="32">
        <v>29</v>
      </c>
      <c r="B39" s="20" t="s">
        <v>85</v>
      </c>
      <c r="C39" s="32">
        <v>20</v>
      </c>
      <c r="D39" s="32" t="s">
        <v>0</v>
      </c>
      <c r="E39" s="60"/>
      <c r="F39" s="60">
        <f aca="true" t="shared" si="9" ref="F39">E39*C39</f>
        <v>0</v>
      </c>
    </row>
    <row r="40" spans="1:6" s="22" customFormat="1" ht="15" customHeight="1">
      <c r="A40" s="32">
        <v>30</v>
      </c>
      <c r="B40" s="20" t="s">
        <v>86</v>
      </c>
      <c r="C40" s="32">
        <v>25</v>
      </c>
      <c r="D40" s="32" t="s">
        <v>0</v>
      </c>
      <c r="E40" s="60"/>
      <c r="F40" s="60">
        <f t="shared" si="8"/>
        <v>0</v>
      </c>
    </row>
    <row r="41" spans="1:6" s="22" customFormat="1" ht="15">
      <c r="A41" s="32">
        <v>31</v>
      </c>
      <c r="B41" s="20" t="s">
        <v>4</v>
      </c>
      <c r="C41" s="32">
        <v>67</v>
      </c>
      <c r="D41" s="32" t="s">
        <v>0</v>
      </c>
      <c r="E41" s="60"/>
      <c r="F41" s="60">
        <f t="shared" si="8"/>
        <v>0</v>
      </c>
    </row>
    <row r="42" spans="1:6" s="22" customFormat="1" ht="15">
      <c r="A42" s="32">
        <v>32</v>
      </c>
      <c r="B42" s="20" t="s">
        <v>79</v>
      </c>
      <c r="C42" s="32">
        <v>28</v>
      </c>
      <c r="D42" s="32" t="s">
        <v>0</v>
      </c>
      <c r="E42" s="60"/>
      <c r="F42" s="60">
        <f t="shared" si="8"/>
        <v>0</v>
      </c>
    </row>
    <row r="43" spans="1:6" s="22" customFormat="1" ht="25.5">
      <c r="A43" s="32">
        <v>33</v>
      </c>
      <c r="B43" s="20" t="s">
        <v>88</v>
      </c>
      <c r="C43" s="32">
        <v>45</v>
      </c>
      <c r="D43" s="32" t="s">
        <v>0</v>
      </c>
      <c r="E43" s="60"/>
      <c r="F43" s="60">
        <f aca="true" t="shared" si="10" ref="F43">E43*C43</f>
        <v>0</v>
      </c>
    </row>
    <row r="44" spans="1:6" s="22" customFormat="1" ht="15">
      <c r="A44" s="32">
        <v>34</v>
      </c>
      <c r="B44" s="20" t="s">
        <v>30</v>
      </c>
      <c r="C44" s="32">
        <v>3560</v>
      </c>
      <c r="D44" s="32" t="s">
        <v>1</v>
      </c>
      <c r="E44" s="60"/>
      <c r="F44" s="60">
        <f t="shared" si="8"/>
        <v>0</v>
      </c>
    </row>
    <row r="45" spans="1:6" s="22" customFormat="1" ht="15">
      <c r="A45" s="32">
        <v>35</v>
      </c>
      <c r="B45" s="20" t="s">
        <v>31</v>
      </c>
      <c r="C45" s="32">
        <v>1300</v>
      </c>
      <c r="D45" s="32" t="s">
        <v>1</v>
      </c>
      <c r="E45" s="60"/>
      <c r="F45" s="60">
        <f t="shared" si="8"/>
        <v>0</v>
      </c>
    </row>
    <row r="46" spans="1:6" s="22" customFormat="1" ht="15">
      <c r="A46" s="32">
        <v>36</v>
      </c>
      <c r="B46" s="20" t="s">
        <v>29</v>
      </c>
      <c r="C46" s="32">
        <v>4640</v>
      </c>
      <c r="D46" s="32" t="s">
        <v>1</v>
      </c>
      <c r="E46" s="60"/>
      <c r="F46" s="60">
        <f t="shared" si="8"/>
        <v>0</v>
      </c>
    </row>
    <row r="47" spans="1:6" s="22" customFormat="1" ht="15">
      <c r="A47" s="32">
        <v>37</v>
      </c>
      <c r="B47" s="20" t="s">
        <v>80</v>
      </c>
      <c r="C47" s="32">
        <v>28</v>
      </c>
      <c r="D47" s="32" t="s">
        <v>0</v>
      </c>
      <c r="E47" s="60"/>
      <c r="F47" s="60">
        <f t="shared" si="8"/>
        <v>0</v>
      </c>
    </row>
    <row r="48" spans="1:6" s="22" customFormat="1" ht="38.25">
      <c r="A48" s="32">
        <v>38</v>
      </c>
      <c r="B48" s="20" t="s">
        <v>89</v>
      </c>
      <c r="C48" s="32">
        <v>19</v>
      </c>
      <c r="D48" s="32" t="s">
        <v>0</v>
      </c>
      <c r="E48" s="60"/>
      <c r="F48" s="60">
        <f t="shared" si="8"/>
        <v>0</v>
      </c>
    </row>
    <row r="49" spans="1:6" s="22" customFormat="1" ht="15">
      <c r="A49" s="32">
        <v>39</v>
      </c>
      <c r="B49" s="20" t="s">
        <v>32</v>
      </c>
      <c r="C49" s="32">
        <v>28</v>
      </c>
      <c r="D49" s="32" t="s">
        <v>0</v>
      </c>
      <c r="E49" s="60"/>
      <c r="F49" s="60">
        <f t="shared" si="8"/>
        <v>0</v>
      </c>
    </row>
    <row r="50" spans="1:6" s="22" customFormat="1" ht="25.5">
      <c r="A50" s="32">
        <v>40</v>
      </c>
      <c r="B50" s="20" t="s">
        <v>92</v>
      </c>
      <c r="C50" s="32">
        <v>28</v>
      </c>
      <c r="D50" s="32" t="s">
        <v>0</v>
      </c>
      <c r="E50" s="60"/>
      <c r="F50" s="60">
        <f t="shared" si="8"/>
        <v>0</v>
      </c>
    </row>
    <row r="51" spans="1:6" s="22" customFormat="1" ht="25.5">
      <c r="A51" s="32">
        <v>41</v>
      </c>
      <c r="B51" s="20" t="s">
        <v>93</v>
      </c>
      <c r="C51" s="32">
        <v>28</v>
      </c>
      <c r="D51" s="32" t="s">
        <v>0</v>
      </c>
      <c r="E51" s="60"/>
      <c r="F51" s="60">
        <f t="shared" si="8"/>
        <v>0</v>
      </c>
    </row>
    <row r="52" spans="1:6" s="22" customFormat="1" ht="15">
      <c r="A52" s="32">
        <v>42</v>
      </c>
      <c r="B52" s="20" t="s">
        <v>33</v>
      </c>
      <c r="C52" s="32">
        <v>28</v>
      </c>
      <c r="D52" s="32" t="s">
        <v>0</v>
      </c>
      <c r="E52" s="60"/>
      <c r="F52" s="60">
        <f t="shared" si="8"/>
        <v>0</v>
      </c>
    </row>
    <row r="53" spans="1:6" s="22" customFormat="1" ht="15">
      <c r="A53" s="32">
        <v>43</v>
      </c>
      <c r="B53" s="20" t="s">
        <v>81</v>
      </c>
      <c r="C53" s="32">
        <v>28</v>
      </c>
      <c r="D53" s="32" t="s">
        <v>0</v>
      </c>
      <c r="E53" s="60"/>
      <c r="F53" s="60">
        <f t="shared" si="8"/>
        <v>0</v>
      </c>
    </row>
    <row r="54" spans="1:6" s="22" customFormat="1" ht="15">
      <c r="A54" s="32">
        <v>44</v>
      </c>
      <c r="B54" s="20" t="s">
        <v>90</v>
      </c>
      <c r="C54" s="32">
        <v>28</v>
      </c>
      <c r="D54" s="32" t="s">
        <v>0</v>
      </c>
      <c r="E54" s="60"/>
      <c r="F54" s="60">
        <f t="shared" si="8"/>
        <v>0</v>
      </c>
    </row>
    <row r="55" spans="1:6" s="22" customFormat="1" ht="25.5">
      <c r="A55" s="32">
        <v>45</v>
      </c>
      <c r="B55" s="20" t="s">
        <v>91</v>
      </c>
      <c r="C55" s="32">
        <v>28</v>
      </c>
      <c r="D55" s="32" t="s">
        <v>0</v>
      </c>
      <c r="E55" s="60"/>
      <c r="F55" s="60">
        <f aca="true" t="shared" si="11" ref="F55">E55*C55</f>
        <v>0</v>
      </c>
    </row>
    <row r="56" spans="1:6" s="22" customFormat="1" ht="15">
      <c r="A56" s="32">
        <v>46</v>
      </c>
      <c r="B56" s="20" t="s">
        <v>2</v>
      </c>
      <c r="C56" s="32">
        <v>1</v>
      </c>
      <c r="D56" s="32" t="s">
        <v>22</v>
      </c>
      <c r="E56" s="60"/>
      <c r="F56" s="60">
        <f t="shared" si="8"/>
        <v>0</v>
      </c>
    </row>
    <row r="57" spans="1:6" s="22" customFormat="1" ht="15">
      <c r="A57" s="32">
        <v>47</v>
      </c>
      <c r="B57" s="20" t="s">
        <v>6</v>
      </c>
      <c r="C57" s="32">
        <v>450</v>
      </c>
      <c r="D57" s="32" t="s">
        <v>1</v>
      </c>
      <c r="E57" s="60"/>
      <c r="F57" s="60">
        <f t="shared" si="8"/>
        <v>0</v>
      </c>
    </row>
    <row r="58" spans="1:6" s="22" customFormat="1" ht="15">
      <c r="A58" s="32">
        <v>48</v>
      </c>
      <c r="B58" s="20" t="s">
        <v>5</v>
      </c>
      <c r="C58" s="32">
        <v>28</v>
      </c>
      <c r="D58" s="32" t="s">
        <v>0</v>
      </c>
      <c r="E58" s="60"/>
      <c r="F58" s="60">
        <f t="shared" si="8"/>
        <v>0</v>
      </c>
    </row>
    <row r="59" spans="1:6" s="22" customFormat="1" ht="15">
      <c r="A59" s="32">
        <v>49</v>
      </c>
      <c r="B59" s="20" t="s">
        <v>8</v>
      </c>
      <c r="C59" s="32">
        <v>1</v>
      </c>
      <c r="D59" s="32" t="s">
        <v>22</v>
      </c>
      <c r="E59" s="60"/>
      <c r="F59" s="60">
        <f t="shared" si="8"/>
        <v>0</v>
      </c>
    </row>
    <row r="60" spans="1:6" s="22" customFormat="1" ht="15">
      <c r="A60" s="32">
        <v>50</v>
      </c>
      <c r="B60" s="20" t="s">
        <v>20</v>
      </c>
      <c r="C60" s="32">
        <v>750</v>
      </c>
      <c r="D60" s="32" t="s">
        <v>1</v>
      </c>
      <c r="E60" s="60"/>
      <c r="F60" s="60">
        <f t="shared" si="8"/>
        <v>0</v>
      </c>
    </row>
    <row r="61" spans="1:6" s="22" customFormat="1" ht="15">
      <c r="A61" s="32">
        <v>51</v>
      </c>
      <c r="B61" s="20" t="s">
        <v>21</v>
      </c>
      <c r="C61" s="32">
        <v>3500</v>
      </c>
      <c r="D61" s="32" t="s">
        <v>1</v>
      </c>
      <c r="E61" s="60"/>
      <c r="F61" s="60">
        <f t="shared" si="8"/>
        <v>0</v>
      </c>
    </row>
    <row r="62" spans="1:6" s="22" customFormat="1" ht="25.5">
      <c r="A62" s="32">
        <v>52</v>
      </c>
      <c r="B62" s="20" t="s">
        <v>42</v>
      </c>
      <c r="C62" s="32">
        <v>1</v>
      </c>
      <c r="D62" s="32" t="s">
        <v>22</v>
      </c>
      <c r="E62" s="60"/>
      <c r="F62" s="60">
        <f t="shared" si="8"/>
        <v>0</v>
      </c>
    </row>
    <row r="63" spans="1:6" s="22" customFormat="1" ht="26.25" customHeight="1">
      <c r="A63" s="32">
        <v>53</v>
      </c>
      <c r="B63" s="20" t="s">
        <v>56</v>
      </c>
      <c r="C63" s="32">
        <v>1</v>
      </c>
      <c r="D63" s="32" t="s">
        <v>22</v>
      </c>
      <c r="E63" s="60"/>
      <c r="F63" s="60">
        <f t="shared" si="8"/>
        <v>0</v>
      </c>
    </row>
    <row r="64" spans="1:6" s="22" customFormat="1" ht="15">
      <c r="A64" s="32">
        <v>54</v>
      </c>
      <c r="B64" s="20" t="s">
        <v>14</v>
      </c>
      <c r="C64" s="32">
        <v>70</v>
      </c>
      <c r="D64" s="32" t="s">
        <v>22</v>
      </c>
      <c r="E64" s="60"/>
      <c r="F64" s="60">
        <f t="shared" si="8"/>
        <v>0</v>
      </c>
    </row>
    <row r="65" spans="1:6" s="22" customFormat="1" ht="15">
      <c r="A65" s="32">
        <v>55</v>
      </c>
      <c r="B65" s="20" t="s">
        <v>38</v>
      </c>
      <c r="C65" s="40">
        <v>6</v>
      </c>
      <c r="D65" s="32" t="s">
        <v>35</v>
      </c>
      <c r="E65" s="60"/>
      <c r="F65" s="60">
        <f t="shared" si="8"/>
        <v>0</v>
      </c>
    </row>
    <row r="66" spans="1:6" s="22" customFormat="1" ht="15">
      <c r="A66" s="32">
        <v>56</v>
      </c>
      <c r="B66" s="20" t="s">
        <v>7</v>
      </c>
      <c r="C66" s="32">
        <v>1</v>
      </c>
      <c r="D66" s="32" t="s">
        <v>22</v>
      </c>
      <c r="E66" s="60"/>
      <c r="F66" s="60">
        <f aca="true" t="shared" si="12" ref="F66:F70">E66*C66</f>
        <v>0</v>
      </c>
    </row>
    <row r="67" spans="1:6" s="22" customFormat="1" ht="15">
      <c r="A67" s="32">
        <v>57</v>
      </c>
      <c r="B67" s="20" t="s">
        <v>39</v>
      </c>
      <c r="C67" s="32">
        <v>25</v>
      </c>
      <c r="D67" s="32" t="s">
        <v>37</v>
      </c>
      <c r="E67" s="60"/>
      <c r="F67" s="60">
        <f t="shared" si="12"/>
        <v>0</v>
      </c>
    </row>
    <row r="68" spans="1:6" s="22" customFormat="1" ht="15">
      <c r="A68" s="32">
        <v>58</v>
      </c>
      <c r="B68" s="20" t="s">
        <v>44</v>
      </c>
      <c r="C68" s="32">
        <v>1</v>
      </c>
      <c r="D68" s="32" t="s">
        <v>22</v>
      </c>
      <c r="E68" s="60"/>
      <c r="F68" s="60">
        <f aca="true" t="shared" si="13" ref="F68">E68*C68</f>
        <v>0</v>
      </c>
    </row>
    <row r="69" spans="1:6" s="22" customFormat="1" ht="15">
      <c r="A69" s="32">
        <v>59</v>
      </c>
      <c r="B69" s="20" t="s">
        <v>9</v>
      </c>
      <c r="C69" s="32">
        <v>1</v>
      </c>
      <c r="D69" s="32" t="s">
        <v>22</v>
      </c>
      <c r="E69" s="60"/>
      <c r="F69" s="60">
        <f t="shared" si="12"/>
        <v>0</v>
      </c>
    </row>
    <row r="70" spans="1:6" s="22" customFormat="1" ht="15">
      <c r="A70" s="32">
        <v>60</v>
      </c>
      <c r="B70" s="20" t="s">
        <v>40</v>
      </c>
      <c r="C70" s="32">
        <v>1</v>
      </c>
      <c r="D70" s="32" t="s">
        <v>22</v>
      </c>
      <c r="E70" s="60"/>
      <c r="F70" s="60">
        <f t="shared" si="12"/>
        <v>0</v>
      </c>
    </row>
    <row r="71" spans="1:6" s="22" customFormat="1" ht="15">
      <c r="A71" s="32">
        <v>61</v>
      </c>
      <c r="B71" s="20" t="s">
        <v>27</v>
      </c>
      <c r="C71" s="32">
        <v>1</v>
      </c>
      <c r="D71" s="32" t="s">
        <v>22</v>
      </c>
      <c r="E71" s="60"/>
      <c r="F71" s="60">
        <f aca="true" t="shared" si="14" ref="F71">E71*C71</f>
        <v>0</v>
      </c>
    </row>
    <row r="72" spans="1:6" s="22" customFormat="1" ht="25.5">
      <c r="A72" s="32">
        <v>62</v>
      </c>
      <c r="B72" s="20" t="s">
        <v>28</v>
      </c>
      <c r="C72" s="32">
        <v>1</v>
      </c>
      <c r="D72" s="32" t="s">
        <v>22</v>
      </c>
      <c r="E72" s="60"/>
      <c r="F72" s="60">
        <f t="shared" si="8"/>
        <v>0</v>
      </c>
    </row>
    <row r="73" spans="1:6" s="39" customFormat="1" ht="15">
      <c r="A73" s="8"/>
      <c r="B73" s="33"/>
      <c r="C73" s="34"/>
      <c r="D73" s="8"/>
      <c r="E73" s="35"/>
      <c r="F73" s="35"/>
    </row>
    <row r="74" spans="1:6" s="39" customFormat="1" ht="15">
      <c r="A74" s="8"/>
      <c r="B74" s="37" t="s">
        <v>16</v>
      </c>
      <c r="C74" s="34"/>
      <c r="D74" s="8"/>
      <c r="E74" s="35"/>
      <c r="F74" s="38">
        <f>SUM(F37:F72)</f>
        <v>0</v>
      </c>
    </row>
    <row r="75" spans="1:6" s="39" customFormat="1" ht="15">
      <c r="A75" s="8"/>
      <c r="B75" s="37" t="s">
        <v>17</v>
      </c>
      <c r="C75" s="34"/>
      <c r="D75" s="8"/>
      <c r="E75" s="35"/>
      <c r="F75" s="38">
        <f>F74*1.21</f>
        <v>0</v>
      </c>
    </row>
    <row r="76" spans="1:6" s="39" customFormat="1" ht="15">
      <c r="A76" s="8"/>
      <c r="B76" s="33"/>
      <c r="C76" s="34"/>
      <c r="D76" s="8"/>
      <c r="E76" s="35"/>
      <c r="F76" s="38"/>
    </row>
    <row r="77" spans="1:6" s="41" customFormat="1" ht="15">
      <c r="A77" s="8"/>
      <c r="B77" s="33"/>
      <c r="C77" s="34"/>
      <c r="D77" s="8"/>
      <c r="E77" s="35"/>
      <c r="F77" s="38"/>
    </row>
    <row r="78" spans="1:6" s="39" customFormat="1" ht="15">
      <c r="A78" s="10"/>
      <c r="B78" s="42" t="s">
        <v>52</v>
      </c>
      <c r="C78" s="43"/>
      <c r="D78" s="10"/>
      <c r="E78" s="38"/>
      <c r="F78" s="38">
        <f>F33+F74</f>
        <v>0</v>
      </c>
    </row>
    <row r="79" spans="1:6" s="39" customFormat="1" ht="15">
      <c r="A79" s="10"/>
      <c r="B79" s="42" t="s">
        <v>53</v>
      </c>
      <c r="C79" s="43"/>
      <c r="D79" s="10"/>
      <c r="E79" s="38"/>
      <c r="F79" s="38">
        <f>F78*1.21</f>
        <v>0</v>
      </c>
    </row>
    <row r="80" s="39" customFormat="1" ht="15"/>
    <row r="81" s="39" customFormat="1" ht="15">
      <c r="A81" s="44" t="s">
        <v>54</v>
      </c>
    </row>
    <row r="82" s="39" customFormat="1" ht="15">
      <c r="A82" s="45" t="s">
        <v>55</v>
      </c>
    </row>
    <row r="83" s="39" customFormat="1" ht="15"/>
    <row r="84" s="39" customFormat="1" ht="15">
      <c r="F84" s="46"/>
    </row>
    <row r="85" s="39" customFormat="1" ht="15"/>
    <row r="86" s="39" customFormat="1" ht="15"/>
    <row r="87" s="39" customFormat="1" ht="15"/>
    <row r="88" s="39" customFormat="1" ht="15"/>
    <row r="89" s="39" customFormat="1" ht="15"/>
    <row r="90" s="39" customFormat="1" ht="15"/>
    <row r="91" s="39" customFormat="1" ht="15"/>
    <row r="92" s="39" customFormat="1" ht="15"/>
    <row r="93" s="39" customFormat="1" ht="15"/>
    <row r="94" s="39" customFormat="1" ht="15"/>
    <row r="95" s="39" customFormat="1" ht="15"/>
    <row r="96" s="39" customFormat="1" ht="15"/>
    <row r="97" s="39" customFormat="1" ht="15"/>
    <row r="98" s="39" customFormat="1" ht="15"/>
    <row r="99" s="39" customFormat="1" ht="15"/>
    <row r="100" s="39" customFormat="1" ht="15"/>
    <row r="101" s="39" customFormat="1" ht="15"/>
    <row r="102" s="39" customFormat="1" ht="15"/>
    <row r="103" s="39" customFormat="1" ht="15"/>
    <row r="104" s="39" customFormat="1" ht="15"/>
    <row r="105" s="39" customFormat="1" ht="15"/>
    <row r="106" s="39" customFormat="1" ht="15"/>
    <row r="107" s="39" customFormat="1" ht="15"/>
    <row r="108" s="39" customFormat="1" ht="15"/>
    <row r="109" s="39" customFormat="1" ht="15"/>
  </sheetData>
  <sheetProtection algorithmName="SHA-512" hashValue="zxTJq/Sn4LCDAPMNoDkjQVyCpAN51zMW7Mh51jUfePc52lyZlHhZPmjzTI71Lx+X15hJ/SKEQ09zirMZir4Y+Q==" saltValue="1cnFF9hiMvo8RHUQQFAGbQ==" spinCount="100000" sheet="1" objects="1" scenarios="1"/>
  <printOptions/>
  <pageMargins left="0.5118110236220472" right="0.31496062992125984" top="0.5905511811023623" bottom="0.5905511811023623"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topLeftCell="A1">
      <selection activeCell="E6" sqref="E6"/>
    </sheetView>
  </sheetViews>
  <sheetFormatPr defaultColWidth="9.140625" defaultRowHeight="15"/>
  <cols>
    <col min="1" max="1" width="8.140625" style="2" bestFit="1" customWidth="1"/>
    <col min="2" max="2" width="48.57421875" style="0" customWidth="1"/>
    <col min="3" max="3" width="9.00390625" style="2" bestFit="1" customWidth="1"/>
    <col min="4" max="4" width="8.8515625" style="2" bestFit="1" customWidth="1"/>
    <col min="5" max="5" width="14.00390625" style="0" customWidth="1"/>
    <col min="6" max="6" width="16.28125" style="0" bestFit="1" customWidth="1"/>
    <col min="8" max="8" width="12.421875" style="0" bestFit="1" customWidth="1"/>
    <col min="9" max="9" width="13.28125" style="0" bestFit="1" customWidth="1"/>
    <col min="11" max="11" width="13.140625" style="0" customWidth="1"/>
    <col min="12" max="12" width="11.140625" style="0" customWidth="1"/>
  </cols>
  <sheetData>
    <row r="1" spans="1:6" s="15" customFormat="1" ht="18.75">
      <c r="A1" s="12" t="s">
        <v>61</v>
      </c>
      <c r="B1" s="13"/>
      <c r="C1" s="14"/>
      <c r="D1" s="14"/>
      <c r="F1" s="16" t="s">
        <v>99</v>
      </c>
    </row>
    <row r="2" spans="1:6" s="15" customFormat="1" ht="30" customHeight="1">
      <c r="A2" s="12" t="s">
        <v>60</v>
      </c>
      <c r="B2" s="13"/>
      <c r="C2" s="17"/>
      <c r="D2" s="17"/>
      <c r="E2" s="18"/>
      <c r="F2" s="18"/>
    </row>
    <row r="3" spans="1:6" s="15" customFormat="1" ht="18.75">
      <c r="A3" s="12"/>
      <c r="B3" s="13"/>
      <c r="C3" s="17"/>
      <c r="D3" s="17"/>
      <c r="E3" s="18"/>
      <c r="F3" s="18"/>
    </row>
    <row r="4" spans="2:13" ht="15">
      <c r="B4" s="1"/>
      <c r="C4" s="3"/>
      <c r="D4" s="3"/>
      <c r="E4" s="1"/>
      <c r="F4" s="1"/>
      <c r="H4" s="28"/>
      <c r="I4" s="28"/>
      <c r="J4" s="28"/>
      <c r="K4" s="28"/>
      <c r="L4" s="28"/>
      <c r="M4" s="28"/>
    </row>
    <row r="5" spans="1:6" s="39" customFormat="1" ht="12.75">
      <c r="A5" s="29" t="s">
        <v>49</v>
      </c>
      <c r="B5" s="29" t="s">
        <v>48</v>
      </c>
      <c r="C5" s="29" t="s">
        <v>47</v>
      </c>
      <c r="D5" s="29" t="s">
        <v>45</v>
      </c>
      <c r="E5" s="30" t="s">
        <v>46</v>
      </c>
      <c r="F5" s="9" t="s">
        <v>10</v>
      </c>
    </row>
    <row r="6" spans="1:6" s="22" customFormat="1" ht="63.75">
      <c r="A6" s="32">
        <v>1</v>
      </c>
      <c r="B6" s="20" t="s">
        <v>75</v>
      </c>
      <c r="C6" s="32">
        <v>3</v>
      </c>
      <c r="D6" s="32" t="s">
        <v>0</v>
      </c>
      <c r="E6" s="60"/>
      <c r="F6" s="60">
        <f>E6*C6</f>
        <v>0</v>
      </c>
    </row>
    <row r="7" spans="1:6" s="22" customFormat="1" ht="63.75">
      <c r="A7" s="32">
        <v>2</v>
      </c>
      <c r="B7" s="20" t="s">
        <v>76</v>
      </c>
      <c r="C7" s="32">
        <v>6</v>
      </c>
      <c r="D7" s="32" t="s">
        <v>0</v>
      </c>
      <c r="E7" s="60"/>
      <c r="F7" s="60">
        <f aca="true" t="shared" si="0" ref="F7:F23">E7*C7</f>
        <v>0</v>
      </c>
    </row>
    <row r="8" spans="1:6" s="22" customFormat="1" ht="63.75">
      <c r="A8" s="32">
        <v>3</v>
      </c>
      <c r="B8" s="20" t="s">
        <v>77</v>
      </c>
      <c r="C8" s="32">
        <v>15</v>
      </c>
      <c r="D8" s="32" t="s">
        <v>0</v>
      </c>
      <c r="E8" s="60"/>
      <c r="F8" s="60">
        <f t="shared" si="0"/>
        <v>0</v>
      </c>
    </row>
    <row r="9" spans="1:6" s="22" customFormat="1" ht="25.5">
      <c r="A9" s="32">
        <v>4</v>
      </c>
      <c r="B9" s="20" t="s">
        <v>72</v>
      </c>
      <c r="C9" s="32">
        <v>33</v>
      </c>
      <c r="D9" s="32" t="s">
        <v>0</v>
      </c>
      <c r="E9" s="60"/>
      <c r="F9" s="60">
        <f t="shared" si="0"/>
        <v>0</v>
      </c>
    </row>
    <row r="10" spans="1:6" s="22" customFormat="1" ht="127.5">
      <c r="A10" s="32">
        <v>5</v>
      </c>
      <c r="B10" s="47" t="s">
        <v>71</v>
      </c>
      <c r="C10" s="40">
        <v>33</v>
      </c>
      <c r="D10" s="40" t="s">
        <v>0</v>
      </c>
      <c r="E10" s="60"/>
      <c r="F10" s="60">
        <f t="shared" si="0"/>
        <v>0</v>
      </c>
    </row>
    <row r="11" spans="1:6" s="22" customFormat="1" ht="142.5" customHeight="1">
      <c r="A11" s="32">
        <v>6</v>
      </c>
      <c r="B11" s="47" t="s">
        <v>82</v>
      </c>
      <c r="C11" s="40">
        <v>158</v>
      </c>
      <c r="D11" s="40" t="s">
        <v>0</v>
      </c>
      <c r="E11" s="60"/>
      <c r="F11" s="60">
        <f t="shared" si="0"/>
        <v>0</v>
      </c>
    </row>
    <row r="12" spans="1:6" s="22" customFormat="1" ht="171" customHeight="1">
      <c r="A12" s="32">
        <v>7</v>
      </c>
      <c r="B12" s="47" t="s">
        <v>83</v>
      </c>
      <c r="C12" s="40">
        <v>79</v>
      </c>
      <c r="D12" s="40" t="s">
        <v>0</v>
      </c>
      <c r="E12" s="60"/>
      <c r="F12" s="60">
        <f t="shared" si="0"/>
        <v>0</v>
      </c>
    </row>
    <row r="13" spans="1:6" s="22" customFormat="1" ht="96" customHeight="1">
      <c r="A13" s="32">
        <v>8</v>
      </c>
      <c r="B13" s="47" t="s">
        <v>73</v>
      </c>
      <c r="C13" s="40">
        <v>4</v>
      </c>
      <c r="D13" s="40" t="s">
        <v>0</v>
      </c>
      <c r="E13" s="60"/>
      <c r="F13" s="60">
        <f t="shared" si="0"/>
        <v>0</v>
      </c>
    </row>
    <row r="14" spans="1:14" s="22" customFormat="1" ht="42.75" customHeight="1">
      <c r="A14" s="32">
        <v>9</v>
      </c>
      <c r="B14" s="47" t="s">
        <v>74</v>
      </c>
      <c r="C14" s="40">
        <v>25</v>
      </c>
      <c r="D14" s="40" t="s">
        <v>0</v>
      </c>
      <c r="E14" s="60"/>
      <c r="F14" s="60">
        <f aca="true" t="shared" si="1" ref="F14">E14*C14</f>
        <v>0</v>
      </c>
      <c r="N14" s="48"/>
    </row>
    <row r="15" spans="1:8" s="22" customFormat="1" ht="15">
      <c r="A15" s="32">
        <v>10</v>
      </c>
      <c r="B15" s="47" t="s">
        <v>18</v>
      </c>
      <c r="C15" s="40">
        <v>122</v>
      </c>
      <c r="D15" s="40" t="s">
        <v>0</v>
      </c>
      <c r="E15" s="60"/>
      <c r="F15" s="60">
        <f t="shared" si="0"/>
        <v>0</v>
      </c>
      <c r="H15" s="49"/>
    </row>
    <row r="16" spans="1:8" s="22" customFormat="1" ht="15">
      <c r="A16" s="32">
        <v>11</v>
      </c>
      <c r="B16" s="20" t="s">
        <v>69</v>
      </c>
      <c r="C16" s="32">
        <v>71</v>
      </c>
      <c r="D16" s="32" t="s">
        <v>0</v>
      </c>
      <c r="E16" s="60"/>
      <c r="F16" s="60">
        <f aca="true" t="shared" si="2" ref="F16">E16*C16</f>
        <v>0</v>
      </c>
      <c r="H16" s="49"/>
    </row>
    <row r="17" spans="1:8" s="22" customFormat="1" ht="15">
      <c r="A17" s="32">
        <v>12</v>
      </c>
      <c r="B17" s="20" t="s">
        <v>70</v>
      </c>
      <c r="C17" s="32">
        <v>18250</v>
      </c>
      <c r="D17" s="32" t="s">
        <v>1</v>
      </c>
      <c r="E17" s="60"/>
      <c r="F17" s="60">
        <f t="shared" si="0"/>
        <v>0</v>
      </c>
      <c r="H17" s="49"/>
    </row>
    <row r="18" spans="1:8" s="22" customFormat="1" ht="15">
      <c r="A18" s="32">
        <v>13</v>
      </c>
      <c r="B18" s="20" t="s">
        <v>20</v>
      </c>
      <c r="C18" s="32">
        <v>3500</v>
      </c>
      <c r="D18" s="32" t="s">
        <v>1</v>
      </c>
      <c r="E18" s="60"/>
      <c r="F18" s="60">
        <f aca="true" t="shared" si="3" ref="F18">E18*C18</f>
        <v>0</v>
      </c>
      <c r="H18" s="49"/>
    </row>
    <row r="19" spans="1:8" s="22" customFormat="1" ht="15">
      <c r="A19" s="32">
        <v>14</v>
      </c>
      <c r="B19" s="20" t="s">
        <v>21</v>
      </c>
      <c r="C19" s="32">
        <v>2500</v>
      </c>
      <c r="D19" s="32" t="s">
        <v>1</v>
      </c>
      <c r="E19" s="60"/>
      <c r="F19" s="60">
        <f aca="true" t="shared" si="4" ref="F19">E19*C19</f>
        <v>0</v>
      </c>
      <c r="H19" s="49"/>
    </row>
    <row r="20" spans="1:8" s="22" customFormat="1" ht="25.5">
      <c r="A20" s="32">
        <v>15</v>
      </c>
      <c r="B20" s="20" t="s">
        <v>42</v>
      </c>
      <c r="C20" s="32">
        <v>1</v>
      </c>
      <c r="D20" s="32" t="s">
        <v>22</v>
      </c>
      <c r="E20" s="60"/>
      <c r="F20" s="60">
        <f aca="true" t="shared" si="5" ref="F20">E20*C20</f>
        <v>0</v>
      </c>
      <c r="H20" s="49"/>
    </row>
    <row r="21" spans="1:8" s="22" customFormat="1" ht="15">
      <c r="A21" s="32">
        <v>16</v>
      </c>
      <c r="B21" s="20" t="s">
        <v>2</v>
      </c>
      <c r="C21" s="32">
        <v>1</v>
      </c>
      <c r="D21" s="32" t="s">
        <v>22</v>
      </c>
      <c r="E21" s="60"/>
      <c r="F21" s="60">
        <f t="shared" si="0"/>
        <v>0</v>
      </c>
      <c r="H21" s="49"/>
    </row>
    <row r="22" spans="1:8" s="22" customFormat="1" ht="15">
      <c r="A22" s="32">
        <v>17</v>
      </c>
      <c r="B22" s="20" t="s">
        <v>8</v>
      </c>
      <c r="C22" s="32">
        <v>1</v>
      </c>
      <c r="D22" s="32" t="s">
        <v>22</v>
      </c>
      <c r="E22" s="60"/>
      <c r="F22" s="60">
        <f t="shared" si="0"/>
        <v>0</v>
      </c>
      <c r="H22" s="49"/>
    </row>
    <row r="23" spans="1:8" s="22" customFormat="1" ht="15">
      <c r="A23" s="32">
        <v>18</v>
      </c>
      <c r="B23" s="20" t="s">
        <v>12</v>
      </c>
      <c r="C23" s="32">
        <v>432</v>
      </c>
      <c r="D23" s="32" t="s">
        <v>0</v>
      </c>
      <c r="E23" s="60"/>
      <c r="F23" s="60">
        <f t="shared" si="0"/>
        <v>0</v>
      </c>
      <c r="H23" s="49"/>
    </row>
    <row r="24" spans="1:6" s="22" customFormat="1" ht="15">
      <c r="A24" s="32"/>
      <c r="B24" s="50"/>
      <c r="C24" s="32"/>
      <c r="D24" s="32"/>
      <c r="E24" s="21"/>
      <c r="F24" s="21"/>
    </row>
    <row r="25" spans="1:6" s="22" customFormat="1" ht="15">
      <c r="A25" s="32"/>
      <c r="B25" s="37" t="s">
        <v>50</v>
      </c>
      <c r="C25" s="51"/>
      <c r="D25" s="51"/>
      <c r="E25" s="24"/>
      <c r="F25" s="24">
        <f>SUM(F6:F23)</f>
        <v>0</v>
      </c>
    </row>
    <row r="26" spans="1:6" s="22" customFormat="1" ht="15">
      <c r="A26" s="32"/>
      <c r="B26" s="37" t="s">
        <v>51</v>
      </c>
      <c r="C26" s="51"/>
      <c r="D26" s="51"/>
      <c r="E26" s="24"/>
      <c r="F26" s="24">
        <f>F25*1.21</f>
        <v>0</v>
      </c>
    </row>
    <row r="27" spans="1:6" s="22" customFormat="1" ht="15">
      <c r="A27" s="32"/>
      <c r="B27" s="50"/>
      <c r="C27" s="32"/>
      <c r="D27" s="32"/>
      <c r="E27" s="21"/>
      <c r="F27" s="21"/>
    </row>
    <row r="28" spans="1:6" s="39" customFormat="1" ht="12.75">
      <c r="A28" s="29" t="s">
        <v>49</v>
      </c>
      <c r="B28" s="52" t="s">
        <v>59</v>
      </c>
      <c r="C28" s="29" t="s">
        <v>47</v>
      </c>
      <c r="D28" s="29" t="s">
        <v>45</v>
      </c>
      <c r="E28" s="30" t="s">
        <v>46</v>
      </c>
      <c r="F28" s="9" t="s">
        <v>10</v>
      </c>
    </row>
    <row r="29" spans="1:6" s="22" customFormat="1" ht="25.5">
      <c r="A29" s="32">
        <v>19</v>
      </c>
      <c r="B29" s="47" t="s">
        <v>94</v>
      </c>
      <c r="C29" s="32">
        <v>3</v>
      </c>
      <c r="D29" s="32" t="s">
        <v>0</v>
      </c>
      <c r="E29" s="60"/>
      <c r="F29" s="60">
        <f>E29*C29</f>
        <v>0</v>
      </c>
    </row>
    <row r="30" spans="1:6" s="22" customFormat="1" ht="25.5">
      <c r="A30" s="32">
        <v>20</v>
      </c>
      <c r="B30" s="47" t="s">
        <v>95</v>
      </c>
      <c r="C30" s="32">
        <v>6</v>
      </c>
      <c r="D30" s="32" t="s">
        <v>0</v>
      </c>
      <c r="E30" s="60"/>
      <c r="F30" s="60">
        <f>E30*C30</f>
        <v>0</v>
      </c>
    </row>
    <row r="31" spans="1:6" s="22" customFormat="1" ht="25.5">
      <c r="A31" s="32">
        <v>21</v>
      </c>
      <c r="B31" s="47" t="s">
        <v>96</v>
      </c>
      <c r="C31" s="32">
        <v>15</v>
      </c>
      <c r="D31" s="32" t="s">
        <v>0</v>
      </c>
      <c r="E31" s="60"/>
      <c r="F31" s="60">
        <f>E31*C31</f>
        <v>0</v>
      </c>
    </row>
    <row r="32" spans="1:6" s="22" customFormat="1" ht="15">
      <c r="A32" s="32">
        <v>22</v>
      </c>
      <c r="B32" s="47" t="s">
        <v>68</v>
      </c>
      <c r="C32" s="32">
        <f>C10</f>
        <v>33</v>
      </c>
      <c r="D32" s="32" t="s">
        <v>0</v>
      </c>
      <c r="E32" s="60"/>
      <c r="F32" s="60">
        <f>E32*C32</f>
        <v>0</v>
      </c>
    </row>
    <row r="33" spans="1:6" s="22" customFormat="1" ht="15">
      <c r="A33" s="32">
        <v>23</v>
      </c>
      <c r="B33" s="47" t="s">
        <v>23</v>
      </c>
      <c r="C33" s="32">
        <f>C11</f>
        <v>158</v>
      </c>
      <c r="D33" s="32" t="s">
        <v>0</v>
      </c>
      <c r="E33" s="60"/>
      <c r="F33" s="60">
        <f aca="true" t="shared" si="6" ref="F33:F55">E33*C33</f>
        <v>0</v>
      </c>
    </row>
    <row r="34" spans="1:6" s="22" customFormat="1" ht="15">
      <c r="A34" s="32">
        <v>24</v>
      </c>
      <c r="B34" s="47" t="s">
        <v>24</v>
      </c>
      <c r="C34" s="32">
        <f>C12</f>
        <v>79</v>
      </c>
      <c r="D34" s="32" t="s">
        <v>0</v>
      </c>
      <c r="E34" s="60"/>
      <c r="F34" s="60">
        <f aca="true" t="shared" si="7" ref="F34:F35">E34*C34</f>
        <v>0</v>
      </c>
    </row>
    <row r="35" spans="1:6" s="22" customFormat="1" ht="15">
      <c r="A35" s="32">
        <v>25</v>
      </c>
      <c r="B35" s="6" t="s">
        <v>11</v>
      </c>
      <c r="C35" s="32">
        <v>4</v>
      </c>
      <c r="D35" s="32" t="s">
        <v>0</v>
      </c>
      <c r="E35" s="60"/>
      <c r="F35" s="60">
        <f t="shared" si="7"/>
        <v>0</v>
      </c>
    </row>
    <row r="36" spans="1:6" s="22" customFormat="1" ht="15">
      <c r="A36" s="32">
        <v>26</v>
      </c>
      <c r="B36" s="6" t="s">
        <v>19</v>
      </c>
      <c r="C36" s="32">
        <v>15</v>
      </c>
      <c r="D36" s="32" t="s">
        <v>0</v>
      </c>
      <c r="E36" s="60"/>
      <c r="F36" s="60">
        <f aca="true" t="shared" si="8" ref="F36:F37">E36*C36</f>
        <v>0</v>
      </c>
    </row>
    <row r="37" spans="1:6" s="22" customFormat="1" ht="15">
      <c r="A37" s="32">
        <v>27</v>
      </c>
      <c r="B37" s="6" t="s">
        <v>18</v>
      </c>
      <c r="C37" s="32">
        <v>122</v>
      </c>
      <c r="D37" s="32" t="s">
        <v>0</v>
      </c>
      <c r="E37" s="60"/>
      <c r="F37" s="60">
        <f t="shared" si="8"/>
        <v>0</v>
      </c>
    </row>
    <row r="38" spans="1:6" s="22" customFormat="1" ht="15">
      <c r="A38" s="32">
        <v>28</v>
      </c>
      <c r="B38" s="6" t="s">
        <v>57</v>
      </c>
      <c r="C38" s="32">
        <v>18250</v>
      </c>
      <c r="D38" s="32" t="s">
        <v>1</v>
      </c>
      <c r="E38" s="60"/>
      <c r="F38" s="60">
        <f aca="true" t="shared" si="9" ref="F38:F39">E38*C38</f>
        <v>0</v>
      </c>
    </row>
    <row r="39" spans="1:6" s="22" customFormat="1" ht="15">
      <c r="A39" s="32">
        <v>29</v>
      </c>
      <c r="B39" s="6" t="s">
        <v>13</v>
      </c>
      <c r="C39" s="32">
        <v>432</v>
      </c>
      <c r="D39" s="32" t="s">
        <v>0</v>
      </c>
      <c r="E39" s="60"/>
      <c r="F39" s="60">
        <f t="shared" si="9"/>
        <v>0</v>
      </c>
    </row>
    <row r="40" spans="1:6" s="22" customFormat="1" ht="15">
      <c r="A40" s="32">
        <v>30</v>
      </c>
      <c r="B40" s="6" t="s">
        <v>41</v>
      </c>
      <c r="C40" s="32">
        <v>216</v>
      </c>
      <c r="D40" s="32" t="s">
        <v>0</v>
      </c>
      <c r="E40" s="60"/>
      <c r="F40" s="60">
        <f t="shared" si="6"/>
        <v>0</v>
      </c>
    </row>
    <row r="41" spans="1:6" s="22" customFormat="1" ht="15">
      <c r="A41" s="32">
        <v>31</v>
      </c>
      <c r="B41" s="20" t="s">
        <v>25</v>
      </c>
      <c r="C41" s="32">
        <v>3500</v>
      </c>
      <c r="D41" s="32" t="s">
        <v>1</v>
      </c>
      <c r="E41" s="60"/>
      <c r="F41" s="60">
        <f aca="true" t="shared" si="10" ref="F41:F42">E41*C41</f>
        <v>0</v>
      </c>
    </row>
    <row r="42" spans="1:6" s="22" customFormat="1" ht="15">
      <c r="A42" s="32">
        <v>32</v>
      </c>
      <c r="B42" s="20" t="s">
        <v>26</v>
      </c>
      <c r="C42" s="32">
        <v>2500</v>
      </c>
      <c r="D42" s="32" t="s">
        <v>1</v>
      </c>
      <c r="E42" s="60"/>
      <c r="F42" s="60">
        <f t="shared" si="10"/>
        <v>0</v>
      </c>
    </row>
    <row r="43" spans="1:6" s="22" customFormat="1" ht="25.5">
      <c r="A43" s="32">
        <v>33</v>
      </c>
      <c r="B43" s="20" t="s">
        <v>43</v>
      </c>
      <c r="C43" s="32">
        <v>1</v>
      </c>
      <c r="D43" s="32" t="s">
        <v>22</v>
      </c>
      <c r="E43" s="60"/>
      <c r="F43" s="60">
        <f t="shared" si="6"/>
        <v>0</v>
      </c>
    </row>
    <row r="44" spans="1:6" s="22" customFormat="1" ht="15">
      <c r="A44" s="32">
        <v>34</v>
      </c>
      <c r="B44" s="20" t="s">
        <v>78</v>
      </c>
      <c r="C44" s="32">
        <v>71</v>
      </c>
      <c r="D44" s="32" t="s">
        <v>0</v>
      </c>
      <c r="E44" s="60"/>
      <c r="F44" s="60">
        <f t="shared" si="6"/>
        <v>0</v>
      </c>
    </row>
    <row r="45" spans="1:6" s="22" customFormat="1" ht="15">
      <c r="A45" s="32">
        <v>35</v>
      </c>
      <c r="B45" s="6" t="s">
        <v>3</v>
      </c>
      <c r="C45" s="32">
        <v>1</v>
      </c>
      <c r="D45" s="32" t="s">
        <v>22</v>
      </c>
      <c r="E45" s="60"/>
      <c r="F45" s="60">
        <f aca="true" t="shared" si="11" ref="F45">E45*C45</f>
        <v>0</v>
      </c>
    </row>
    <row r="46" spans="1:6" s="22" customFormat="1" ht="25.5">
      <c r="A46" s="32">
        <v>36</v>
      </c>
      <c r="B46" s="20" t="s">
        <v>56</v>
      </c>
      <c r="C46" s="32">
        <v>1</v>
      </c>
      <c r="D46" s="32" t="s">
        <v>22</v>
      </c>
      <c r="E46" s="60"/>
      <c r="F46" s="60">
        <f t="shared" si="6"/>
        <v>0</v>
      </c>
    </row>
    <row r="47" spans="1:6" s="22" customFormat="1" ht="15">
      <c r="A47" s="32">
        <v>37</v>
      </c>
      <c r="B47" s="20" t="s">
        <v>14</v>
      </c>
      <c r="C47" s="32">
        <v>106</v>
      </c>
      <c r="D47" s="32" t="s">
        <v>0</v>
      </c>
      <c r="E47" s="60"/>
      <c r="F47" s="60">
        <f t="shared" si="6"/>
        <v>0</v>
      </c>
    </row>
    <row r="48" spans="1:6" s="22" customFormat="1" ht="15">
      <c r="A48" s="32">
        <v>38</v>
      </c>
      <c r="B48" s="20" t="s">
        <v>36</v>
      </c>
      <c r="C48" s="32">
        <v>8</v>
      </c>
      <c r="D48" s="32" t="s">
        <v>35</v>
      </c>
      <c r="E48" s="60"/>
      <c r="F48" s="60">
        <f aca="true" t="shared" si="12" ref="F48:F49">E48*C48</f>
        <v>0</v>
      </c>
    </row>
    <row r="49" spans="1:6" s="22" customFormat="1" ht="15">
      <c r="A49" s="32">
        <v>39</v>
      </c>
      <c r="B49" s="59" t="s">
        <v>98</v>
      </c>
      <c r="C49" s="32">
        <v>50</v>
      </c>
      <c r="D49" s="32" t="s">
        <v>35</v>
      </c>
      <c r="E49" s="60"/>
      <c r="F49" s="60">
        <f t="shared" si="12"/>
        <v>0</v>
      </c>
    </row>
    <row r="50" spans="1:6" s="22" customFormat="1" ht="15">
      <c r="A50" s="32">
        <v>40</v>
      </c>
      <c r="B50" s="20" t="s">
        <v>39</v>
      </c>
      <c r="C50" s="32">
        <v>25</v>
      </c>
      <c r="D50" s="32" t="s">
        <v>37</v>
      </c>
      <c r="E50" s="60"/>
      <c r="F50" s="60">
        <f aca="true" t="shared" si="13" ref="F50">E50*C50</f>
        <v>0</v>
      </c>
    </row>
    <row r="51" spans="1:6" s="22" customFormat="1" ht="15">
      <c r="A51" s="32">
        <v>41</v>
      </c>
      <c r="B51" s="20" t="s">
        <v>7</v>
      </c>
      <c r="C51" s="32">
        <v>1</v>
      </c>
      <c r="D51" s="32" t="s">
        <v>22</v>
      </c>
      <c r="E51" s="60"/>
      <c r="F51" s="60">
        <f t="shared" si="6"/>
        <v>0</v>
      </c>
    </row>
    <row r="52" spans="1:6" s="22" customFormat="1" ht="15">
      <c r="A52" s="32">
        <v>42</v>
      </c>
      <c r="B52" s="20" t="s">
        <v>15</v>
      </c>
      <c r="C52" s="32">
        <v>216</v>
      </c>
      <c r="D52" s="32" t="s">
        <v>0</v>
      </c>
      <c r="E52" s="60"/>
      <c r="F52" s="60">
        <f t="shared" si="6"/>
        <v>0</v>
      </c>
    </row>
    <row r="53" spans="1:6" s="22" customFormat="1" ht="15">
      <c r="A53" s="32">
        <v>43</v>
      </c>
      <c r="B53" s="20" t="s">
        <v>40</v>
      </c>
      <c r="C53" s="32">
        <v>1</v>
      </c>
      <c r="D53" s="32" t="s">
        <v>22</v>
      </c>
      <c r="E53" s="60"/>
      <c r="F53" s="60">
        <f aca="true" t="shared" si="14" ref="F53">E53*C53</f>
        <v>0</v>
      </c>
    </row>
    <row r="54" spans="1:6" s="22" customFormat="1" ht="15">
      <c r="A54" s="32">
        <v>44</v>
      </c>
      <c r="B54" s="20" t="s">
        <v>27</v>
      </c>
      <c r="C54" s="32">
        <v>1</v>
      </c>
      <c r="D54" s="32" t="s">
        <v>22</v>
      </c>
      <c r="E54" s="60"/>
      <c r="F54" s="60">
        <f t="shared" si="6"/>
        <v>0</v>
      </c>
    </row>
    <row r="55" spans="1:6" s="22" customFormat="1" ht="25.5">
      <c r="A55" s="32">
        <v>45</v>
      </c>
      <c r="B55" s="7" t="s">
        <v>28</v>
      </c>
      <c r="C55" s="32">
        <v>1</v>
      </c>
      <c r="D55" s="32" t="s">
        <v>22</v>
      </c>
      <c r="E55" s="60"/>
      <c r="F55" s="60">
        <f t="shared" si="6"/>
        <v>0</v>
      </c>
    </row>
    <row r="56" spans="1:6" s="22" customFormat="1" ht="15">
      <c r="A56" s="32"/>
      <c r="B56" s="50"/>
      <c r="C56" s="32"/>
      <c r="D56" s="32"/>
      <c r="E56" s="50"/>
      <c r="F56" s="21"/>
    </row>
    <row r="57" spans="1:6" s="22" customFormat="1" ht="15">
      <c r="A57" s="32"/>
      <c r="B57" s="37" t="s">
        <v>16</v>
      </c>
      <c r="C57" s="51"/>
      <c r="D57" s="51"/>
      <c r="E57" s="37"/>
      <c r="F57" s="24">
        <f>SUM(F29:F56)</f>
        <v>0</v>
      </c>
    </row>
    <row r="58" spans="1:6" s="22" customFormat="1" ht="15">
      <c r="A58" s="32"/>
      <c r="B58" s="37" t="s">
        <v>17</v>
      </c>
      <c r="C58" s="51"/>
      <c r="D58" s="51"/>
      <c r="E58" s="37"/>
      <c r="F58" s="24">
        <f>F57*1.21</f>
        <v>0</v>
      </c>
    </row>
    <row r="59" spans="1:6" s="22" customFormat="1" ht="15">
      <c r="A59" s="32"/>
      <c r="B59" s="50"/>
      <c r="C59" s="32"/>
      <c r="D59" s="32"/>
      <c r="E59" s="50"/>
      <c r="F59" s="21"/>
    </row>
    <row r="60" spans="1:6" s="22" customFormat="1" ht="15">
      <c r="A60" s="10"/>
      <c r="B60" s="42" t="s">
        <v>52</v>
      </c>
      <c r="C60" s="53"/>
      <c r="D60" s="53"/>
      <c r="E60" s="54"/>
      <c r="F60" s="55">
        <f>F57+F25</f>
        <v>0</v>
      </c>
    </row>
    <row r="61" spans="1:6" s="22" customFormat="1" ht="15">
      <c r="A61" s="10"/>
      <c r="B61" s="42" t="s">
        <v>53</v>
      </c>
      <c r="C61" s="53"/>
      <c r="D61" s="53"/>
      <c r="E61" s="54"/>
      <c r="F61" s="55">
        <f>F26+F58</f>
        <v>0</v>
      </c>
    </row>
    <row r="62" spans="1:6" s="22" customFormat="1" ht="15">
      <c r="A62" s="56"/>
      <c r="B62" s="57"/>
      <c r="C62" s="58"/>
      <c r="D62" s="58"/>
      <c r="E62" s="57"/>
      <c r="F62" s="57"/>
    </row>
    <row r="63" spans="1:4" s="22" customFormat="1" ht="15">
      <c r="A63" s="44" t="s">
        <v>54</v>
      </c>
      <c r="C63" s="56"/>
      <c r="D63" s="56"/>
    </row>
    <row r="64" spans="1:4" s="22" customFormat="1" ht="15">
      <c r="A64" s="45" t="s">
        <v>55</v>
      </c>
      <c r="C64" s="56"/>
      <c r="D64" s="56"/>
    </row>
    <row r="65" spans="1:4" s="22" customFormat="1" ht="15">
      <c r="A65" s="56"/>
      <c r="C65" s="56"/>
      <c r="D65" s="56"/>
    </row>
    <row r="66" spans="1:4" s="22" customFormat="1" ht="15">
      <c r="A66" s="56"/>
      <c r="C66" s="56"/>
      <c r="D66" s="56"/>
    </row>
    <row r="67" spans="1:4" s="22" customFormat="1" ht="15">
      <c r="A67" s="56"/>
      <c r="C67" s="56"/>
      <c r="D67" s="56"/>
    </row>
    <row r="68" spans="1:4" s="22" customFormat="1" ht="15">
      <c r="A68" s="56"/>
      <c r="C68" s="56"/>
      <c r="D68" s="56"/>
    </row>
    <row r="69" spans="1:4" s="22" customFormat="1" ht="15">
      <c r="A69" s="56"/>
      <c r="C69" s="56"/>
      <c r="D69" s="56"/>
    </row>
    <row r="70" spans="1:4" s="22" customFormat="1" ht="15">
      <c r="A70" s="56"/>
      <c r="C70" s="56"/>
      <c r="D70" s="56"/>
    </row>
    <row r="71" spans="1:4" s="22" customFormat="1" ht="15">
      <c r="A71" s="56"/>
      <c r="C71" s="56"/>
      <c r="D71" s="56"/>
    </row>
    <row r="72" spans="1:4" s="22" customFormat="1" ht="15">
      <c r="A72" s="56"/>
      <c r="C72" s="56"/>
      <c r="D72" s="56"/>
    </row>
    <row r="73" spans="1:4" s="22" customFormat="1" ht="15">
      <c r="A73" s="56"/>
      <c r="C73" s="56"/>
      <c r="D73" s="56"/>
    </row>
    <row r="74" spans="1:4" s="22" customFormat="1" ht="15">
      <c r="A74" s="56"/>
      <c r="C74" s="56"/>
      <c r="D74" s="56"/>
    </row>
    <row r="75" spans="1:4" s="22" customFormat="1" ht="15">
      <c r="A75" s="56"/>
      <c r="C75" s="56"/>
      <c r="D75" s="56"/>
    </row>
    <row r="76" spans="1:4" s="22" customFormat="1" ht="15">
      <c r="A76" s="56"/>
      <c r="C76" s="56"/>
      <c r="D76" s="56"/>
    </row>
  </sheetData>
  <sheetProtection algorithmName="SHA-512" hashValue="usVvxauBjHB8/UIgAuJh/Mau0JyJT9DtfICe7SczfYiYGqvF2M5x9kCLnUONg+HaonCuZTwdVSueJK/xa2IRMg==" saltValue="fJdBT1V1mDY00EYpUcHDPw==" spinCount="100000" sheet="1" objects="1" scenarios="1"/>
  <printOptions/>
  <pageMargins left="0.5118110236220472" right="0.31496062992125984" top="0.5905511811023623" bottom="0.5905511811023623"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pjuranek</dc:creator>
  <cp:keywords/>
  <dc:description/>
  <cp:lastModifiedBy>Radomír Drozd</cp:lastModifiedBy>
  <cp:lastPrinted>2018-12-12T08:57:28Z</cp:lastPrinted>
  <dcterms:created xsi:type="dcterms:W3CDTF">2017-04-04T11:23:13Z</dcterms:created>
  <dcterms:modified xsi:type="dcterms:W3CDTF">2019-03-12T08:55:31Z</dcterms:modified>
  <cp:category/>
  <cp:version/>
  <cp:contentType/>
  <cp:contentStatus/>
</cp:coreProperties>
</file>