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0" yWindow="30" windowWidth="28770" windowHeight="16170" activeTab="0"/>
  </bookViews>
  <sheets>
    <sheet name="List1" sheetId="1" r:id="rId1"/>
  </sheets>
  <definedNames>
    <definedName name="_xlnm.Print_Area" localSheetId="0">'List1'!$A$1:$E$39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<sst xmlns="http://schemas.openxmlformats.org/spreadsheetml/2006/main" count="45" uniqueCount="41">
  <si>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pojistný rok</t>
  </si>
  <si>
    <t>pojistná sazba v promile</t>
  </si>
  <si>
    <t>vypočtené roční pojistné</t>
  </si>
  <si>
    <t>soubor investic</t>
  </si>
  <si>
    <t>soubor nosičů dat a záznamů na nich</t>
  </si>
  <si>
    <t>soubor peněz, cenin a cenností</t>
  </si>
  <si>
    <t>věci zaměstnanců, studentů, hostů</t>
  </si>
  <si>
    <t>věci převzaté na základě smlouvy</t>
  </si>
  <si>
    <t>soubor zásob</t>
  </si>
  <si>
    <t>náklady na stržení a vyklizení včetně zachraňovacích nákladů, odvozu sutě a skládkovného</t>
  </si>
  <si>
    <t>náklady za práci přesčas, expresní náklady</t>
  </si>
  <si>
    <t>předpokládaný počet cestovních dní</t>
  </si>
  <si>
    <t>pojistná sazba v Kč na 1 cestovní den</t>
  </si>
  <si>
    <t>Slovensko</t>
  </si>
  <si>
    <t>Evropa</t>
  </si>
  <si>
    <t>celý svět mimo USA</t>
  </si>
  <si>
    <t>USA</t>
  </si>
  <si>
    <t>Obchodní sleva aplikovaná na základní roční pojistné v % a v Kč</t>
  </si>
  <si>
    <t>soubor věcí nemovitých, soubor věcí movitých, nosičů dat a záznamů na nich, soubor staveních součástí, včetně parkovacích automatů, soubor zásob, věci zaměstnanců, studentů a hostů, soubor insignií, soubor věci převzatých na základě písemné smlouvy</t>
  </si>
  <si>
    <t>Pojistná částka/limit plnění</t>
  </si>
  <si>
    <t>Součet ročního pojistného pro majetkové pojištění a pojištění odpovědnosti*</t>
  </si>
  <si>
    <t>Přehled sazeb a vypočteného pojistného</t>
  </si>
  <si>
    <t>Živelní pojištění majetku</t>
  </si>
  <si>
    <t>soubor věcí movitých</t>
  </si>
  <si>
    <t>soubor věcí nemovitých</t>
  </si>
  <si>
    <t>Pojištění odcizení</t>
  </si>
  <si>
    <t>Přeprava peněz, cenin a cenností vlastními i najatými vozidly</t>
  </si>
  <si>
    <t>Přeprava movitého majetku a zásob vlastními i najatými vozidly v ČR</t>
  </si>
  <si>
    <t>Pojištění skel - soubor skel, výplň oken, dveří, vitráže, mozaiky, štíty, výlohy, světlíky apod.</t>
  </si>
  <si>
    <t>soubor elektronických přístrojů a výpočetní techniky v místě pojištění</t>
  </si>
  <si>
    <t>soubor strojních zařízení v místě pojištění</t>
  </si>
  <si>
    <t>soubor mobilní elektroniky na území ČR</t>
  </si>
  <si>
    <t>Pojištění odpovědnosti za újmu</t>
  </si>
  <si>
    <t>Pojištění elektroniky</t>
  </si>
  <si>
    <t>Pojištění strojů</t>
  </si>
  <si>
    <t>Součet ročního pojistného pro cestovní pojištění</t>
  </si>
  <si>
    <t>Výsledné roční pojistné</t>
  </si>
  <si>
    <r>
      <t>Výsledné pojistné za dobu trvání pojištění</t>
    </r>
    <r>
      <rPr>
        <b/>
        <sz val="16"/>
        <rFont val="Arial"/>
        <family val="2"/>
      </rPr>
      <t>*</t>
    </r>
  </si>
  <si>
    <t>*tato hodnota bude uvedena ve formuláři nabídky v poli Nabídková cena v Kč a bude použita pro účely hodnocení</t>
  </si>
  <si>
    <t>Základní roční pojistné (součet pojištění majetku,odpovědnosti a cestovního pojištění) v Kč</t>
  </si>
  <si>
    <t>vyplňte prosím žlutě podbarvená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</si>
</sst>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3" formatCode="_-* #,##0.00_-;\-* #,##0.00_-;_-* &quot;-&quot;??_-;_-@_-"/>
    <numFmt numFmtId="164" formatCode="#,##0_ ;\-#,##0\ "/>
    <numFmt numFmtId="165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80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9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2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0" fillId="0" borderId="0" xfId="0" applyFill="1" applyProtection="1">
      <protection/>
    </xf>
    <xf numFmtId="0" fontId="0" fillId="2" borderId="9" xfId="0" applyFill="1" applyBorder="1" applyProtection="1">
      <protection/>
    </xf>
    <xf numFmtId="0" fontId="0" fillId="2" borderId="10" xfId="0" applyFill="1" applyBorder="1" applyProtection="1">
      <protection/>
    </xf>
    <xf numFmtId="0" fontId="4" fillId="2" borderId="11" xfId="0" applyFont="1" applyFill="1" applyBorder="1" applyAlignment="1" applyProtection="1">
      <alignment horizontal="center" wrapText="1"/>
      <protection/>
    </xf>
    <xf numFmtId="0" fontId="4" fillId="2" borderId="4" xfId="0" applyFont="1" applyFill="1" applyBorder="1" applyAlignment="1" applyProtection="1">
      <alignment horizontal="center" wrapText="1"/>
      <protection/>
    </xf>
    <xf numFmtId="0" fontId="4" fillId="2" borderId="12" xfId="0" applyFont="1" applyFill="1" applyBorder="1" applyAlignment="1" applyProtection="1">
      <alignment horizontal="center" wrapText="1"/>
      <protection/>
    </xf>
    <xf numFmtId="0" fontId="4" fillId="2" borderId="13" xfId="0" applyFont="1" applyFill="1" applyBorder="1" applyAlignment="1" applyProtection="1">
      <alignment horizontal="left"/>
      <protection/>
    </xf>
    <xf numFmtId="5" fontId="4" fillId="2" borderId="14" xfId="20" applyNumberFormat="1" applyFont="1" applyFill="1" applyBorder="1" applyAlignment="1" applyProtection="1">
      <alignment horizontal="right"/>
      <protection/>
    </xf>
    <xf numFmtId="43" fontId="1" fillId="0" borderId="15" xfId="20" applyFont="1" applyFill="1" applyBorder="1" applyAlignment="1" applyProtection="1">
      <alignment wrapText="1"/>
      <protection/>
    </xf>
    <xf numFmtId="0" fontId="4" fillId="2" borderId="16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wrapText="1"/>
      <protection/>
    </xf>
    <xf numFmtId="5" fontId="1" fillId="2" borderId="17" xfId="20" applyNumberFormat="1" applyFont="1" applyFill="1" applyBorder="1" applyAlignment="1" applyProtection="1">
      <alignment horizontal="right" wrapText="1"/>
      <protection/>
    </xf>
    <xf numFmtId="43" fontId="1" fillId="0" borderId="18" xfId="20" applyFont="1" applyFill="1" applyBorder="1" applyAlignment="1" applyProtection="1">
      <alignment wrapText="1"/>
      <protection/>
    </xf>
    <xf numFmtId="0" fontId="4" fillId="2" borderId="19" xfId="0" applyFont="1" applyFill="1" applyBorder="1" applyAlignment="1" applyProtection="1">
      <alignment wrapText="1"/>
      <protection/>
    </xf>
    <xf numFmtId="5" fontId="1" fillId="2" borderId="20" xfId="20" applyNumberFormat="1" applyFont="1" applyFill="1" applyBorder="1" applyAlignment="1" applyProtection="1">
      <alignment horizontal="right" wrapText="1"/>
      <protection/>
    </xf>
    <xf numFmtId="43" fontId="1" fillId="0" borderId="19" xfId="20" applyFont="1" applyFill="1" applyBorder="1" applyAlignment="1" applyProtection="1">
      <alignment wrapText="1"/>
      <protection/>
    </xf>
    <xf numFmtId="5" fontId="1" fillId="2" borderId="21" xfId="20" applyNumberFormat="1" applyFont="1" applyFill="1" applyBorder="1" applyAlignment="1" applyProtection="1">
      <alignment horizontal="right" wrapText="1"/>
      <protection/>
    </xf>
    <xf numFmtId="43" fontId="1" fillId="0" borderId="22" xfId="20" applyFont="1" applyFill="1" applyBorder="1" applyAlignment="1" applyProtection="1">
      <alignment wrapText="1"/>
      <protection/>
    </xf>
    <xf numFmtId="5" fontId="1" fillId="2" borderId="23" xfId="20" applyNumberFormat="1" applyFont="1" applyFill="1" applyBorder="1" applyAlignment="1" applyProtection="1">
      <alignment horizontal="right" wrapText="1"/>
      <protection/>
    </xf>
    <xf numFmtId="43" fontId="1" fillId="0" borderId="8" xfId="20" applyFont="1" applyFill="1" applyBorder="1" applyAlignment="1" applyProtection="1">
      <alignment wrapText="1"/>
      <protection/>
    </xf>
    <xf numFmtId="0" fontId="4" fillId="2" borderId="22" xfId="0" applyFont="1" applyFill="1" applyBorder="1" applyAlignment="1" applyProtection="1">
      <alignment wrapText="1"/>
      <protection/>
    </xf>
    <xf numFmtId="5" fontId="1" fillId="2" borderId="14" xfId="20" applyNumberFormat="1" applyFont="1" applyFill="1" applyBorder="1" applyAlignment="1" applyProtection="1">
      <alignment horizontal="right" wrapText="1"/>
      <protection/>
    </xf>
    <xf numFmtId="0" fontId="4" fillId="2" borderId="24" xfId="0" applyFont="1" applyFill="1" applyBorder="1" applyAlignment="1" applyProtection="1">
      <alignment wrapText="1"/>
      <protection/>
    </xf>
    <xf numFmtId="0" fontId="4" fillId="2" borderId="25" xfId="0" applyFont="1" applyFill="1" applyBorder="1" applyAlignment="1" applyProtection="1">
      <alignment wrapText="1"/>
      <protection/>
    </xf>
    <xf numFmtId="0" fontId="4" fillId="2" borderId="11" xfId="0" applyFont="1" applyFill="1" applyBorder="1" applyAlignment="1" applyProtection="1">
      <alignment wrapText="1"/>
      <protection/>
    </xf>
    <xf numFmtId="5" fontId="1" fillId="2" borderId="26" xfId="20" applyNumberFormat="1" applyFont="1" applyFill="1" applyBorder="1" applyAlignment="1" applyProtection="1">
      <alignment horizontal="right" wrapText="1"/>
      <protection/>
    </xf>
    <xf numFmtId="43" fontId="1" fillId="0" borderId="10" xfId="20" applyFont="1" applyFill="1" applyBorder="1" applyAlignment="1" applyProtection="1">
      <alignment wrapText="1"/>
      <protection/>
    </xf>
    <xf numFmtId="43" fontId="1" fillId="0" borderId="27" xfId="20" applyFont="1" applyFill="1" applyBorder="1" applyAlignment="1" applyProtection="1">
      <alignment wrapText="1"/>
      <protection/>
    </xf>
    <xf numFmtId="0" fontId="0" fillId="0" borderId="0" xfId="0" applyNumberFormat="1" applyFill="1" applyProtection="1"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43" fontId="1" fillId="0" borderId="0" xfId="20" applyFont="1" applyFill="1" applyBorder="1" applyAlignment="1" applyProtection="1">
      <alignment wrapText="1"/>
      <protection/>
    </xf>
    <xf numFmtId="0" fontId="0" fillId="0" borderId="0" xfId="0" applyFill="1" applyBorder="1" applyProtection="1">
      <protection/>
    </xf>
    <xf numFmtId="0" fontId="0" fillId="0" borderId="27" xfId="0" applyFill="1" applyBorder="1" applyProtection="1">
      <protection/>
    </xf>
    <xf numFmtId="0" fontId="0" fillId="2" borderId="29" xfId="0" applyFill="1" applyBorder="1" applyProtection="1">
      <protection/>
    </xf>
    <xf numFmtId="0" fontId="0" fillId="2" borderId="22" xfId="0" applyFill="1" applyBorder="1" applyProtection="1">
      <protection/>
    </xf>
    <xf numFmtId="0" fontId="4" fillId="2" borderId="30" xfId="0" applyFont="1" applyFill="1" applyBorder="1" applyAlignment="1" applyProtection="1">
      <alignment horizontal="center" wrapText="1"/>
      <protection/>
    </xf>
    <xf numFmtId="0" fontId="4" fillId="2" borderId="31" xfId="0" applyFont="1" applyFill="1" applyBorder="1" applyAlignment="1" applyProtection="1">
      <alignment horizontal="center" wrapText="1"/>
      <protection/>
    </xf>
    <xf numFmtId="0" fontId="4" fillId="2" borderId="32" xfId="0" applyFont="1" applyFill="1" applyBorder="1" applyAlignment="1" applyProtection="1">
      <alignment horizontal="center" wrapText="1"/>
      <protection/>
    </xf>
    <xf numFmtId="0" fontId="4" fillId="2" borderId="18" xfId="0" applyFont="1" applyFill="1" applyBorder="1" applyAlignment="1" applyProtection="1">
      <alignment wrapText="1"/>
      <protection/>
    </xf>
    <xf numFmtId="164" fontId="1" fillId="2" borderId="16" xfId="20" applyNumberFormat="1" applyFont="1" applyFill="1" applyBorder="1" applyAlignment="1" applyProtection="1">
      <alignment wrapText="1"/>
      <protection/>
    </xf>
    <xf numFmtId="164" fontId="1" fillId="2" borderId="25" xfId="20" applyNumberFormat="1" applyFont="1" applyFill="1" applyBorder="1" applyAlignment="1" applyProtection="1">
      <alignment wrapText="1"/>
      <protection/>
    </xf>
    <xf numFmtId="164" fontId="1" fillId="2" borderId="11" xfId="20" applyNumberFormat="1" applyFont="1" applyFill="1" applyBorder="1" applyAlignment="1" applyProtection="1">
      <alignment wrapText="1"/>
      <protection/>
    </xf>
    <xf numFmtId="0" fontId="0" fillId="0" borderId="28" xfId="0" applyBorder="1" applyProtection="1">
      <protection/>
    </xf>
    <xf numFmtId="0" fontId="0" fillId="0" borderId="0" xfId="0" applyBorder="1" applyProtection="1">
      <protection/>
    </xf>
    <xf numFmtId="0" fontId="0" fillId="0" borderId="27" xfId="0" applyBorder="1" applyProtection="1">
      <protection/>
    </xf>
    <xf numFmtId="165" fontId="0" fillId="0" borderId="0" xfId="0" applyNumberFormat="1" applyProtection="1">
      <protection/>
    </xf>
    <xf numFmtId="0" fontId="2" fillId="0" borderId="33" xfId="0" applyFont="1" applyFill="1" applyBorder="1" applyProtection="1">
      <protection/>
    </xf>
    <xf numFmtId="0" fontId="0" fillId="0" borderId="33" xfId="0" applyFill="1" applyBorder="1" applyProtection="1">
      <protection/>
    </xf>
    <xf numFmtId="43" fontId="9" fillId="0" borderId="34" xfId="20" applyFont="1" applyFill="1" applyBorder="1" applyAlignment="1" applyProtection="1">
      <alignment wrapText="1"/>
      <protection/>
    </xf>
    <xf numFmtId="0" fontId="10" fillId="0" borderId="35" xfId="0" applyFont="1" applyBorder="1" applyAlignment="1" applyProtection="1">
      <alignment wrapText="1"/>
      <protection/>
    </xf>
    <xf numFmtId="5" fontId="11" fillId="3" borderId="36" xfId="0" applyNumberFormat="1" applyFont="1" applyFill="1" applyBorder="1" applyAlignment="1" applyProtection="1">
      <alignment wrapText="1"/>
      <protection/>
    </xf>
    <xf numFmtId="0" fontId="13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5" fillId="0" borderId="0" xfId="0" applyFont="1" applyProtection="1">
      <protection/>
    </xf>
    <xf numFmtId="0" fontId="4" fillId="2" borderId="37" xfId="0" applyFont="1" applyFill="1" applyBorder="1" applyAlignment="1" applyProtection="1">
      <alignment horizontal="left" vertical="center" wrapText="1"/>
      <protection/>
    </xf>
    <xf numFmtId="0" fontId="4" fillId="2" borderId="38" xfId="0" applyFont="1" applyFill="1" applyBorder="1" applyAlignment="1" applyProtection="1">
      <alignment horizontal="left" vertical="center" wrapText="1"/>
      <protection/>
    </xf>
    <xf numFmtId="0" fontId="4" fillId="2" borderId="7" xfId="0" applyFont="1" applyFill="1" applyBorder="1" applyAlignment="1" applyProtection="1">
      <alignment horizontal="left" vertical="center" wrapText="1"/>
      <protection/>
    </xf>
    <xf numFmtId="0" fontId="4" fillId="2" borderId="39" xfId="0" applyFont="1" applyFill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left" wrapText="1"/>
      <protection/>
    </xf>
    <xf numFmtId="165" fontId="0" fillId="0" borderId="42" xfId="0" applyNumberFormat="1" applyBorder="1" applyAlignment="1" applyProtection="1">
      <alignment/>
      <protection/>
    </xf>
    <xf numFmtId="165" fontId="0" fillId="0" borderId="27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165" fontId="0" fillId="0" borderId="14" xfId="0" applyNumberFormat="1" applyFill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/>
    </xf>
    <xf numFmtId="43" fontId="1" fillId="0" borderId="14" xfId="20" applyFont="1" applyFill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34" xfId="0" applyFont="1" applyFill="1" applyBorder="1" applyAlignment="1" applyProtection="1">
      <alignment horizontal="left" vertical="center" wrapText="1"/>
      <protection/>
    </xf>
    <xf numFmtId="0" fontId="2" fillId="0" borderId="35" xfId="0" applyFont="1" applyFill="1" applyBorder="1" applyAlignment="1" applyProtection="1">
      <alignment horizontal="left" vertical="center" wrapText="1"/>
      <protection/>
    </xf>
    <xf numFmtId="0" fontId="4" fillId="2" borderId="23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4" fillId="2" borderId="14" xfId="0" applyFont="1" applyFill="1" applyBorder="1" applyAlignment="1" applyProtection="1">
      <alignment horizontal="left" wrapText="1"/>
      <protection/>
    </xf>
    <xf numFmtId="0" fontId="4" fillId="2" borderId="15" xfId="0" applyFont="1" applyFill="1" applyBorder="1" applyAlignment="1" applyProtection="1">
      <alignment horizontal="left" wrapText="1"/>
      <protection/>
    </xf>
    <xf numFmtId="0" fontId="4" fillId="2" borderId="13" xfId="0" applyFont="1" applyFill="1" applyBorder="1" applyAlignment="1" applyProtection="1">
      <alignment horizontal="left" wrapText="1"/>
      <protection/>
    </xf>
    <xf numFmtId="0" fontId="4" fillId="2" borderId="43" xfId="0" applyFont="1" applyFill="1" applyBorder="1" applyAlignment="1" applyProtection="1">
      <alignment horizontal="left" vertical="center" wrapText="1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3" fontId="1" fillId="0" borderId="36" xfId="20" applyFont="1" applyFill="1" applyBorder="1" applyAlignment="1" applyProtection="1">
      <alignment wrapText="1"/>
      <protection/>
    </xf>
    <xf numFmtId="5" fontId="4" fillId="2" borderId="28" xfId="20" applyNumberFormat="1" applyFont="1" applyFill="1" applyBorder="1" applyAlignment="1" applyProtection="1">
      <alignment horizontal="right"/>
      <protection/>
    </xf>
    <xf numFmtId="0" fontId="0" fillId="0" borderId="31" xfId="0" applyBorder="1" applyProtection="1">
      <protection locked="0"/>
    </xf>
    <xf numFmtId="5" fontId="1" fillId="2" borderId="28" xfId="20" applyNumberFormat="1" applyFont="1" applyFill="1" applyBorder="1" applyAlignment="1" applyProtection="1">
      <alignment horizontal="right" wrapText="1"/>
      <protection/>
    </xf>
    <xf numFmtId="43" fontId="1" fillId="0" borderId="34" xfId="20" applyFont="1" applyFill="1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5" fontId="1" fillId="2" borderId="43" xfId="20" applyNumberFormat="1" applyFont="1" applyFill="1" applyBorder="1" applyAlignment="1" applyProtection="1">
      <alignment horizontal="righ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="80" zoomScaleNormal="80" workbookViewId="0" topLeftCell="A1">
      <selection activeCell="D5" sqref="D5"/>
    </sheetView>
  </sheetViews>
  <sheetFormatPr defaultColWidth="33.140625" defaultRowHeight="15"/>
  <cols>
    <col min="1" max="1" width="17.421875" style="9" customWidth="1"/>
    <col min="2" max="2" width="40.7109375" style="9" customWidth="1"/>
    <col min="3" max="3" width="27.00390625" style="9" customWidth="1"/>
    <col min="4" max="4" width="12.28125" style="9" customWidth="1"/>
    <col min="5" max="5" width="27.421875" style="9" customWidth="1"/>
    <col min="6" max="6" width="9.7109375" style="9" customWidth="1"/>
    <col min="7" max="7" width="17.7109375" style="9" hidden="1" customWidth="1"/>
    <col min="8" max="8" width="22.00390625" style="9" hidden="1" customWidth="1"/>
    <col min="9" max="9" width="9.8515625" style="9" hidden="1" customWidth="1"/>
    <col min="10" max="10" width="13.140625" style="9" hidden="1" customWidth="1"/>
    <col min="11" max="11" width="13.28125" style="9" hidden="1" customWidth="1"/>
    <col min="12" max="12" width="17.140625" style="9" hidden="1" customWidth="1"/>
    <col min="13" max="13" width="16.00390625" style="9" customWidth="1"/>
    <col min="14" max="14" width="15.00390625" style="9" customWidth="1"/>
    <col min="15" max="15" width="14.28125" style="9" customWidth="1"/>
    <col min="16" max="16" width="13.28125" style="9" customWidth="1"/>
    <col min="17" max="17" width="13.421875" style="9" customWidth="1"/>
    <col min="18" max="18" width="14.421875" style="9" customWidth="1"/>
    <col min="19" max="19" width="11.57421875" style="9" customWidth="1"/>
    <col min="20" max="20" width="17.28125" style="9" customWidth="1"/>
    <col min="21" max="21" width="14.28125" style="9" customWidth="1"/>
    <col min="22" max="22" width="12.140625" style="9" customWidth="1"/>
    <col min="23" max="16384" width="33.140625" style="9" customWidth="1"/>
  </cols>
  <sheetData>
    <row r="1" spans="1:11" ht="18.75" thickBot="1">
      <c r="A1" s="97" t="s">
        <v>21</v>
      </c>
      <c r="B1" s="98"/>
      <c r="C1" s="98"/>
      <c r="D1" s="98"/>
      <c r="E1" s="99"/>
      <c r="F1" s="8"/>
      <c r="I1" s="8"/>
      <c r="J1" s="8"/>
      <c r="K1" s="8"/>
    </row>
    <row r="2" ht="15.75" thickBot="1"/>
    <row r="3" spans="1:11" ht="17.25" customHeight="1">
      <c r="A3" s="10"/>
      <c r="B3" s="11"/>
      <c r="C3" s="88" t="s">
        <v>0</v>
      </c>
      <c r="D3" s="100"/>
      <c r="E3" s="101"/>
      <c r="F3" s="12"/>
      <c r="I3" s="12"/>
      <c r="J3" s="12"/>
      <c r="K3" s="12"/>
    </row>
    <row r="4" spans="1:11" ht="44.25" customHeight="1" thickBot="1">
      <c r="A4" s="13"/>
      <c r="B4" s="14"/>
      <c r="C4" s="15" t="s">
        <v>19</v>
      </c>
      <c r="D4" s="16" t="s">
        <v>1</v>
      </c>
      <c r="E4" s="17" t="s">
        <v>2</v>
      </c>
      <c r="F4" s="12"/>
      <c r="I4" s="12"/>
      <c r="J4" s="12"/>
      <c r="K4" s="12"/>
    </row>
    <row r="5" spans="1:11" ht="15.75" thickBot="1">
      <c r="A5" s="102" t="s">
        <v>22</v>
      </c>
      <c r="B5" s="18" t="s">
        <v>24</v>
      </c>
      <c r="C5" s="19">
        <v>14197110270.3172</v>
      </c>
      <c r="D5" s="1"/>
      <c r="E5" s="20">
        <f>D5*C5/1000</f>
        <v>0</v>
      </c>
      <c r="F5" s="12"/>
      <c r="H5" s="9">
        <f>IF(D5&gt;0,0,1)</f>
        <v>1</v>
      </c>
      <c r="I5" s="12"/>
      <c r="J5" s="12"/>
      <c r="K5" s="12"/>
    </row>
    <row r="6" spans="1:11" ht="15.75" thickBot="1">
      <c r="A6" s="103"/>
      <c r="B6" s="21" t="s">
        <v>23</v>
      </c>
      <c r="C6" s="107">
        <v>6877188414.77417</v>
      </c>
      <c r="D6" s="6"/>
      <c r="E6" s="39">
        <f aca="true" t="shared" si="0" ref="E6:E24">D6*C6/1000</f>
        <v>0</v>
      </c>
      <c r="F6" s="12"/>
      <c r="H6" s="9">
        <f aca="true" t="shared" si="1" ref="H6:H32">IF(D6&gt;0,0,1)</f>
        <v>1</v>
      </c>
      <c r="I6" s="12"/>
      <c r="J6" s="12"/>
      <c r="K6" s="12"/>
    </row>
    <row r="7" spans="1:11" ht="15">
      <c r="A7" s="103"/>
      <c r="B7" s="22" t="s">
        <v>3</v>
      </c>
      <c r="C7" s="30">
        <v>100000000</v>
      </c>
      <c r="D7" s="7"/>
      <c r="E7" s="31">
        <f t="shared" si="0"/>
        <v>0</v>
      </c>
      <c r="F7" s="12"/>
      <c r="H7" s="9">
        <f t="shared" si="1"/>
        <v>1</v>
      </c>
      <c r="I7" s="12"/>
      <c r="J7" s="12"/>
      <c r="K7" s="12"/>
    </row>
    <row r="8" spans="1:11" ht="15">
      <c r="A8" s="103"/>
      <c r="B8" s="25" t="s">
        <v>4</v>
      </c>
      <c r="C8" s="26">
        <v>2000000</v>
      </c>
      <c r="D8" s="3"/>
      <c r="E8" s="27">
        <f t="shared" si="0"/>
        <v>0</v>
      </c>
      <c r="F8" s="12"/>
      <c r="H8" s="9">
        <f t="shared" si="1"/>
        <v>1</v>
      </c>
      <c r="I8" s="12"/>
      <c r="J8" s="12"/>
      <c r="K8" s="12"/>
    </row>
    <row r="9" spans="1:11" ht="15">
      <c r="A9" s="103"/>
      <c r="B9" s="25" t="s">
        <v>5</v>
      </c>
      <c r="C9" s="26">
        <v>2000000</v>
      </c>
      <c r="D9" s="3"/>
      <c r="E9" s="27">
        <f t="shared" si="0"/>
        <v>0</v>
      </c>
      <c r="F9" s="12"/>
      <c r="H9" s="9">
        <f t="shared" si="1"/>
        <v>1</v>
      </c>
      <c r="I9" s="12"/>
      <c r="J9" s="12"/>
      <c r="K9" s="12"/>
    </row>
    <row r="10" spans="1:11" ht="15">
      <c r="A10" s="103"/>
      <c r="B10" s="25" t="s">
        <v>6</v>
      </c>
      <c r="C10" s="26">
        <v>5000000</v>
      </c>
      <c r="D10" s="3"/>
      <c r="E10" s="27">
        <f t="shared" si="0"/>
        <v>0</v>
      </c>
      <c r="F10" s="12"/>
      <c r="H10" s="9">
        <f t="shared" si="1"/>
        <v>1</v>
      </c>
      <c r="I10" s="12"/>
      <c r="J10" s="12"/>
      <c r="K10" s="12"/>
    </row>
    <row r="11" spans="1:11" ht="15">
      <c r="A11" s="103"/>
      <c r="B11" s="25" t="s">
        <v>7</v>
      </c>
      <c r="C11" s="26">
        <v>20000000</v>
      </c>
      <c r="D11" s="3"/>
      <c r="E11" s="27">
        <f t="shared" si="0"/>
        <v>0</v>
      </c>
      <c r="F11" s="12"/>
      <c r="H11" s="9">
        <f t="shared" si="1"/>
        <v>1</v>
      </c>
      <c r="I11" s="12"/>
      <c r="J11" s="12"/>
      <c r="K11" s="12"/>
    </row>
    <row r="12" spans="1:11" ht="15">
      <c r="A12" s="103"/>
      <c r="B12" s="25" t="s">
        <v>8</v>
      </c>
      <c r="C12" s="26">
        <v>10000000</v>
      </c>
      <c r="D12" s="3"/>
      <c r="E12" s="27">
        <f t="shared" si="0"/>
        <v>0</v>
      </c>
      <c r="F12" s="12"/>
      <c r="H12" s="9">
        <f t="shared" si="1"/>
        <v>1</v>
      </c>
      <c r="I12" s="12"/>
      <c r="J12" s="12"/>
      <c r="K12" s="12"/>
    </row>
    <row r="13" spans="1:11" ht="43.5" customHeight="1" thickBot="1">
      <c r="A13" s="104"/>
      <c r="B13" s="25" t="s">
        <v>9</v>
      </c>
      <c r="C13" s="28">
        <v>100000000</v>
      </c>
      <c r="D13" s="108"/>
      <c r="E13" s="29">
        <f t="shared" si="0"/>
        <v>0</v>
      </c>
      <c r="F13" s="12"/>
      <c r="H13" s="9">
        <f t="shared" si="1"/>
        <v>1</v>
      </c>
      <c r="I13" s="12"/>
      <c r="J13" s="12"/>
      <c r="K13" s="12"/>
    </row>
    <row r="14" spans="1:11" ht="97.5" customHeight="1">
      <c r="A14" s="68" t="s">
        <v>25</v>
      </c>
      <c r="B14" s="22" t="s">
        <v>18</v>
      </c>
      <c r="C14" s="23">
        <v>4000000</v>
      </c>
      <c r="D14" s="2"/>
      <c r="E14" s="24">
        <f t="shared" si="0"/>
        <v>0</v>
      </c>
      <c r="F14" s="12"/>
      <c r="H14" s="9">
        <f t="shared" si="1"/>
        <v>1</v>
      </c>
      <c r="I14" s="12"/>
      <c r="J14" s="12"/>
      <c r="K14" s="12"/>
    </row>
    <row r="15" spans="1:11" ht="15.75" thickBot="1">
      <c r="A15" s="96"/>
      <c r="B15" s="32" t="s">
        <v>5</v>
      </c>
      <c r="C15" s="37">
        <v>2000000</v>
      </c>
      <c r="D15" s="4"/>
      <c r="E15" s="38">
        <f t="shared" si="0"/>
        <v>0</v>
      </c>
      <c r="F15" s="12"/>
      <c r="H15" s="9">
        <f t="shared" si="1"/>
        <v>1</v>
      </c>
      <c r="I15" s="12"/>
      <c r="J15" s="12"/>
      <c r="K15" s="12"/>
    </row>
    <row r="16" spans="1:11" ht="30" customHeight="1" thickBot="1">
      <c r="A16" s="93" t="s">
        <v>26</v>
      </c>
      <c r="B16" s="94"/>
      <c r="C16" s="33">
        <v>1000000</v>
      </c>
      <c r="D16" s="1"/>
      <c r="E16" s="20">
        <f t="shared" si="0"/>
        <v>0</v>
      </c>
      <c r="F16" s="12"/>
      <c r="H16" s="9">
        <f t="shared" si="1"/>
        <v>1</v>
      </c>
      <c r="I16" s="12"/>
      <c r="J16" s="12"/>
      <c r="K16" s="12"/>
    </row>
    <row r="17" spans="1:11" ht="28.5" customHeight="1" thickBot="1">
      <c r="A17" s="93" t="s">
        <v>27</v>
      </c>
      <c r="B17" s="94"/>
      <c r="C17" s="109">
        <v>1000000</v>
      </c>
      <c r="D17" s="6"/>
      <c r="E17" s="39">
        <f t="shared" si="0"/>
        <v>0</v>
      </c>
      <c r="F17" s="12"/>
      <c r="H17" s="9">
        <f t="shared" si="1"/>
        <v>1</v>
      </c>
      <c r="I17" s="12"/>
      <c r="J17" s="12"/>
      <c r="K17" s="12"/>
    </row>
    <row r="18" spans="1:11" ht="32.25" customHeight="1" thickBot="1">
      <c r="A18" s="93" t="s">
        <v>28</v>
      </c>
      <c r="B18" s="95"/>
      <c r="C18" s="33">
        <v>500000</v>
      </c>
      <c r="D18" s="1"/>
      <c r="E18" s="20">
        <f t="shared" si="0"/>
        <v>0</v>
      </c>
      <c r="F18" s="12"/>
      <c r="H18" s="9">
        <f t="shared" si="1"/>
        <v>1</v>
      </c>
      <c r="I18" s="12"/>
      <c r="J18" s="12"/>
      <c r="K18" s="12"/>
    </row>
    <row r="19" spans="1:11" ht="26.25">
      <c r="A19" s="68" t="s">
        <v>33</v>
      </c>
      <c r="B19" s="34" t="s">
        <v>29</v>
      </c>
      <c r="C19" s="23">
        <v>100000000</v>
      </c>
      <c r="D19" s="2"/>
      <c r="E19" s="24">
        <f t="shared" si="0"/>
        <v>0</v>
      </c>
      <c r="F19" s="12"/>
      <c r="H19" s="9">
        <f t="shared" si="1"/>
        <v>1</v>
      </c>
      <c r="I19" s="12"/>
      <c r="J19" s="12"/>
      <c r="K19" s="12"/>
    </row>
    <row r="20" spans="1:11" ht="15">
      <c r="A20" s="69"/>
      <c r="B20" s="35" t="s">
        <v>31</v>
      </c>
      <c r="C20" s="26">
        <v>20000000</v>
      </c>
      <c r="D20" s="3"/>
      <c r="E20" s="27">
        <f t="shared" si="0"/>
        <v>0</v>
      </c>
      <c r="F20" s="12"/>
      <c r="H20" s="9">
        <f t="shared" si="1"/>
        <v>1</v>
      </c>
      <c r="I20" s="12"/>
      <c r="J20" s="12"/>
      <c r="K20" s="12"/>
    </row>
    <row r="21" spans="1:11" ht="18" customHeight="1" thickBot="1">
      <c r="A21" s="69"/>
      <c r="B21" s="36" t="s">
        <v>10</v>
      </c>
      <c r="C21" s="37">
        <v>10000000</v>
      </c>
      <c r="D21" s="4"/>
      <c r="E21" s="38">
        <f t="shared" si="0"/>
        <v>0</v>
      </c>
      <c r="F21" s="12"/>
      <c r="H21" s="9">
        <f t="shared" si="1"/>
        <v>1</v>
      </c>
      <c r="I21" s="12"/>
      <c r="J21" s="12"/>
      <c r="K21" s="12"/>
    </row>
    <row r="22" spans="1:11" ht="27.75" customHeight="1">
      <c r="A22" s="68" t="s">
        <v>34</v>
      </c>
      <c r="B22" s="34" t="s">
        <v>30</v>
      </c>
      <c r="C22" s="30">
        <v>5000000</v>
      </c>
      <c r="D22" s="7"/>
      <c r="E22" s="31">
        <f aca="true" t="shared" si="2" ref="E22:E23">D22*C22/1000</f>
        <v>0</v>
      </c>
      <c r="F22" s="12"/>
      <c r="H22" s="9">
        <f t="shared" si="1"/>
        <v>1</v>
      </c>
      <c r="I22" s="12"/>
      <c r="J22" s="12"/>
      <c r="K22" s="12"/>
    </row>
    <row r="23" spans="1:11" ht="32.25" customHeight="1" thickBot="1">
      <c r="A23" s="69"/>
      <c r="B23" s="36" t="s">
        <v>10</v>
      </c>
      <c r="C23" s="28">
        <v>1000000</v>
      </c>
      <c r="D23" s="3"/>
      <c r="E23" s="29">
        <f t="shared" si="2"/>
        <v>0</v>
      </c>
      <c r="F23" s="12"/>
      <c r="H23" s="9">
        <f t="shared" si="1"/>
        <v>1</v>
      </c>
      <c r="I23" s="12"/>
      <c r="J23" s="12"/>
      <c r="K23" s="12"/>
    </row>
    <row r="24" spans="1:11" ht="15.75" thickBot="1">
      <c r="A24" s="70" t="s">
        <v>32</v>
      </c>
      <c r="B24" s="71"/>
      <c r="C24" s="112">
        <v>30000000</v>
      </c>
      <c r="D24" s="108"/>
      <c r="E24" s="106">
        <f t="shared" si="0"/>
        <v>0</v>
      </c>
      <c r="F24" s="12"/>
      <c r="H24" s="9">
        <f t="shared" si="1"/>
        <v>1</v>
      </c>
      <c r="I24" s="12"/>
      <c r="J24" s="12"/>
      <c r="K24" s="12"/>
    </row>
    <row r="25" spans="1:11" ht="36" customHeight="1" thickBot="1">
      <c r="A25" s="86" t="s">
        <v>20</v>
      </c>
      <c r="B25" s="87"/>
      <c r="C25" s="110">
        <f>SUM(E5:E24)</f>
        <v>0</v>
      </c>
      <c r="D25" s="105"/>
      <c r="E25" s="111"/>
      <c r="F25" s="12"/>
      <c r="H25" s="9">
        <f>SUM(H5:H24)</f>
        <v>20</v>
      </c>
      <c r="I25" s="40"/>
      <c r="J25" s="12"/>
      <c r="K25" s="12"/>
    </row>
    <row r="26" spans="1:11" ht="15.75" thickBot="1">
      <c r="A26" s="41"/>
      <c r="B26" s="42"/>
      <c r="C26" s="43"/>
      <c r="D26" s="44"/>
      <c r="E26" s="45"/>
      <c r="F26" s="12"/>
      <c r="I26" s="12"/>
      <c r="J26" s="12"/>
      <c r="K26" s="12"/>
    </row>
    <row r="27" spans="1:11" ht="16.5" customHeight="1">
      <c r="A27" s="10"/>
      <c r="B27" s="11"/>
      <c r="C27" s="88" t="s">
        <v>0</v>
      </c>
      <c r="D27" s="89"/>
      <c r="E27" s="90"/>
      <c r="F27" s="12"/>
      <c r="I27" s="12"/>
      <c r="J27" s="12"/>
      <c r="K27" s="12"/>
    </row>
    <row r="28" spans="1:11" ht="65.25" thickBot="1">
      <c r="A28" s="46"/>
      <c r="B28" s="47"/>
      <c r="C28" s="48" t="s">
        <v>11</v>
      </c>
      <c r="D28" s="49" t="s">
        <v>12</v>
      </c>
      <c r="E28" s="50" t="s">
        <v>2</v>
      </c>
      <c r="F28" s="12"/>
      <c r="H28" s="9">
        <f t="shared" si="1"/>
        <v>0</v>
      </c>
      <c r="I28" s="12"/>
      <c r="J28" s="12"/>
      <c r="K28" s="12"/>
    </row>
    <row r="29" spans="1:11" ht="15">
      <c r="A29" s="91"/>
      <c r="B29" s="51" t="s">
        <v>13</v>
      </c>
      <c r="C29" s="52">
        <v>2000</v>
      </c>
      <c r="D29" s="3"/>
      <c r="E29" s="27">
        <f>C29*D29</f>
        <v>0</v>
      </c>
      <c r="F29" s="12"/>
      <c r="H29" s="9">
        <f t="shared" si="1"/>
        <v>1</v>
      </c>
      <c r="I29" s="12"/>
      <c r="J29" s="12"/>
      <c r="K29" s="12"/>
    </row>
    <row r="30" spans="1:11" ht="15">
      <c r="A30" s="91"/>
      <c r="B30" s="25" t="s">
        <v>14</v>
      </c>
      <c r="C30" s="53">
        <v>20000</v>
      </c>
      <c r="D30" s="3"/>
      <c r="E30" s="27">
        <f>C30*D30</f>
        <v>0</v>
      </c>
      <c r="F30" s="12"/>
      <c r="H30" s="9">
        <f t="shared" si="1"/>
        <v>1</v>
      </c>
      <c r="I30" s="12"/>
      <c r="J30" s="12"/>
      <c r="K30" s="12"/>
    </row>
    <row r="31" spans="1:11" ht="15">
      <c r="A31" s="91"/>
      <c r="B31" s="25" t="s">
        <v>15</v>
      </c>
      <c r="C31" s="53">
        <v>5000</v>
      </c>
      <c r="D31" s="3"/>
      <c r="E31" s="27">
        <f>C31*D31</f>
        <v>0</v>
      </c>
      <c r="F31" s="12"/>
      <c r="H31" s="9">
        <f t="shared" si="1"/>
        <v>1</v>
      </c>
      <c r="I31" s="12"/>
      <c r="J31" s="12"/>
      <c r="K31" s="12"/>
    </row>
    <row r="32" spans="1:11" ht="15.75" thickBot="1">
      <c r="A32" s="92"/>
      <c r="B32" s="32" t="s">
        <v>16</v>
      </c>
      <c r="C32" s="54">
        <v>3500</v>
      </c>
      <c r="D32" s="3"/>
      <c r="E32" s="38">
        <f>C32*D32</f>
        <v>0</v>
      </c>
      <c r="F32" s="12"/>
      <c r="H32" s="9">
        <f t="shared" si="1"/>
        <v>1</v>
      </c>
      <c r="I32" s="12"/>
      <c r="J32" s="12"/>
      <c r="K32" s="12"/>
    </row>
    <row r="33" spans="1:11" ht="34.5" customHeight="1" thickBot="1">
      <c r="A33" s="84" t="s">
        <v>35</v>
      </c>
      <c r="B33" s="85"/>
      <c r="C33" s="81">
        <f>SUM(E29:E32)</f>
        <v>0</v>
      </c>
      <c r="D33" s="82"/>
      <c r="E33" s="83"/>
      <c r="F33" s="12"/>
      <c r="I33" s="40"/>
      <c r="J33" s="12"/>
      <c r="K33" s="12"/>
    </row>
    <row r="34" spans="1:11" ht="15.75" thickBot="1">
      <c r="A34" s="55"/>
      <c r="B34" s="56"/>
      <c r="C34" s="56"/>
      <c r="D34" s="56"/>
      <c r="E34" s="57"/>
      <c r="F34" s="12"/>
      <c r="I34" s="12"/>
      <c r="J34" s="12"/>
      <c r="K34" s="12"/>
    </row>
    <row r="35" spans="1:11" ht="35.25" customHeight="1" thickBot="1">
      <c r="A35" s="76" t="s">
        <v>39</v>
      </c>
      <c r="B35" s="77"/>
      <c r="C35" s="81">
        <f>(C25+C33)</f>
        <v>0</v>
      </c>
      <c r="D35" s="82"/>
      <c r="E35" s="83"/>
      <c r="F35" s="12"/>
      <c r="I35" s="12"/>
      <c r="J35" s="12"/>
      <c r="K35" s="12"/>
    </row>
    <row r="36" spans="1:11" ht="33.75" customHeight="1" thickBot="1">
      <c r="A36" s="72" t="s">
        <v>17</v>
      </c>
      <c r="B36" s="73"/>
      <c r="C36" s="5">
        <v>0</v>
      </c>
      <c r="D36" s="74">
        <f>C35*C36</f>
        <v>0</v>
      </c>
      <c r="E36" s="75"/>
      <c r="F36" s="12"/>
      <c r="H36" s="9">
        <f>IF(C36&gt;0,0,1)</f>
        <v>1</v>
      </c>
      <c r="I36" s="12"/>
      <c r="J36" s="12"/>
      <c r="K36" s="12"/>
    </row>
    <row r="37" spans="1:11" ht="20.25" customHeight="1" thickBot="1">
      <c r="A37" s="76" t="s">
        <v>36</v>
      </c>
      <c r="B37" s="77"/>
      <c r="C37" s="78">
        <f>C35-D36</f>
        <v>0</v>
      </c>
      <c r="D37" s="79"/>
      <c r="E37" s="80"/>
      <c r="F37" s="12"/>
      <c r="H37" s="58"/>
      <c r="I37" s="12"/>
      <c r="J37" s="12"/>
      <c r="K37" s="12"/>
    </row>
    <row r="38" spans="1:11" ht="34.5" customHeight="1" thickBot="1">
      <c r="A38" s="59" t="s">
        <v>37</v>
      </c>
      <c r="B38" s="60"/>
      <c r="C38" s="61"/>
      <c r="D38" s="62"/>
      <c r="E38" s="63">
        <f>3*C37</f>
        <v>0</v>
      </c>
      <c r="F38" s="40"/>
      <c r="H38" s="9">
        <f>H25+H29+H30+H31+H32+H36</f>
        <v>25</v>
      </c>
      <c r="I38" s="40"/>
      <c r="J38" s="40"/>
      <c r="K38" s="40"/>
    </row>
    <row r="39" ht="15">
      <c r="A39" s="64" t="s">
        <v>40</v>
      </c>
    </row>
    <row r="40" ht="15">
      <c r="A40" s="64" t="s">
        <v>38</v>
      </c>
    </row>
    <row r="41" spans="2:5" ht="23.25">
      <c r="B41" s="65"/>
      <c r="C41" s="65"/>
      <c r="D41" s="65"/>
      <c r="E41" s="66" t="str">
        <f>IF(H38&gt;0,"CHYBA! NEJSOU VYPLNĚNA VŠECHNA POŽADOVANÁ POLE!","  ")</f>
        <v>CHYBA! NEJSOU VYPLNĚNA VŠECHNA POŽADOVANÁ POLE!</v>
      </c>
    </row>
    <row r="42" spans="1:5" ht="26.25">
      <c r="A42" s="67"/>
      <c r="B42" s="65"/>
      <c r="C42" s="65"/>
      <c r="D42" s="65"/>
      <c r="E42" s="66"/>
    </row>
    <row r="43" spans="1:5" ht="16.5" customHeight="1">
      <c r="A43" s="67"/>
      <c r="B43" s="65"/>
      <c r="C43" s="65"/>
      <c r="D43" s="65"/>
      <c r="E43" s="66"/>
    </row>
    <row r="44" spans="1:6" ht="15">
      <c r="A44" s="65"/>
      <c r="B44" s="65"/>
      <c r="C44" s="65"/>
      <c r="D44" s="65"/>
      <c r="E44" s="65"/>
      <c r="F44" s="65"/>
    </row>
  </sheetData>
  <sheetProtection algorithmName="SHA-512" hashValue="I7QJnYfGiSrqOWred2Mfe8zm3A3OfpzWrWPEFBvorgQ3coYwoSnUtzC9MzMYg/SpteMPtVQq9yLG9/TS0oq/tA==" saltValue="6HBeu5/+m/l+BUEVGM4qbA==" spinCount="100000" sheet="1" objects="1" scenarios="1" selectLockedCells="1"/>
  <mergeCells count="22">
    <mergeCell ref="A16:B16"/>
    <mergeCell ref="A17:B17"/>
    <mergeCell ref="A18:B18"/>
    <mergeCell ref="A14:A15"/>
    <mergeCell ref="A1:E1"/>
    <mergeCell ref="C3:E3"/>
    <mergeCell ref="A5:A13"/>
    <mergeCell ref="A19:A21"/>
    <mergeCell ref="A24:B24"/>
    <mergeCell ref="A36:B36"/>
    <mergeCell ref="D36:E36"/>
    <mergeCell ref="A37:B37"/>
    <mergeCell ref="C37:E37"/>
    <mergeCell ref="A35:B35"/>
    <mergeCell ref="C35:E35"/>
    <mergeCell ref="A33:B33"/>
    <mergeCell ref="C33:E33"/>
    <mergeCell ref="A25:B25"/>
    <mergeCell ref="A22:A23"/>
    <mergeCell ref="C25:E25"/>
    <mergeCell ref="C27:E27"/>
    <mergeCell ref="A29:A32"/>
  </mergeCells>
  <conditionalFormatting sqref="D5:D24 D29:D32">
    <cfRule type="cellIs" priority="5" dxfId="0" operator="equal" stopIfTrue="1">
      <formula>0</formula>
    </cfRule>
  </conditionalFormatting>
  <conditionalFormatting sqref="C3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48F512DE5EDE469DB346C55919853A" ma:contentTypeVersion="11" ma:contentTypeDescription="Vytvoří nový dokument" ma:contentTypeScope="" ma:versionID="49ddca578cf5b7f15515b07096e6fb20">
  <xsd:schema xmlns:xsd="http://www.w3.org/2001/XMLSchema" xmlns:xs="http://www.w3.org/2001/XMLSchema" xmlns:p="http://schemas.microsoft.com/office/2006/metadata/properties" xmlns:ns3="ace93a5b-db51-4270-9fb5-70613d6b92f7" xmlns:ns4="653aac30-0e42-4216-b53f-bf6f3b552110" targetNamespace="http://schemas.microsoft.com/office/2006/metadata/properties" ma:root="true" ma:fieldsID="ca08a3a5c76ca810cc8ffbdd67e159c0" ns3:_="" ns4:_="">
    <xsd:import namespace="ace93a5b-db51-4270-9fb5-70613d6b92f7"/>
    <xsd:import namespace="653aac30-0e42-4216-b53f-bf6f3b5521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93a5b-db51-4270-9fb5-70613d6b92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aac30-0e42-4216-b53f-bf6f3b5521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693C8-C626-42BE-B413-9066F12483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93a5b-db51-4270-9fb5-70613d6b92f7"/>
    <ds:schemaRef ds:uri="653aac30-0e42-4216-b53f-bf6f3b552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539A0F-D44A-4E9A-9CA3-F1D2BD372A04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653aac30-0e42-4216-b53f-bf6f3b55211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ce93a5b-db51-4270-9fb5-70613d6b92f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7C881FA-FBC6-4319-AAA9-48B249B327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Fendrich</dc:creator>
  <cp:keywords/>
  <dc:description/>
  <cp:lastModifiedBy>Tomáš Fendrich</cp:lastModifiedBy>
  <cp:lastPrinted>2019-07-04T10:52:56Z</cp:lastPrinted>
  <dcterms:created xsi:type="dcterms:W3CDTF">2019-05-28T12:17:36Z</dcterms:created>
  <dcterms:modified xsi:type="dcterms:W3CDTF">2019-07-30T09:26:49Z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0x010100BA48F512DE5EDE469DB346C55919853A</vt:lpwstr>
  </property>
</Properties>
</file>