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chválené položky" sheetId="1" r:id="rId1"/>
  </sheets>
  <definedNames/>
  <calcPr fullCalcOnLoad="1"/>
</workbook>
</file>

<file path=xl/sharedStrings.xml><?xml version="1.0" encoding="utf-8"?>
<sst xmlns="http://schemas.openxmlformats.org/spreadsheetml/2006/main" count="597" uniqueCount="191">
  <si>
    <t>Kategorie: AVT 001-2011 - Audiovizuální technika, sběr do: 31.01.2011, dodání od: 10.03.2011, vygenerováno: 14.02.2011 13:18</t>
  </si>
  <si>
    <t>Údaje evidované k žádance</t>
  </si>
  <si>
    <t>Údaje evidované k položce žádanky</t>
  </si>
  <si>
    <t>Místo dodání</t>
  </si>
  <si>
    <t>Zdroj financování</t>
  </si>
  <si>
    <t>ID žádanky</t>
  </si>
  <si>
    <t>Stručný popis v hlavičce žádanky</t>
  </si>
  <si>
    <t>UČO zadavatele</t>
  </si>
  <si>
    <t>Zadavatel</t>
  </si>
  <si>
    <t>Administrativní e-mail zadavatele</t>
  </si>
  <si>
    <t>Tel. číslo zadavatele</t>
  </si>
  <si>
    <t>Poznámka k žádance</t>
  </si>
  <si>
    <t>ID položky žádanky</t>
  </si>
  <si>
    <t>CVP KÓD položky</t>
  </si>
  <si>
    <t>CVP KÓD MU položky</t>
  </si>
  <si>
    <t>Název položky</t>
  </si>
  <si>
    <t>Identifikace nabízeného zboží                                   (uchazeč u kažké položky - řádku - identifikuje názvem nabízené zboží / nebo odkáže na katalogové číslo elektronického katalogu - jen v případě, je-li sobor(y) s elektronickým katalogem součástí nabídky)</t>
  </si>
  <si>
    <t>Popis předmětu veřejné zakázky</t>
  </si>
  <si>
    <t>Specifikace položky</t>
  </si>
  <si>
    <t>Požadované datum plnění od</t>
  </si>
  <si>
    <t>Požadované datum plnění do</t>
  </si>
  <si>
    <t>Číslo pracoviště</t>
  </si>
  <si>
    <t>Název pracoviště</t>
  </si>
  <si>
    <t>Budova</t>
  </si>
  <si>
    <t>Adresa budovy</t>
  </si>
  <si>
    <t>Podlaží</t>
  </si>
  <si>
    <t>Polohový kód místnosti</t>
  </si>
  <si>
    <t>Číslo místnosti</t>
  </si>
  <si>
    <t>UČO zodpovědné osoby</t>
  </si>
  <si>
    <t>Zodpovědná osoba</t>
  </si>
  <si>
    <t>Administrativní e-mail zodpovědné osoby</t>
  </si>
  <si>
    <t>Tel. číslo zodpovědné osoby</t>
  </si>
  <si>
    <t>Poznámka k položce žádanky pro dodavatele</t>
  </si>
  <si>
    <t>Poznámka k položce žádanky</t>
  </si>
  <si>
    <t>Zakázka</t>
  </si>
  <si>
    <t>Pracoviště</t>
  </si>
  <si>
    <t>Podzakázka</t>
  </si>
  <si>
    <t>Činnost</t>
  </si>
  <si>
    <t>Fakultní účet</t>
  </si>
  <si>
    <t>Poznámka schvalovatele</t>
  </si>
  <si>
    <t>Schváleno kdy</t>
  </si>
  <si>
    <t>UČO schvalovatele</t>
  </si>
  <si>
    <t>Schvalovatel</t>
  </si>
  <si>
    <t>Administrativní e-mail schvalovatele</t>
  </si>
  <si>
    <t>Tel. číslo schvalovatele</t>
  </si>
  <si>
    <t>Jednotková cena bez DPH v Kč = cena za ks/balení (bez DPH)</t>
  </si>
  <si>
    <t>Sazba DPH v %</t>
  </si>
  <si>
    <t>DPH za kus/balení v Kč</t>
  </si>
  <si>
    <t>Celková cena za položku (bez DPH) v Kč = požadované množství * jednotková cena bez DPH</t>
  </si>
  <si>
    <t>Celková cena za položku (včetně DPH) v Kč = požadované množství * jednotková cena vč. DPH</t>
  </si>
  <si>
    <t>Doležalová Iva Bc.</t>
  </si>
  <si>
    <t>182288@mail.muni.cz</t>
  </si>
  <si>
    <t>Na začátku dubna se budeme stěhovat. Prosím proto o zkontaktování s dostatečným předstihem před samotným dodáním zboží ohledně domluvení konkrétního místa předání. Děkuji, Doležalová tel.:608 968 204</t>
  </si>
  <si>
    <t>32300000-6</t>
  </si>
  <si>
    <t>32300000-6-1</t>
  </si>
  <si>
    <t>Akademické centrum osobnost.rozvoje</t>
  </si>
  <si>
    <t>FF, Veveří 26</t>
  </si>
  <si>
    <t>Veveří 468/26, 60200 Brno</t>
  </si>
  <si>
    <t>BVA13N03010</t>
  </si>
  <si>
    <t>0018</t>
  </si>
  <si>
    <t>Jurtík Ivo Ing.</t>
  </si>
  <si>
    <t>213180@mail.muni.cz</t>
  </si>
  <si>
    <t>dálkové ovládání prezentací</t>
  </si>
  <si>
    <t>Vystavit fakturu za soubor položek výše: ve faktruře uvést ID žádanky</t>
  </si>
  <si>
    <t>Celkem za fakturu</t>
  </si>
  <si>
    <t>Audiovizuální technika pro projekt CEITEC</t>
  </si>
  <si>
    <t>Pudová Eliška Ing.</t>
  </si>
  <si>
    <t>137033@mail.muni.cz</t>
  </si>
  <si>
    <t>Centrální řídící struktura CEITEC</t>
  </si>
  <si>
    <t>RMU, Žerotínovo nám. 9</t>
  </si>
  <si>
    <t>Žerotínovo nám. 617/9, 60177 Brno</t>
  </si>
  <si>
    <t>BMA01N01021</t>
  </si>
  <si>
    <t>6101</t>
  </si>
  <si>
    <t>Zichová Emilie Ing.</t>
  </si>
  <si>
    <t>114492@mail.muni.cz</t>
  </si>
  <si>
    <t>Stohlová Soňa</t>
  </si>
  <si>
    <t>186014@mail.muni.cz</t>
  </si>
  <si>
    <t>Fakulta sportovních studií</t>
  </si>
  <si>
    <t>UKB, Kamenice 5, budova A34</t>
  </si>
  <si>
    <t>Kamenice 753/5, 62500 Brno</t>
  </si>
  <si>
    <t>BHA35N02006</t>
  </si>
  <si>
    <t>bud. A34/206</t>
  </si>
  <si>
    <t>Drga Roman Bc.</t>
  </si>
  <si>
    <t>296803@mail.muni.cz</t>
  </si>
  <si>
    <t>3501</t>
  </si>
  <si>
    <t>Sellner Michal Ing.</t>
  </si>
  <si>
    <t>112169@mail.muni.cz</t>
  </si>
  <si>
    <t>kamera + stativ</t>
  </si>
  <si>
    <t>Doubravová Renáta</t>
  </si>
  <si>
    <t>33194@mail.muni.cz</t>
  </si>
  <si>
    <t>Dodání a kontakt - Správa IT, Václav Stárka Bc., tel.549 49 2797, mob. 724 09 65 88</t>
  </si>
  <si>
    <t>Ředitelství</t>
  </si>
  <si>
    <t>SKM, Vinařská 5, blok A2</t>
  </si>
  <si>
    <t>Vinařská 499/5, 65913 Brno</t>
  </si>
  <si>
    <t/>
  </si>
  <si>
    <t>Stárka Václav Bc.</t>
  </si>
  <si>
    <t>244921@mail.muni.cz</t>
  </si>
  <si>
    <t>2222</t>
  </si>
  <si>
    <t>Hradská Jana Ing.</t>
  </si>
  <si>
    <t>168940@mail.muni.cz</t>
  </si>
  <si>
    <t>Petřík Jaroslav Mgr.</t>
  </si>
  <si>
    <t>52839@mail.muni.cz</t>
  </si>
  <si>
    <t>Centrum občanského vzdělávání</t>
  </si>
  <si>
    <t>RMU, Komenského nám. 2</t>
  </si>
  <si>
    <t>Komenského nám. 220/2, 66243 Brno</t>
  </si>
  <si>
    <t>BMB01N03005</t>
  </si>
  <si>
    <t>6202</t>
  </si>
  <si>
    <t>Boudná Petra Ing.</t>
  </si>
  <si>
    <t>110711@mail.muni.cz</t>
  </si>
  <si>
    <t>Objednávka AV technika pro 0704</t>
  </si>
  <si>
    <t>Kotula Aleš Ing.</t>
  </si>
  <si>
    <t>37823@mail.muni.cz</t>
  </si>
  <si>
    <t>Právnická fakulta</t>
  </si>
  <si>
    <t>PrávF, Veveří 70</t>
  </si>
  <si>
    <t>Veveří 158/70, 61180 Brno</t>
  </si>
  <si>
    <t>BVC01N01029</t>
  </si>
  <si>
    <t>Prosíme o telefonické upozornění na číslo 549 491 207 nejméně jeden den před dovozem zboží.</t>
  </si>
  <si>
    <t>0704</t>
  </si>
  <si>
    <t>Šrubařová Dana JUDr.</t>
  </si>
  <si>
    <t>25484@mail.muni.cz</t>
  </si>
  <si>
    <t>Praxe a stáže - projektory, plátna, fotoaparát</t>
  </si>
  <si>
    <t>Horňák Roman</t>
  </si>
  <si>
    <t>168497@mail.muni.cz</t>
  </si>
  <si>
    <t>Dataprojektor + plátno - specifikace v příloze</t>
  </si>
  <si>
    <t>Ekonomicko-správní fakulta</t>
  </si>
  <si>
    <t>ESF, Lipová 41a</t>
  </si>
  <si>
    <t>Lipová 507/41a, 60200 Brno</t>
  </si>
  <si>
    <t>BPA11N03010</t>
  </si>
  <si>
    <t>Škarabelová Simona Mgr. Ph.D.</t>
  </si>
  <si>
    <t>7274@mail.muni.cz</t>
  </si>
  <si>
    <t>Kontakt pro dodání:
 Roman Horňák
 Mobil: 603157020</t>
  </si>
  <si>
    <t>1198</t>
  </si>
  <si>
    <t>000</t>
  </si>
  <si>
    <t>Póč David Mgr.</t>
  </si>
  <si>
    <t>49730@mail.muni.cz</t>
  </si>
  <si>
    <t>Kompaktní digitální fotoaparát - specifikace v příloze</t>
  </si>
  <si>
    <t>0019</t>
  </si>
  <si>
    <t>fotoaparát se stativem a brašnou</t>
  </si>
  <si>
    <t>digitální hlasový záznamník - diktafon</t>
  </si>
  <si>
    <t>Celkem</t>
  </si>
  <si>
    <t>Počet kusů</t>
  </si>
  <si>
    <t>Lehký přenosný dataprojektor 16:10, včetně projekčního plátna</t>
  </si>
  <si>
    <t>svítivost min. 2500 lumenů; rozlišení WXGA nebo lepší; vstupy minimálně 1x analogový D-SUB (VGA) a 1x digitální DVI nebo HDMI; podpora vstupních rozlišení 4:3 i 16:9/16:10 minimálně 1600x1200; hlučnost do 30 dB; integrované audio; životnost lampy min. 3000 h; dálkové ovládání a brašna součástí dodávky; hmotnost do 2kg; záruka 36 měsíců přenosné projekční plátno, na nožkách nebo stativu, sledovací úhlopříčka min. 2000 mm, záruka 6 měsíců</t>
  </si>
  <si>
    <t>Zelené laserové ukazovátko, min. 20 metrový účinný dosah, bezdrátová technologie, LCD displej s časovačem, indikátor nabití baterie a vzdálenosti, Zabudovaná tlačítka pro prezentaci, Časovací tlačítka, Tichý vibrační alarm, skladovatelný plug-and-play přijímač,On / Off přepínač. Balení s cestovním pouzdrem.</t>
  </si>
  <si>
    <t>cena do 1300 Kč vč. DPH</t>
  </si>
  <si>
    <t>Digitální zrcadlovka</t>
  </si>
  <si>
    <t>Digitální zrcadlovka, maximální hmotnost 700 g, čip minimálně 12 Mpix, minimální rozsah optického zoomu 20 – 100 mm (přepočteno na 35mm kinofilm), minimální světelnost 1,8 - 5,6 f, minimální citlivost ISO 100 - 1600, optická stabilizace obrazu, možnost záznamu videa, podpora ukládání snímků ve formátu RAW, barevný displej minimální úhlopříčka 2,7 palce, vestavěný blesk, paměťová karta SD s velikostí minimálně 8 GB a dobíjecí akumulátor součástí dodávky, záruka 36 měsíců.</t>
  </si>
  <si>
    <t>Digitální diktafon</t>
  </si>
  <si>
    <t>zabudovaný mikrofon; kapacita min. 2048 MB; výdrž baterie minimálně 25h; USB rozhraní 2.0; nahrávání do MP3 (min. rozsah bitrate 64-128kbps); délka záznamu do paměti minimálně 70 hodin; záruka 36 měsíců</t>
  </si>
  <si>
    <t>záznam MPEG2 v DVD kvalitě, vodotěsná alespoň do 2m slané vody, nárazuvzdorná alespoň 1 m, prachotěsná, alespoň 10x optický zoom, stabilizátor obrazu, přehrávání z SD karty na TV, barevné noční snímání, zoom mikrofon, širokouhlý režim 16:9, přiložený SW, AV kabel, USB kabel, brašna</t>
  </si>
  <si>
    <t>kamera pod vodu</t>
  </si>
  <si>
    <t>Stolní reproduktory k PC</t>
  </si>
  <si>
    <t>Stolní reproduktory k PC, výkon minimálně 2x2 W, vstup: jack 3,5 mm, výstup jack 3,5 mm, ovládací prvky na reproduktorech</t>
  </si>
  <si>
    <t>Stolní mikrofon</t>
  </si>
  <si>
    <t>Stolní mikrofon k PC, frekvenční rozsah minimálně 100Hz – 11 kHz, konektor 3,5mm jack mono</t>
  </si>
  <si>
    <t>Audio mix</t>
  </si>
  <si>
    <t>Audio mixér, minimálně 4 mono kanály, minimálně 4 stereo kanály. Výbava mono vstupů: XLR Mic In, TRS Line In, indikace přebuzení; Aux send, vypínatelné phantomové napájení 48 V, sluchátkový výstup. Konektory výstupu TRS, frekvenční rozsah min. 16 Hz – 16 kHz, hmotnost max. 2 kg.</t>
  </si>
  <si>
    <t>Kompaktní digitální fotoaparát s vyšší obrazovou kvalitou</t>
  </si>
  <si>
    <t>Přenosný dataprojektor 4:3</t>
  </si>
  <si>
    <t>svítivost min. 2500 lumenů; rozlišení XGA nebo nebo lepší; vstupy minimálně 1x analogový D-SUB (VGA) a 1x digitální DVI nebo HDMI; podpora vstupních rozlišení 4:3 i 16:9/16:10 minimálně 1600x1200; hlučnost do 30 dB; integrované audio; životnost lampy min. 3000 h; dálkové ovládání a brašna součástí dodávky;  hmotnost do 3,5kg; záruka 36 měsíců</t>
  </si>
  <si>
    <t>Headset pro volání v internetu (sluchátka s mikrofonem)</t>
  </si>
  <si>
    <t>sluchátka s mikrofonem, mikrofon s potlačením hluku, připojení 2x 3,5mm jack, USB adaptér dle standardu USB audio (podpora Windows, Linux, Mac OS X), uzavřené mušle, rozsah min. 20Hz~20kHz, ovládání hlasitosti, certifikace pro Skype</t>
  </si>
  <si>
    <t>Reproduktory k počítači</t>
  </si>
  <si>
    <t>aktivní; frekvenční rozsah min. 160Hz-16kHz +- 3dB; min. 1W; THD &lt;1%; ovládání hlasitosti přímo na reproduktorech</t>
  </si>
  <si>
    <t>kompakt, maximální hmotnost 400g, čip mininimálně 10Mpix, minimální velikost čipu 1/1,7" a maximální hustota 30 Mpix/cm2, minimální rozsah optického zoomu 28-90mm (přepočteno na 35mm kinofilm), ISO minimálně 100-800, podpora ukládání RAW, stabilizace obrazu opticky nebo pohybem čipu, možnost snímat video minimálně 720p 24fps se zvukem, barevný displej minimálně 2,7 palce, vestavěný blesk, dobíjecí baterie a paměťová karta SD s velikostí minimálně 4GB součástí dodávky; záruka 36 měsíců</t>
  </si>
  <si>
    <t>Projekční plátno</t>
  </si>
  <si>
    <t>přenosné na nožkách nebo stativu; sledovací úhlopříčka min. 2000 mm; záruka 36 měsíců</t>
  </si>
  <si>
    <t>14911-1</t>
  </si>
  <si>
    <t>14911-2</t>
  </si>
  <si>
    <t>14911-3</t>
  </si>
  <si>
    <t>14911-4</t>
  </si>
  <si>
    <t>14911-5</t>
  </si>
  <si>
    <t>14911-6</t>
  </si>
  <si>
    <t>Požadované příslušenství: brašna</t>
  </si>
  <si>
    <t>Požadované příslušenství: brašna (pouzdro), SD/SDHC kompatibilní pam. karta min. 16 GB</t>
  </si>
  <si>
    <t>cena do 14 000 Kč vč. DPH. Požadované příslušenství: brašna</t>
  </si>
  <si>
    <t xml:space="preserve">Požadované příslušenství: paměťová karta SD s velikostí minimálně 8 GB a dobíjecí akumulátor </t>
  </si>
  <si>
    <t xml:space="preserve">alespoň 8 Mpix senzorem Full HD CMOS, alespoň 10× optický zoom, optický stabilizátor obrazu, záznam v kvalitě 1920×1080 Full HD, vstup pro mikrofon, sluchátka, platforma pro připojení osvětlení, alespoň světelnost objektivu F 1.8–3.0, duální záznam, pořizování fotografie, výměnné paměti SD / SDHC, noční režim, přiložená kabeláž a SW, brašna. </t>
  </si>
  <si>
    <t>Požadované příslušenství: stativ. Stativ: Maximální výška   150 cm a víc, Minimální výška   25 cm a míň, Výška ve složeném stavu max. 55 cm, Maximální nosnost alespoň 2 kg, Hmotnost    max. 1,5 kg, Typ stativu tripod, Hlava kovová - nejlépe hliník nebo jeho slitiny vhodná pro uchycení, fotoaparátu i videokamery, Rychloupínací systém hlavy, Transportní pouzdro</t>
  </si>
  <si>
    <t>Požadované příslušenství: dálkové ovládání, brašna</t>
  </si>
  <si>
    <t>Videokamera</t>
  </si>
  <si>
    <t>Videokamera, min. 10x optický zoom, alespoň 8 Mpix, optický stabilizátor obrazu, záznam v rozlišení 1920x1080, minimální světelnost objektivu 1,8 – 3,0 F,  konektory: mikrofon, sluchátka, platforma pro připojení osvětlení, záznam na SD/SDHC paměťové karty, noční režim, včetně kabeláže a brašny</t>
  </si>
  <si>
    <t>Stativ ke kameře</t>
  </si>
  <si>
    <t>Stativ tripod, maximální výška ve složeném stavu: 55 cm, hmotnost max. 1,5 kg, rychloupínací systém hlavy, včetně transportního pouzdra, hlava slitina nebo kov, nosnost alespoň 2 kg.</t>
  </si>
  <si>
    <t>SD/SDHC kompatibilní paměťová karta</t>
  </si>
  <si>
    <t>SD/SDHC kompatibilní, min. 32 GB, min. class 6</t>
  </si>
  <si>
    <t>Přenosný dataprojektor 16:10 s dlouhou životností zdroje světla</t>
  </si>
  <si>
    <t>svítivost min. 2000 lumenů; rozlišení WXGA nebo lepší; vstupy minimálně 1x analogový D-SUB (VGA) a 1x digitální DVI nebo HDMI; podpora vstupních rozlišení 4:3 i 16:9/16:10 minimálně 1600x1200; hlučnost do 30 dB; integrované audio; životnost lampy min. 10.000 h; dálkové ovládání a brašna součástí dodávky; hmotnost do 3,5kg; záruka 36 měsíců</t>
  </si>
  <si>
    <t>Projekční plátno (pevné, montáž na stěnu)</t>
  </si>
  <si>
    <t>Rozměr projekční plochy: 2400 x 1800 mm, Plátno:matně bílá promítací plocha na textilní bázi, Typ D, zesílený okraj plátna, Odrazivost:1,2 gain dle DIN 19045, Uniformita povrchu:94% dle DIN 19045 part 8, Koeficient rozptylu s β (5,2):95% dle DIN 19045 part 4, Pozorovací index k: 1,0/95% dle DIN 19045 part 4, Propustnost: &lt;0,05%, Konstrukce: uchycení na stěnu, hliníkový pevnostní rám, nástřik rámu černou barvou, Záruční doba: min. 2 roky</t>
  </si>
  <si>
    <t>Požadované příslušenství: brašna a stativ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</si>
</sst>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7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color indexed="8"/>
      <name val="Tahoma"/>
      <family val="2"/>
    </font>
    <font>
      <sz val="7"/>
      <color indexed="8"/>
      <name val="Tahoma"/>
      <family val="2"/>
    </font>
    <font>
      <sz val="10"/>
      <color indexed="8"/>
      <name val="Arial"/>
      <family val="2"/>
    </font>
    <font>
      <sz val="10"/>
      <name val="Tahoma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8"/>
      </top>
      <bottom style="hair">
        <color indexed="63"/>
      </bottom>
    </border>
    <border>
      <left>
        <color indexed="8"/>
      </left>
      <right>
        <color indexed="8"/>
      </right>
      <top style="double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2" borderId="0">
      <alignment horizontal="center" vertical="center"/>
      <protection/>
    </xf>
    <xf numFmtId="0" fontId="4" fillId="2" borderId="0">
      <alignment horizontal="left" vertical="center"/>
      <protection/>
    </xf>
  </cellStyleXfs>
  <cellXfs count="59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left" vertical="top" wrapText="1"/>
    </xf>
    <xf numFmtId="0" fontId="0" fillId="4" borderId="3" xfId="0" applyFont="1" applyBorder="1" applyAlignment="1" applyProtection="1">
      <alignment horizontal="left" vertical="top" wrapText="1"/>
      <protection locked="0"/>
    </xf>
    <xf numFmtId="3" fontId="0" fillId="0" borderId="0" xfId="0" applyFont="1" applyAlignment="1">
      <alignment horizontal="right" vertical="top"/>
    </xf>
    <xf numFmtId="172" fontId="0" fillId="0" borderId="0" xfId="0" applyFont="1" applyAlignment="1">
      <alignment horizontal="center" vertical="top"/>
    </xf>
    <xf numFmtId="49" fontId="0" fillId="0" borderId="0" xfId="0" applyFont="1" applyAlignment="1">
      <alignment horizontal="left" vertical="top" wrapText="1"/>
    </xf>
    <xf numFmtId="4" fontId="0" fillId="4" borderId="4" xfId="0" applyFont="1" applyBorder="1" applyAlignment="1" applyProtection="1">
      <alignment horizontal="right" vertical="top"/>
      <protection locked="0"/>
    </xf>
    <xf numFmtId="3" fontId="0" fillId="4" borderId="4" xfId="0" applyFont="1" applyBorder="1" applyAlignment="1" applyProtection="1">
      <alignment horizontal="right" vertical="top"/>
      <protection locked="0"/>
    </xf>
    <xf numFmtId="4" fontId="0" fillId="0" borderId="0" xfId="0" applyFont="1" applyAlignment="1">
      <alignment horizontal="right" vertical="top"/>
    </xf>
    <xf numFmtId="0" fontId="1" fillId="5" borderId="5" xfId="0" applyFont="1" applyBorder="1" applyAlignment="1">
      <alignment horizontal="left" vertical="top"/>
    </xf>
    <xf numFmtId="4" fontId="1" fillId="5" borderId="5" xfId="0" applyFont="1" applyBorder="1" applyAlignment="1">
      <alignment horizontal="right" vertical="top"/>
    </xf>
    <xf numFmtId="0" fontId="1" fillId="0" borderId="6" xfId="0" applyFont="1" applyBorder="1" applyAlignment="1">
      <alignment horizontal="left" vertical="top"/>
    </xf>
    <xf numFmtId="4" fontId="1" fillId="6" borderId="0" xfId="0" applyFont="1" applyAlignment="1">
      <alignment horizontal="right" vertical="top"/>
    </xf>
    <xf numFmtId="0" fontId="0" fillId="4" borderId="3" xfId="0" applyFont="1" applyFill="1" applyBorder="1" applyAlignment="1" applyProtection="1">
      <alignment horizontal="left" vertical="top" wrapText="1"/>
      <protection locked="0"/>
    </xf>
    <xf numFmtId="0" fontId="0" fillId="0" borderId="0" xfId="0" applyNumberFormat="1" applyFont="1" applyAlignment="1">
      <alignment horizontal="left" vertical="top" wrapText="1"/>
    </xf>
    <xf numFmtId="3" fontId="3" fillId="0" borderId="0" xfId="20" applyNumberFormat="1" applyFont="1" applyFill="1" applyBorder="1" applyAlignment="1">
      <alignment horizontal="left" vertical="center" wrapText="1" indent="1"/>
      <protection/>
    </xf>
    <xf numFmtId="3" fontId="3" fillId="0" borderId="0" xfId="20" applyNumberFormat="1" applyFont="1" applyFill="1" applyBorder="1" applyAlignment="1">
      <alignment vertical="center" wrapText="1"/>
      <protection/>
    </xf>
    <xf numFmtId="0" fontId="6" fillId="0" borderId="0" xfId="20" applyNumberFormat="1" applyFont="1" applyFill="1" applyBorder="1" applyAlignment="1">
      <alignment horizontal="left" vertical="center" wrapText="1" indent="1"/>
      <protection/>
    </xf>
    <xf numFmtId="0" fontId="6" fillId="0" borderId="0" xfId="20" applyNumberFormat="1" applyFont="1" applyFill="1" applyBorder="1" applyAlignment="1">
      <alignment vertical="center" wrapText="1"/>
      <protection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5" fillId="0" borderId="0" xfId="21" applyNumberFormat="1" applyFont="1" applyFill="1" applyBorder="1" applyAlignment="1">
      <alignment vertical="center" wrapText="1"/>
      <protection/>
    </xf>
    <xf numFmtId="0" fontId="3" fillId="0" borderId="0" xfId="20" applyNumberFormat="1" applyFont="1" applyFill="1" applyBorder="1" applyAlignment="1">
      <alignment vertical="center" wrapText="1"/>
      <protection/>
    </xf>
    <xf numFmtId="3" fontId="0" fillId="0" borderId="0" xfId="0" applyFont="1" applyFill="1" applyAlignment="1">
      <alignment horizontal="right" vertical="top"/>
    </xf>
    <xf numFmtId="172" fontId="0" fillId="0" borderId="0" xfId="0" applyFont="1" applyFill="1" applyAlignment="1">
      <alignment horizontal="center" vertical="top"/>
    </xf>
    <xf numFmtId="49" fontId="0" fillId="0" borderId="0" xfId="0" applyFont="1" applyFill="1" applyAlignment="1">
      <alignment horizontal="left" vertical="top" wrapText="1"/>
    </xf>
    <xf numFmtId="4" fontId="0" fillId="0" borderId="4" xfId="0" applyFont="1" applyFill="1" applyBorder="1" applyAlignment="1" applyProtection="1">
      <alignment horizontal="right" vertical="top"/>
      <protection locked="0"/>
    </xf>
    <xf numFmtId="3" fontId="0" fillId="0" borderId="4" xfId="0" applyFont="1" applyFill="1" applyBorder="1" applyAlignment="1" applyProtection="1">
      <alignment horizontal="right" vertical="top"/>
      <protection locked="0"/>
    </xf>
    <xf numFmtId="4" fontId="0" fillId="0" borderId="0" xfId="0" applyFont="1" applyFill="1" applyAlignment="1">
      <alignment horizontal="right" vertical="top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 vertical="top" wrapText="1"/>
    </xf>
    <xf numFmtId="0" fontId="0" fillId="0" borderId="0" xfId="0" applyNumberFormat="1" applyFont="1" applyAlignment="1">
      <alignment wrapText="1"/>
    </xf>
    <xf numFmtId="3" fontId="6" fillId="0" borderId="0" xfId="20" applyNumberFormat="1" applyFont="1" applyFill="1" applyBorder="1" applyAlignment="1">
      <alignment horizontal="left" vertical="center" wrapText="1" indent="1"/>
      <protection/>
    </xf>
    <xf numFmtId="3" fontId="6" fillId="0" borderId="0" xfId="20" applyNumberFormat="1" applyFont="1" applyFill="1" applyBorder="1" applyAlignment="1">
      <alignment vertical="center" wrapText="1"/>
      <protection/>
    </xf>
    <xf numFmtId="0" fontId="3" fillId="0" borderId="0" xfId="20" applyNumberFormat="1" applyFont="1" applyFill="1" applyBorder="1" applyAlignment="1">
      <alignment horizontal="left" vertical="center" wrapText="1" indent="1"/>
      <protection/>
    </xf>
    <xf numFmtId="0" fontId="0" fillId="0" borderId="0" xfId="0" applyFont="1" applyAlignment="1">
      <alignment wrapText="1"/>
    </xf>
    <xf numFmtId="3" fontId="3" fillId="0" borderId="0" xfId="20" applyNumberFormat="1" applyFont="1" applyFill="1" applyBorder="1" applyAlignment="1">
      <alignment horizontal="left" vertical="center" wrapText="1"/>
      <protection/>
    </xf>
    <xf numFmtId="0" fontId="5" fillId="0" borderId="0" xfId="20" applyNumberFormat="1" applyFont="1" applyFill="1" applyBorder="1" applyAlignment="1">
      <alignment vertical="center" wrapText="1"/>
      <protection/>
    </xf>
    <xf numFmtId="0" fontId="1" fillId="7" borderId="1" xfId="0" applyFont="1" applyBorder="1" applyAlignment="1">
      <alignment horizontal="left" vertical="top"/>
    </xf>
    <xf numFmtId="0" fontId="1" fillId="8" borderId="1" xfId="0" applyFont="1" applyBorder="1" applyAlignment="1">
      <alignment horizontal="center" vertical="center" wrapText="1"/>
    </xf>
    <xf numFmtId="0" fontId="1" fillId="9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10" borderId="1" xfId="0" applyFont="1" applyBorder="1" applyAlignment="1">
      <alignment horizontal="center" vertical="center" wrapText="1"/>
    </xf>
    <xf numFmtId="0" fontId="1" fillId="5" borderId="5" xfId="0" applyFont="1" applyBorder="1" applyAlignment="1">
      <alignment horizontal="left" vertical="top"/>
    </xf>
    <xf numFmtId="0" fontId="0" fillId="0" borderId="0" xfId="0" applyAlignment="1">
      <alignment/>
    </xf>
    <xf numFmtId="0" fontId="1" fillId="6" borderId="0" xfId="0" applyFont="1" applyAlignment="1">
      <alignment horizontal="left" vertical="top"/>
    </xf>
    <xf numFmtId="0" fontId="1" fillId="3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Font="1" applyFill="1" applyAlignment="1">
      <alignment vertical="top" wrapText="1"/>
    </xf>
    <xf numFmtId="0" fontId="1" fillId="5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49" fontId="5" fillId="0" borderId="0" xfId="21" applyNumberFormat="1" applyFont="1" applyFill="1" applyBorder="1" applyAlignment="1">
      <alignment vertical="center" wrapText="1"/>
      <protection/>
    </xf>
    <xf numFmtId="0" fontId="0" fillId="0" borderId="0" xfId="21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 vertical="top" wrapText="1"/>
    </xf>
    <xf numFmtId="49" fontId="0" fillId="0" borderId="0" xfId="21" applyNumberFormat="1" applyFont="1" applyFill="1" applyBorder="1" applyAlignment="1">
      <alignment vertical="center" wrapText="1"/>
      <protection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6M1" xfId="20"/>
    <cellStyle name="S7M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4"/>
  <sheetViews>
    <sheetView tabSelected="1" workbookViewId="0" topLeftCell="A1">
      <pane ySplit="5" topLeftCell="BM6" activePane="bottomLeft" state="frozen"/>
      <selection pane="topLeft" activeCell="A1" sqref="A1"/>
      <selection pane="bottomLeft" activeCell="AU25" sqref="AU25"/>
    </sheetView>
  </sheetViews>
  <sheetFormatPr defaultColWidth="9.140625" defaultRowHeight="12.75"/>
  <cols>
    <col min="1" max="1" width="12.8515625" style="0" customWidth="1"/>
    <col min="2" max="2" width="37.421875" style="0" hidden="1" customWidth="1"/>
    <col min="3" max="3" width="18.7109375" style="0" hidden="1" customWidth="1"/>
    <col min="4" max="4" width="16.7109375" style="0" customWidth="1"/>
    <col min="5" max="5" width="36.28125" style="0" hidden="1" customWidth="1"/>
    <col min="6" max="6" width="11.57421875" style="0" customWidth="1"/>
    <col min="7" max="7" width="76.140625" style="0" hidden="1" customWidth="1"/>
    <col min="8" max="8" width="10.421875" style="0" customWidth="1"/>
    <col min="9" max="9" width="21.140625" style="0" hidden="1" customWidth="1"/>
    <col min="10" max="10" width="24.57421875" style="0" hidden="1" customWidth="1"/>
    <col min="11" max="11" width="27.57421875" style="58" customWidth="1"/>
    <col min="12" max="12" width="52.7109375" style="0" customWidth="1"/>
    <col min="13" max="13" width="65.57421875" style="0" customWidth="1"/>
    <col min="14" max="14" width="46.8515625" style="0" customWidth="1"/>
    <col min="15" max="15" width="6.140625" style="0" customWidth="1"/>
    <col min="16" max="16" width="13.421875" style="0" customWidth="1"/>
    <col min="17" max="17" width="11.28125" style="0" customWidth="1"/>
    <col min="18" max="18" width="21.140625" style="0" hidden="1" customWidth="1"/>
    <col min="19" max="19" width="28.140625" style="0" customWidth="1"/>
    <col min="20" max="20" width="20.28125" style="0" customWidth="1"/>
    <col min="21" max="21" width="38.7109375" style="0" hidden="1" customWidth="1"/>
    <col min="22" max="22" width="9.421875" style="0" hidden="1" customWidth="1"/>
    <col min="23" max="23" width="32.8515625" style="0" hidden="1" customWidth="1"/>
    <col min="24" max="24" width="19.8515625" style="0" hidden="1" customWidth="1"/>
    <col min="25" max="25" width="27.00390625" style="0" hidden="1" customWidth="1"/>
    <col min="26" max="26" width="37.421875" style="0" hidden="1" customWidth="1"/>
    <col min="27" max="27" width="49.28125" style="0" hidden="1" customWidth="1"/>
    <col min="28" max="28" width="36.140625" style="0" hidden="1" customWidth="1"/>
    <col min="29" max="29" width="69.140625" style="0" customWidth="1"/>
    <col min="30" max="30" width="56.28125" style="0" hidden="1" customWidth="1"/>
    <col min="31" max="31" width="12.8515625" style="0" hidden="1" customWidth="1"/>
    <col min="32" max="32" width="14.00390625" style="0" hidden="1" customWidth="1"/>
    <col min="33" max="33" width="16.421875" style="0" hidden="1" customWidth="1"/>
    <col min="34" max="34" width="9.421875" style="0" hidden="1" customWidth="1"/>
    <col min="35" max="35" width="16.421875" style="0" hidden="1" customWidth="1"/>
    <col min="36" max="36" width="28.140625" style="0" hidden="1" customWidth="1"/>
    <col min="37" max="37" width="18.7109375" style="0" hidden="1" customWidth="1"/>
    <col min="38" max="38" width="23.421875" style="0" hidden="1" customWidth="1"/>
    <col min="39" max="39" width="34.00390625" style="0" hidden="1" customWidth="1"/>
    <col min="40" max="40" width="41.00390625" style="0" hidden="1" customWidth="1"/>
    <col min="41" max="41" width="30.421875" style="0" hidden="1" customWidth="1"/>
    <col min="42" max="42" width="21.140625" style="0" customWidth="1"/>
    <col min="43" max="43" width="11.7109375" style="0" customWidth="1"/>
    <col min="44" max="44" width="15.28125" style="0" customWidth="1"/>
    <col min="45" max="46" width="27.00390625" style="0" customWidth="1"/>
    <col min="47" max="47" width="23.421875" style="0" customWidth="1"/>
  </cols>
  <sheetData>
    <row r="1" spans="1:46" ht="16.5" customHeigh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</row>
    <row r="2" spans="1:46" ht="12.75">
      <c r="A2" s="1"/>
      <c r="B2" s="1"/>
      <c r="C2" s="1"/>
      <c r="D2" s="1"/>
      <c r="E2" s="1"/>
      <c r="F2" s="1"/>
      <c r="G2" s="1"/>
      <c r="H2" s="1"/>
      <c r="I2" s="1"/>
      <c r="J2" s="1"/>
      <c r="K2" s="5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6.5" customHeight="1">
      <c r="A3" s="42" t="s">
        <v>1</v>
      </c>
      <c r="B3" s="42"/>
      <c r="C3" s="42"/>
      <c r="D3" s="42"/>
      <c r="E3" s="42"/>
      <c r="F3" s="42"/>
      <c r="G3" s="42"/>
      <c r="H3" s="43" t="s">
        <v>2</v>
      </c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</row>
    <row r="4" spans="1:46" ht="16.5" customHeight="1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5" t="s">
        <v>3</v>
      </c>
      <c r="S4" s="45"/>
      <c r="T4" s="45"/>
      <c r="U4" s="45"/>
      <c r="V4" s="45"/>
      <c r="W4" s="45"/>
      <c r="X4" s="45"/>
      <c r="Y4" s="44"/>
      <c r="Z4" s="44"/>
      <c r="AA4" s="44"/>
      <c r="AB4" s="44"/>
      <c r="AC4" s="44"/>
      <c r="AD4" s="44"/>
      <c r="AE4" s="45" t="s">
        <v>4</v>
      </c>
      <c r="AF4" s="45"/>
      <c r="AG4" s="45"/>
      <c r="AH4" s="45"/>
      <c r="AI4" s="45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</row>
    <row r="5" spans="1:46" ht="69.75" customHeight="1">
      <c r="A5" s="2" t="s">
        <v>5</v>
      </c>
      <c r="B5" s="2" t="s">
        <v>6</v>
      </c>
      <c r="C5" s="2" t="s">
        <v>7</v>
      </c>
      <c r="D5" s="2" t="s">
        <v>8</v>
      </c>
      <c r="E5" s="2" t="s">
        <v>9</v>
      </c>
      <c r="F5" s="2" t="s">
        <v>10</v>
      </c>
      <c r="G5" s="2" t="s">
        <v>11</v>
      </c>
      <c r="H5" s="2" t="s">
        <v>12</v>
      </c>
      <c r="I5" s="2" t="s">
        <v>13</v>
      </c>
      <c r="J5" s="2" t="s">
        <v>14</v>
      </c>
      <c r="K5" s="49" t="s">
        <v>15</v>
      </c>
      <c r="L5" s="2" t="s">
        <v>16</v>
      </c>
      <c r="M5" s="2" t="s">
        <v>17</v>
      </c>
      <c r="N5" s="2" t="s">
        <v>18</v>
      </c>
      <c r="O5" s="2" t="s">
        <v>140</v>
      </c>
      <c r="P5" s="2" t="s">
        <v>19</v>
      </c>
      <c r="Q5" s="2" t="s">
        <v>20</v>
      </c>
      <c r="R5" s="2" t="s">
        <v>21</v>
      </c>
      <c r="S5" s="2" t="s">
        <v>22</v>
      </c>
      <c r="T5" s="2" t="s">
        <v>23</v>
      </c>
      <c r="U5" s="2" t="s">
        <v>24</v>
      </c>
      <c r="V5" s="2" t="s">
        <v>25</v>
      </c>
      <c r="W5" s="2" t="s">
        <v>26</v>
      </c>
      <c r="X5" s="2" t="s">
        <v>27</v>
      </c>
      <c r="Y5" s="2" t="s">
        <v>28</v>
      </c>
      <c r="Z5" s="2" t="s">
        <v>29</v>
      </c>
      <c r="AA5" s="2" t="s">
        <v>30</v>
      </c>
      <c r="AB5" s="2" t="s">
        <v>31</v>
      </c>
      <c r="AC5" s="2" t="s">
        <v>32</v>
      </c>
      <c r="AD5" s="2" t="s">
        <v>33</v>
      </c>
      <c r="AE5" s="2" t="s">
        <v>34</v>
      </c>
      <c r="AF5" s="2" t="s">
        <v>35</v>
      </c>
      <c r="AG5" s="2" t="s">
        <v>36</v>
      </c>
      <c r="AH5" s="2" t="s">
        <v>37</v>
      </c>
      <c r="AI5" s="2" t="s">
        <v>38</v>
      </c>
      <c r="AJ5" s="2" t="s">
        <v>39</v>
      </c>
      <c r="AK5" s="2" t="s">
        <v>40</v>
      </c>
      <c r="AL5" s="2" t="s">
        <v>41</v>
      </c>
      <c r="AM5" s="2" t="s">
        <v>42</v>
      </c>
      <c r="AN5" s="2" t="s">
        <v>43</v>
      </c>
      <c r="AO5" s="2" t="s">
        <v>44</v>
      </c>
      <c r="AP5" s="2" t="s">
        <v>45</v>
      </c>
      <c r="AQ5" s="2" t="s">
        <v>46</v>
      </c>
      <c r="AR5" s="2" t="s">
        <v>47</v>
      </c>
      <c r="AS5" s="2" t="s">
        <v>48</v>
      </c>
      <c r="AT5" s="2" t="s">
        <v>49</v>
      </c>
    </row>
    <row r="6" spans="1:46" s="32" customFormat="1" ht="93" customHeight="1">
      <c r="A6" s="22">
        <v>6700</v>
      </c>
      <c r="B6" s="23"/>
      <c r="C6" s="22">
        <v>182288</v>
      </c>
      <c r="D6" s="23" t="s">
        <v>50</v>
      </c>
      <c r="E6" s="23" t="s">
        <v>51</v>
      </c>
      <c r="F6" s="23">
        <v>549493734</v>
      </c>
      <c r="G6" s="23"/>
      <c r="H6" s="22">
        <v>15885</v>
      </c>
      <c r="I6" s="23" t="s">
        <v>53</v>
      </c>
      <c r="J6" s="23" t="s">
        <v>54</v>
      </c>
      <c r="K6" s="24" t="s">
        <v>141</v>
      </c>
      <c r="L6" s="16"/>
      <c r="M6" s="40" t="s">
        <v>142</v>
      </c>
      <c r="N6" s="23" t="s">
        <v>175</v>
      </c>
      <c r="O6" s="26">
        <v>1</v>
      </c>
      <c r="P6" s="27">
        <v>40637</v>
      </c>
      <c r="Q6" s="27">
        <v>40641</v>
      </c>
      <c r="R6" s="23">
        <v>211410</v>
      </c>
      <c r="S6" s="23" t="s">
        <v>55</v>
      </c>
      <c r="T6" s="23" t="s">
        <v>56</v>
      </c>
      <c r="U6" s="23" t="s">
        <v>57</v>
      </c>
      <c r="V6" s="23">
        <v>3</v>
      </c>
      <c r="W6" s="23" t="s">
        <v>58</v>
      </c>
      <c r="X6" s="23">
        <v>310</v>
      </c>
      <c r="Y6" s="22">
        <v>182288</v>
      </c>
      <c r="Z6" s="23" t="s">
        <v>50</v>
      </c>
      <c r="AA6" s="23" t="s">
        <v>51</v>
      </c>
      <c r="AB6" s="23">
        <v>549493734</v>
      </c>
      <c r="AC6" s="23" t="s">
        <v>52</v>
      </c>
      <c r="AD6" s="23"/>
      <c r="AE6" s="28" t="s">
        <v>59</v>
      </c>
      <c r="AF6" s="23">
        <v>211410</v>
      </c>
      <c r="AG6" s="28"/>
      <c r="AH6" s="23">
        <v>1195</v>
      </c>
      <c r="AI6" s="23"/>
      <c r="AJ6" s="23"/>
      <c r="AK6" s="27">
        <v>40575</v>
      </c>
      <c r="AL6" s="22">
        <v>213180</v>
      </c>
      <c r="AM6" s="23" t="s">
        <v>60</v>
      </c>
      <c r="AN6" s="23" t="s">
        <v>61</v>
      </c>
      <c r="AO6" s="23">
        <v>549491502</v>
      </c>
      <c r="AP6" s="29"/>
      <c r="AQ6" s="30"/>
      <c r="AR6" s="31">
        <f>((O6*AP6)*(AQ6/100))/O6</f>
        <v>0</v>
      </c>
      <c r="AS6" s="31">
        <f>ROUND(O6*ROUND(AP6,2),2)</f>
        <v>0</v>
      </c>
      <c r="AT6" s="31">
        <f>ROUND(AS6*((100+AQ6)/100),2)</f>
        <v>0</v>
      </c>
    </row>
    <row r="7" spans="1:46" s="32" customFormat="1" ht="66.75" customHeight="1" thickBot="1">
      <c r="A7" s="22">
        <v>6700</v>
      </c>
      <c r="B7" s="23"/>
      <c r="C7" s="22">
        <v>182288</v>
      </c>
      <c r="D7" s="23" t="s">
        <v>50</v>
      </c>
      <c r="E7" s="23" t="s">
        <v>51</v>
      </c>
      <c r="F7" s="23">
        <v>549493734</v>
      </c>
      <c r="G7" s="23"/>
      <c r="H7" s="22">
        <v>15886</v>
      </c>
      <c r="I7" s="23" t="s">
        <v>53</v>
      </c>
      <c r="J7" s="23" t="s">
        <v>54</v>
      </c>
      <c r="K7" s="51" t="s">
        <v>62</v>
      </c>
      <c r="L7" s="16"/>
      <c r="M7" s="33" t="s">
        <v>143</v>
      </c>
      <c r="N7" s="23" t="s">
        <v>144</v>
      </c>
      <c r="O7" s="26">
        <v>1</v>
      </c>
      <c r="P7" s="27">
        <v>40637</v>
      </c>
      <c r="Q7" s="27">
        <v>40641</v>
      </c>
      <c r="R7" s="23">
        <v>211410</v>
      </c>
      <c r="S7" s="23" t="s">
        <v>55</v>
      </c>
      <c r="T7" s="23" t="s">
        <v>56</v>
      </c>
      <c r="U7" s="23" t="s">
        <v>57</v>
      </c>
      <c r="V7" s="23">
        <v>3</v>
      </c>
      <c r="W7" s="23" t="s">
        <v>58</v>
      </c>
      <c r="X7" s="23">
        <v>310</v>
      </c>
      <c r="Y7" s="22">
        <v>182288</v>
      </c>
      <c r="Z7" s="23" t="s">
        <v>50</v>
      </c>
      <c r="AA7" s="23" t="s">
        <v>51</v>
      </c>
      <c r="AB7" s="23">
        <v>549493734</v>
      </c>
      <c r="AC7" s="23" t="s">
        <v>52</v>
      </c>
      <c r="AD7" s="23"/>
      <c r="AE7" s="28" t="s">
        <v>59</v>
      </c>
      <c r="AF7" s="23">
        <v>211410</v>
      </c>
      <c r="AG7" s="28"/>
      <c r="AH7" s="23">
        <v>1195</v>
      </c>
      <c r="AI7" s="23"/>
      <c r="AJ7" s="23"/>
      <c r="AK7" s="27">
        <v>40575</v>
      </c>
      <c r="AL7" s="22">
        <v>213180</v>
      </c>
      <c r="AM7" s="23" t="s">
        <v>60</v>
      </c>
      <c r="AN7" s="23" t="s">
        <v>61</v>
      </c>
      <c r="AO7" s="23">
        <v>549491502</v>
      </c>
      <c r="AP7" s="29"/>
      <c r="AQ7" s="30"/>
      <c r="AR7" s="31">
        <f>((O7*AP7)*(AQ7/100))/O7</f>
        <v>0</v>
      </c>
      <c r="AS7" s="31">
        <f>ROUND(O7*ROUND(AP7,2),2)</f>
        <v>0</v>
      </c>
      <c r="AT7" s="31">
        <f>ROUND(AS7*((100+AQ7)/100),2)</f>
        <v>0</v>
      </c>
    </row>
    <row r="8" spans="1:46" ht="13.5" customHeight="1" thickTop="1">
      <c r="A8" s="46" t="s">
        <v>63</v>
      </c>
      <c r="B8" s="46"/>
      <c r="C8" s="46"/>
      <c r="D8" s="12"/>
      <c r="E8" s="12"/>
      <c r="F8" s="12"/>
      <c r="G8" s="12"/>
      <c r="H8" s="12"/>
      <c r="I8" s="12"/>
      <c r="J8" s="12"/>
      <c r="K8" s="5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46" t="s">
        <v>64</v>
      </c>
      <c r="AR8" s="46"/>
      <c r="AS8" s="13">
        <f>SUM(AS6:AS7)</f>
        <v>0</v>
      </c>
      <c r="AT8" s="13">
        <f>SUM(AT6:AT7)</f>
        <v>0</v>
      </c>
    </row>
    <row r="9" spans="1:46" ht="12.75">
      <c r="A9" s="14"/>
      <c r="B9" s="14"/>
      <c r="C9" s="14"/>
      <c r="D9" s="14"/>
      <c r="E9" s="14"/>
      <c r="F9" s="14"/>
      <c r="G9" s="14"/>
      <c r="H9" s="14"/>
      <c r="I9" s="14"/>
      <c r="J9" s="14"/>
      <c r="K9" s="53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</row>
    <row r="10" spans="1:46" ht="89.25">
      <c r="A10" s="3">
        <v>6779</v>
      </c>
      <c r="B10" s="4" t="s">
        <v>65</v>
      </c>
      <c r="C10" s="3">
        <v>137033</v>
      </c>
      <c r="D10" s="4" t="s">
        <v>66</v>
      </c>
      <c r="E10" s="4" t="s">
        <v>67</v>
      </c>
      <c r="F10" s="4">
        <v>549494481</v>
      </c>
      <c r="G10" s="4"/>
      <c r="H10" s="3">
        <v>14502</v>
      </c>
      <c r="I10" s="4" t="s">
        <v>53</v>
      </c>
      <c r="J10" s="4" t="s">
        <v>54</v>
      </c>
      <c r="K10" s="54" t="s">
        <v>145</v>
      </c>
      <c r="L10" s="5"/>
      <c r="M10" s="19" t="s">
        <v>146</v>
      </c>
      <c r="N10" s="4" t="s">
        <v>176</v>
      </c>
      <c r="O10" s="6">
        <v>1</v>
      </c>
      <c r="P10" s="7">
        <v>40612</v>
      </c>
      <c r="Q10" s="7">
        <v>40612</v>
      </c>
      <c r="R10" s="4">
        <v>790000</v>
      </c>
      <c r="S10" s="4" t="s">
        <v>68</v>
      </c>
      <c r="T10" s="4" t="s">
        <v>69</v>
      </c>
      <c r="U10" s="4" t="s">
        <v>70</v>
      </c>
      <c r="V10" s="4">
        <v>1</v>
      </c>
      <c r="W10" s="4" t="s">
        <v>71</v>
      </c>
      <c r="X10" s="4">
        <v>121</v>
      </c>
      <c r="Y10" s="3">
        <v>137033</v>
      </c>
      <c r="Z10" s="4" t="s">
        <v>66</v>
      </c>
      <c r="AA10" s="4" t="s">
        <v>67</v>
      </c>
      <c r="AB10" s="4">
        <v>549494481</v>
      </c>
      <c r="AC10" s="4"/>
      <c r="AD10" s="4"/>
      <c r="AE10" s="8" t="s">
        <v>72</v>
      </c>
      <c r="AF10" s="4">
        <v>790000</v>
      </c>
      <c r="AG10" s="8"/>
      <c r="AH10" s="4">
        <v>2195</v>
      </c>
      <c r="AI10" s="4">
        <v>790000</v>
      </c>
      <c r="AJ10" s="4"/>
      <c r="AK10" s="7">
        <v>40574</v>
      </c>
      <c r="AL10" s="3">
        <v>114492</v>
      </c>
      <c r="AM10" s="4" t="s">
        <v>73</v>
      </c>
      <c r="AN10" s="4" t="s">
        <v>74</v>
      </c>
      <c r="AO10" s="4">
        <v>549495476</v>
      </c>
      <c r="AP10" s="9"/>
      <c r="AQ10" s="10"/>
      <c r="AR10" s="11">
        <f>((O10*AP10)*(AQ10/100))/O10</f>
        <v>0</v>
      </c>
      <c r="AS10" s="11">
        <f>ROUND(O10*ROUND(AP10,2),2)</f>
        <v>0</v>
      </c>
      <c r="AT10" s="11">
        <f>ROUND(AS10*((100+AQ10)/100),2)</f>
        <v>0</v>
      </c>
    </row>
    <row r="11" spans="1:46" ht="39" thickBot="1">
      <c r="A11" s="3">
        <v>6779</v>
      </c>
      <c r="B11" s="4" t="s">
        <v>65</v>
      </c>
      <c r="C11" s="3">
        <v>137033</v>
      </c>
      <c r="D11" s="4" t="s">
        <v>66</v>
      </c>
      <c r="E11" s="4" t="s">
        <v>67</v>
      </c>
      <c r="F11" s="4">
        <v>549494481</v>
      </c>
      <c r="G11" s="4"/>
      <c r="H11" s="3">
        <v>14525</v>
      </c>
      <c r="I11" s="4" t="s">
        <v>53</v>
      </c>
      <c r="J11" s="4" t="s">
        <v>54</v>
      </c>
      <c r="K11" s="55" t="s">
        <v>147</v>
      </c>
      <c r="L11" s="5"/>
      <c r="M11" s="21" t="s">
        <v>148</v>
      </c>
      <c r="N11" s="4"/>
      <c r="O11" s="6">
        <v>1</v>
      </c>
      <c r="P11" s="7">
        <v>40612</v>
      </c>
      <c r="Q11" s="7">
        <v>40612</v>
      </c>
      <c r="R11" s="4">
        <v>790000</v>
      </c>
      <c r="S11" s="4" t="s">
        <v>68</v>
      </c>
      <c r="T11" s="4" t="s">
        <v>69</v>
      </c>
      <c r="U11" s="4" t="s">
        <v>70</v>
      </c>
      <c r="V11" s="4">
        <v>1</v>
      </c>
      <c r="W11" s="4" t="s">
        <v>71</v>
      </c>
      <c r="X11" s="4">
        <v>121</v>
      </c>
      <c r="Y11" s="3">
        <v>137033</v>
      </c>
      <c r="Z11" s="4" t="s">
        <v>66</v>
      </c>
      <c r="AA11" s="4" t="s">
        <v>67</v>
      </c>
      <c r="AB11" s="4">
        <v>549494481</v>
      </c>
      <c r="AC11" s="4"/>
      <c r="AD11" s="4"/>
      <c r="AE11" s="8" t="s">
        <v>72</v>
      </c>
      <c r="AF11" s="4">
        <v>790000</v>
      </c>
      <c r="AG11" s="8"/>
      <c r="AH11" s="4">
        <v>2195</v>
      </c>
      <c r="AI11" s="4">
        <v>790000</v>
      </c>
      <c r="AJ11" s="4"/>
      <c r="AK11" s="7">
        <v>40574</v>
      </c>
      <c r="AL11" s="3">
        <v>114492</v>
      </c>
      <c r="AM11" s="4" t="s">
        <v>73</v>
      </c>
      <c r="AN11" s="4" t="s">
        <v>74</v>
      </c>
      <c r="AO11" s="4">
        <v>549495476</v>
      </c>
      <c r="AP11" s="9"/>
      <c r="AQ11" s="10"/>
      <c r="AR11" s="11">
        <f>((O11*AP11)*(AQ11/100))/O11</f>
        <v>0</v>
      </c>
      <c r="AS11" s="11">
        <f>ROUND(O11*ROUND(AP11,2),2)</f>
        <v>0</v>
      </c>
      <c r="AT11" s="11">
        <f>ROUND(AS11*((100+AQ11)/100),2)</f>
        <v>0</v>
      </c>
    </row>
    <row r="12" spans="1:46" ht="13.5" customHeight="1" thickTop="1">
      <c r="A12" s="46" t="s">
        <v>63</v>
      </c>
      <c r="B12" s="46"/>
      <c r="C12" s="46"/>
      <c r="D12" s="12"/>
      <c r="E12" s="12"/>
      <c r="F12" s="12"/>
      <c r="G12" s="12"/>
      <c r="H12" s="12"/>
      <c r="I12" s="12"/>
      <c r="J12" s="12"/>
      <c r="K12" s="5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46" t="s">
        <v>64</v>
      </c>
      <c r="AR12" s="46"/>
      <c r="AS12" s="13">
        <f>SUM(AS10:AS11)</f>
        <v>0</v>
      </c>
      <c r="AT12" s="13">
        <f>SUM(AT10:AT11)</f>
        <v>0</v>
      </c>
    </row>
    <row r="13" spans="1:46" ht="12.7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53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</row>
    <row r="14" spans="1:46" ht="63.75">
      <c r="A14" s="3">
        <v>6838</v>
      </c>
      <c r="B14" s="4"/>
      <c r="C14" s="3">
        <v>186014</v>
      </c>
      <c r="D14" s="4" t="s">
        <v>75</v>
      </c>
      <c r="E14" s="4" t="s">
        <v>76</v>
      </c>
      <c r="F14" s="4">
        <v>549496321</v>
      </c>
      <c r="G14" s="4"/>
      <c r="H14" s="3">
        <v>14567</v>
      </c>
      <c r="I14" s="4" t="s">
        <v>53</v>
      </c>
      <c r="J14" s="4" t="s">
        <v>54</v>
      </c>
      <c r="K14" s="56" t="s">
        <v>150</v>
      </c>
      <c r="L14" s="5"/>
      <c r="M14" s="17" t="s">
        <v>149</v>
      </c>
      <c r="N14" s="4" t="s">
        <v>173</v>
      </c>
      <c r="O14" s="6">
        <v>1</v>
      </c>
      <c r="P14" s="7">
        <v>40612</v>
      </c>
      <c r="Q14" s="7">
        <v>40612</v>
      </c>
      <c r="R14" s="4">
        <v>510000</v>
      </c>
      <c r="S14" s="4" t="s">
        <v>77</v>
      </c>
      <c r="T14" s="4" t="s">
        <v>78</v>
      </c>
      <c r="U14" s="4" t="s">
        <v>79</v>
      </c>
      <c r="V14" s="4">
        <v>2</v>
      </c>
      <c r="W14" s="4" t="s">
        <v>80</v>
      </c>
      <c r="X14" s="4" t="s">
        <v>81</v>
      </c>
      <c r="Y14" s="3">
        <v>296803</v>
      </c>
      <c r="Z14" s="4" t="s">
        <v>82</v>
      </c>
      <c r="AA14" s="4" t="s">
        <v>83</v>
      </c>
      <c r="AB14" s="4">
        <v>549492054</v>
      </c>
      <c r="AC14" s="4"/>
      <c r="AD14" s="4"/>
      <c r="AE14" s="8" t="s">
        <v>84</v>
      </c>
      <c r="AF14" s="4">
        <v>511100</v>
      </c>
      <c r="AG14" s="8"/>
      <c r="AH14" s="4">
        <v>1195</v>
      </c>
      <c r="AI14" s="4">
        <v>510000</v>
      </c>
      <c r="AJ14" s="4"/>
      <c r="AK14" s="7">
        <v>40574</v>
      </c>
      <c r="AL14" s="3">
        <v>112169</v>
      </c>
      <c r="AM14" s="4" t="s">
        <v>85</v>
      </c>
      <c r="AN14" s="4" t="s">
        <v>86</v>
      </c>
      <c r="AO14" s="4">
        <v>549492002</v>
      </c>
      <c r="AP14" s="9"/>
      <c r="AQ14" s="10"/>
      <c r="AR14" s="11">
        <f>((O14*AP14)*(AQ14/100))/O14</f>
        <v>0</v>
      </c>
      <c r="AS14" s="11">
        <f>ROUND(O14*ROUND(AP14,2),2)</f>
        <v>0</v>
      </c>
      <c r="AT14" s="11">
        <f>ROUND(AS14*((100+AQ14)/100),2)</f>
        <v>0</v>
      </c>
    </row>
    <row r="15" spans="1:46" ht="99" customHeight="1" thickBot="1">
      <c r="A15" s="3">
        <v>6838</v>
      </c>
      <c r="B15" s="4"/>
      <c r="C15" s="3">
        <v>186014</v>
      </c>
      <c r="D15" s="4" t="s">
        <v>75</v>
      </c>
      <c r="E15" s="4" t="s">
        <v>76</v>
      </c>
      <c r="F15" s="4">
        <v>549496321</v>
      </c>
      <c r="G15" s="4"/>
      <c r="H15" s="3">
        <v>14597</v>
      </c>
      <c r="I15" s="4" t="s">
        <v>53</v>
      </c>
      <c r="J15" s="4" t="s">
        <v>54</v>
      </c>
      <c r="K15" s="56" t="s">
        <v>87</v>
      </c>
      <c r="L15" s="5"/>
      <c r="M15" s="34" t="s">
        <v>177</v>
      </c>
      <c r="N15" s="4" t="s">
        <v>178</v>
      </c>
      <c r="O15" s="6">
        <v>1</v>
      </c>
      <c r="P15" s="7">
        <v>40612</v>
      </c>
      <c r="Q15" s="7">
        <v>40612</v>
      </c>
      <c r="R15" s="4">
        <v>510000</v>
      </c>
      <c r="S15" s="4" t="s">
        <v>77</v>
      </c>
      <c r="T15" s="4" t="s">
        <v>78</v>
      </c>
      <c r="U15" s="4" t="s">
        <v>79</v>
      </c>
      <c r="V15" s="4">
        <v>2</v>
      </c>
      <c r="W15" s="4" t="s">
        <v>80</v>
      </c>
      <c r="X15" s="4" t="s">
        <v>81</v>
      </c>
      <c r="Y15" s="3">
        <v>296803</v>
      </c>
      <c r="Z15" s="4" t="s">
        <v>82</v>
      </c>
      <c r="AA15" s="4" t="s">
        <v>83</v>
      </c>
      <c r="AB15" s="4">
        <v>549492054</v>
      </c>
      <c r="AC15" s="4"/>
      <c r="AD15" s="4"/>
      <c r="AE15" s="8" t="s">
        <v>84</v>
      </c>
      <c r="AF15" s="4">
        <v>511100</v>
      </c>
      <c r="AG15" s="8"/>
      <c r="AH15" s="4">
        <v>1195</v>
      </c>
      <c r="AI15" s="4">
        <v>510000</v>
      </c>
      <c r="AJ15" s="4"/>
      <c r="AK15" s="7">
        <v>40574</v>
      </c>
      <c r="AL15" s="3">
        <v>112169</v>
      </c>
      <c r="AM15" s="4" t="s">
        <v>85</v>
      </c>
      <c r="AN15" s="4" t="s">
        <v>86</v>
      </c>
      <c r="AO15" s="4">
        <v>549492002</v>
      </c>
      <c r="AP15" s="9"/>
      <c r="AQ15" s="10"/>
      <c r="AR15" s="11">
        <f>((O15*AP15)*(AQ15/100))/O15</f>
        <v>0</v>
      </c>
      <c r="AS15" s="11">
        <f>ROUND(O15*ROUND(AP15,2),2)</f>
        <v>0</v>
      </c>
      <c r="AT15" s="11">
        <f>ROUND(AS15*((100+AQ15)/100),2)</f>
        <v>0</v>
      </c>
    </row>
    <row r="16" spans="1:46" ht="13.5" customHeight="1" thickTop="1">
      <c r="A16" s="46" t="s">
        <v>63</v>
      </c>
      <c r="B16" s="46"/>
      <c r="C16" s="46"/>
      <c r="D16" s="12"/>
      <c r="E16" s="12"/>
      <c r="F16" s="12"/>
      <c r="G16" s="12"/>
      <c r="H16" s="12"/>
      <c r="I16" s="12"/>
      <c r="J16" s="12"/>
      <c r="K16" s="5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46" t="s">
        <v>64</v>
      </c>
      <c r="AR16" s="46"/>
      <c r="AS16" s="13">
        <f>SUM(AS14:AS15)</f>
        <v>0</v>
      </c>
      <c r="AT16" s="13">
        <f>SUM(AT14:AT15)</f>
        <v>0</v>
      </c>
    </row>
    <row r="17" spans="1:46" ht="12.75">
      <c r="A17" s="14"/>
      <c r="B17" s="14"/>
      <c r="C17" s="14"/>
      <c r="D17" s="14"/>
      <c r="E17" s="14"/>
      <c r="F17" s="14"/>
      <c r="G17" s="14"/>
      <c r="H17" s="14"/>
      <c r="I17" s="14"/>
      <c r="J17" s="14"/>
      <c r="K17" s="53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</row>
    <row r="18" spans="1:46" ht="25.5">
      <c r="A18" s="3">
        <v>6980</v>
      </c>
      <c r="B18" s="4"/>
      <c r="C18" s="3">
        <v>33194</v>
      </c>
      <c r="D18" s="4" t="s">
        <v>88</v>
      </c>
      <c r="E18" s="4" t="s">
        <v>89</v>
      </c>
      <c r="F18" s="4">
        <v>549493675</v>
      </c>
      <c r="G18" s="4"/>
      <c r="H18" s="3">
        <v>14912</v>
      </c>
      <c r="I18" s="4" t="s">
        <v>53</v>
      </c>
      <c r="J18" s="4" t="s">
        <v>54</v>
      </c>
      <c r="K18" s="54" t="s">
        <v>151</v>
      </c>
      <c r="L18" s="5"/>
      <c r="M18" s="19" t="s">
        <v>152</v>
      </c>
      <c r="N18" s="4"/>
      <c r="O18" s="6">
        <v>1</v>
      </c>
      <c r="P18" s="7">
        <v>40612</v>
      </c>
      <c r="Q18" s="7">
        <v>40612</v>
      </c>
      <c r="R18" s="4">
        <v>811000</v>
      </c>
      <c r="S18" s="4" t="s">
        <v>91</v>
      </c>
      <c r="T18" s="4" t="s">
        <v>92</v>
      </c>
      <c r="U18" s="4" t="s">
        <v>93</v>
      </c>
      <c r="V18" s="4"/>
      <c r="W18" s="4" t="s">
        <v>94</v>
      </c>
      <c r="X18" s="4" t="s">
        <v>94</v>
      </c>
      <c r="Y18" s="3">
        <v>244921</v>
      </c>
      <c r="Z18" s="4" t="s">
        <v>95</v>
      </c>
      <c r="AA18" s="4" t="s">
        <v>96</v>
      </c>
      <c r="AB18" s="4">
        <v>549492797</v>
      </c>
      <c r="AC18" s="4" t="s">
        <v>90</v>
      </c>
      <c r="AD18" s="4"/>
      <c r="AE18" s="8" t="s">
        <v>97</v>
      </c>
      <c r="AF18" s="4">
        <v>811000</v>
      </c>
      <c r="AG18" s="8"/>
      <c r="AH18" s="4">
        <v>1590</v>
      </c>
      <c r="AI18" s="4">
        <v>810000</v>
      </c>
      <c r="AJ18" s="4"/>
      <c r="AK18" s="7">
        <v>40578</v>
      </c>
      <c r="AL18" s="3">
        <v>168940</v>
      </c>
      <c r="AM18" s="4" t="s">
        <v>98</v>
      </c>
      <c r="AN18" s="4" t="s">
        <v>99</v>
      </c>
      <c r="AO18" s="4">
        <v>549492704</v>
      </c>
      <c r="AP18" s="9"/>
      <c r="AQ18" s="10"/>
      <c r="AR18" s="11">
        <f>((O18*AP18)*(AQ18/100))/O18</f>
        <v>0</v>
      </c>
      <c r="AS18" s="11">
        <f>ROUND(O18*ROUND(AP18,2),2)</f>
        <v>0</v>
      </c>
      <c r="AT18" s="11">
        <f>ROUND(AS18*((100+AQ18)/100),2)</f>
        <v>0</v>
      </c>
    </row>
    <row r="19" spans="1:46" ht="25.5">
      <c r="A19" s="3">
        <v>6980</v>
      </c>
      <c r="B19" s="4"/>
      <c r="C19" s="3">
        <v>33194</v>
      </c>
      <c r="D19" s="4" t="s">
        <v>88</v>
      </c>
      <c r="E19" s="4" t="s">
        <v>89</v>
      </c>
      <c r="F19" s="4">
        <v>549493675</v>
      </c>
      <c r="G19" s="4"/>
      <c r="H19" s="3">
        <v>14928</v>
      </c>
      <c r="I19" s="4" t="s">
        <v>53</v>
      </c>
      <c r="J19" s="4" t="s">
        <v>54</v>
      </c>
      <c r="K19" s="54" t="s">
        <v>153</v>
      </c>
      <c r="L19" s="5"/>
      <c r="M19" s="19" t="s">
        <v>154</v>
      </c>
      <c r="N19" s="4"/>
      <c r="O19" s="6">
        <v>1</v>
      </c>
      <c r="P19" s="7">
        <v>40612</v>
      </c>
      <c r="Q19" s="7">
        <v>40612</v>
      </c>
      <c r="R19" s="4">
        <v>811000</v>
      </c>
      <c r="S19" s="4" t="s">
        <v>91</v>
      </c>
      <c r="T19" s="4" t="s">
        <v>92</v>
      </c>
      <c r="U19" s="4" t="s">
        <v>93</v>
      </c>
      <c r="V19" s="4"/>
      <c r="W19" s="4" t="s">
        <v>94</v>
      </c>
      <c r="X19" s="4" t="s">
        <v>94</v>
      </c>
      <c r="Y19" s="3">
        <v>244921</v>
      </c>
      <c r="Z19" s="4" t="s">
        <v>95</v>
      </c>
      <c r="AA19" s="4" t="s">
        <v>96</v>
      </c>
      <c r="AB19" s="4">
        <v>549492797</v>
      </c>
      <c r="AC19" s="4" t="s">
        <v>90</v>
      </c>
      <c r="AD19" s="4"/>
      <c r="AE19" s="8" t="s">
        <v>97</v>
      </c>
      <c r="AF19" s="4">
        <v>811000</v>
      </c>
      <c r="AG19" s="8"/>
      <c r="AH19" s="4">
        <v>1590</v>
      </c>
      <c r="AI19" s="4">
        <v>810000</v>
      </c>
      <c r="AJ19" s="4"/>
      <c r="AK19" s="7">
        <v>40578</v>
      </c>
      <c r="AL19" s="3">
        <v>168940</v>
      </c>
      <c r="AM19" s="4" t="s">
        <v>98</v>
      </c>
      <c r="AN19" s="4" t="s">
        <v>99</v>
      </c>
      <c r="AO19" s="4">
        <v>549492704</v>
      </c>
      <c r="AP19" s="9"/>
      <c r="AQ19" s="10"/>
      <c r="AR19" s="11">
        <f>((O19*AP19)*(AQ19/100))/O19</f>
        <v>0</v>
      </c>
      <c r="AS19" s="11">
        <f>ROUND(O19*ROUND(AP19,2),2)</f>
        <v>0</v>
      </c>
      <c r="AT19" s="11">
        <f>ROUND(AS19*((100+AQ19)/100),2)</f>
        <v>0</v>
      </c>
    </row>
    <row r="20" spans="1:46" ht="51.75" thickBot="1">
      <c r="A20" s="3">
        <v>6980</v>
      </c>
      <c r="B20" s="4"/>
      <c r="C20" s="3">
        <v>33194</v>
      </c>
      <c r="D20" s="4" t="s">
        <v>88</v>
      </c>
      <c r="E20" s="4" t="s">
        <v>89</v>
      </c>
      <c r="F20" s="4">
        <v>549493675</v>
      </c>
      <c r="G20" s="4"/>
      <c r="H20" s="3">
        <v>14929</v>
      </c>
      <c r="I20" s="4" t="s">
        <v>53</v>
      </c>
      <c r="J20" s="4" t="s">
        <v>54</v>
      </c>
      <c r="K20" s="57" t="s">
        <v>155</v>
      </c>
      <c r="L20" s="5"/>
      <c r="M20" s="36" t="s">
        <v>156</v>
      </c>
      <c r="N20" s="4"/>
      <c r="O20" s="6">
        <v>1</v>
      </c>
      <c r="P20" s="7">
        <v>40612</v>
      </c>
      <c r="Q20" s="7">
        <v>40612</v>
      </c>
      <c r="R20" s="4">
        <v>811000</v>
      </c>
      <c r="S20" s="4" t="s">
        <v>91</v>
      </c>
      <c r="T20" s="4" t="s">
        <v>92</v>
      </c>
      <c r="U20" s="4" t="s">
        <v>93</v>
      </c>
      <c r="V20" s="4"/>
      <c r="W20" s="4" t="s">
        <v>94</v>
      </c>
      <c r="X20" s="4" t="s">
        <v>94</v>
      </c>
      <c r="Y20" s="3">
        <v>244921</v>
      </c>
      <c r="Z20" s="4" t="s">
        <v>95</v>
      </c>
      <c r="AA20" s="4" t="s">
        <v>96</v>
      </c>
      <c r="AB20" s="4">
        <v>549492797</v>
      </c>
      <c r="AC20" s="4" t="s">
        <v>90</v>
      </c>
      <c r="AD20" s="4"/>
      <c r="AE20" s="8" t="s">
        <v>97</v>
      </c>
      <c r="AF20" s="4">
        <v>811000</v>
      </c>
      <c r="AG20" s="8"/>
      <c r="AH20" s="4">
        <v>1590</v>
      </c>
      <c r="AI20" s="4">
        <v>810000</v>
      </c>
      <c r="AJ20" s="4"/>
      <c r="AK20" s="7">
        <v>40578</v>
      </c>
      <c r="AL20" s="3">
        <v>168940</v>
      </c>
      <c r="AM20" s="4" t="s">
        <v>98</v>
      </c>
      <c r="AN20" s="4" t="s">
        <v>99</v>
      </c>
      <c r="AO20" s="4">
        <v>549492704</v>
      </c>
      <c r="AP20" s="9"/>
      <c r="AQ20" s="10"/>
      <c r="AR20" s="11">
        <f>((O20*AP20)*(AQ20/100))/O20</f>
        <v>0</v>
      </c>
      <c r="AS20" s="11">
        <f>ROUND(O20*ROUND(AP20,2),2)</f>
        <v>0</v>
      </c>
      <c r="AT20" s="11">
        <f>ROUND(AS20*((100+AQ20)/100),2)</f>
        <v>0</v>
      </c>
    </row>
    <row r="21" spans="1:46" ht="13.5" customHeight="1" thickTop="1">
      <c r="A21" s="46" t="s">
        <v>63</v>
      </c>
      <c r="B21" s="46"/>
      <c r="C21" s="46"/>
      <c r="D21" s="12"/>
      <c r="E21" s="12"/>
      <c r="F21" s="12"/>
      <c r="G21" s="12"/>
      <c r="H21" s="12"/>
      <c r="I21" s="12"/>
      <c r="J21" s="12"/>
      <c r="K21" s="5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46" t="s">
        <v>64</v>
      </c>
      <c r="AR21" s="46"/>
      <c r="AS21" s="13">
        <f>SUM(AS18:AS20)</f>
        <v>0</v>
      </c>
      <c r="AT21" s="13">
        <f>SUM(AT18:AT20)</f>
        <v>0</v>
      </c>
    </row>
    <row r="22" spans="1:46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53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</row>
    <row r="23" spans="1:46" ht="102">
      <c r="A23" s="3">
        <v>6969</v>
      </c>
      <c r="B23" s="4"/>
      <c r="C23" s="3">
        <v>52839</v>
      </c>
      <c r="D23" s="4" t="s">
        <v>100</v>
      </c>
      <c r="E23" s="4" t="s">
        <v>101</v>
      </c>
      <c r="F23" s="4">
        <v>605551815</v>
      </c>
      <c r="G23" s="4"/>
      <c r="H23" s="3" t="s">
        <v>167</v>
      </c>
      <c r="I23" s="4" t="s">
        <v>53</v>
      </c>
      <c r="J23" s="4" t="s">
        <v>54</v>
      </c>
      <c r="K23" s="24" t="s">
        <v>157</v>
      </c>
      <c r="L23" s="5"/>
      <c r="M23" s="18" t="s">
        <v>164</v>
      </c>
      <c r="N23" s="4"/>
      <c r="O23" s="6">
        <v>1</v>
      </c>
      <c r="P23" s="7">
        <v>40612</v>
      </c>
      <c r="Q23" s="7">
        <v>40673</v>
      </c>
      <c r="R23" s="4">
        <v>997300</v>
      </c>
      <c r="S23" s="4" t="s">
        <v>102</v>
      </c>
      <c r="T23" s="4" t="s">
        <v>103</v>
      </c>
      <c r="U23" s="4" t="s">
        <v>104</v>
      </c>
      <c r="V23" s="4">
        <v>3</v>
      </c>
      <c r="W23" s="4" t="s">
        <v>105</v>
      </c>
      <c r="X23" s="4">
        <v>262</v>
      </c>
      <c r="Y23" s="3">
        <v>52839</v>
      </c>
      <c r="Z23" s="4" t="s">
        <v>100</v>
      </c>
      <c r="AA23" s="4" t="s">
        <v>101</v>
      </c>
      <c r="AB23" s="4">
        <v>605551815</v>
      </c>
      <c r="AC23" s="4"/>
      <c r="AD23" s="4"/>
      <c r="AE23" s="8" t="s">
        <v>106</v>
      </c>
      <c r="AF23" s="4">
        <v>997300</v>
      </c>
      <c r="AG23" s="8"/>
      <c r="AH23" s="4">
        <v>1195</v>
      </c>
      <c r="AI23" s="4"/>
      <c r="AJ23" s="4"/>
      <c r="AK23" s="7">
        <v>40570</v>
      </c>
      <c r="AL23" s="3">
        <v>110711</v>
      </c>
      <c r="AM23" s="4" t="s">
        <v>107</v>
      </c>
      <c r="AN23" s="4" t="s">
        <v>108</v>
      </c>
      <c r="AO23" s="4">
        <v>549494055</v>
      </c>
      <c r="AP23" s="9"/>
      <c r="AQ23" s="10"/>
      <c r="AR23" s="11">
        <f aca="true" t="shared" si="0" ref="AR23:AR28">((O23*AP23)*(AQ23/100))/O23</f>
        <v>0</v>
      </c>
      <c r="AS23" s="11">
        <f aca="true" t="shared" si="1" ref="AS23:AS28">ROUND(O23*ROUND(AP23,2),2)</f>
        <v>0</v>
      </c>
      <c r="AT23" s="11">
        <f aca="true" t="shared" si="2" ref="AT23:AT28">ROUND(AS23*((100+AQ23)/100),2)</f>
        <v>0</v>
      </c>
    </row>
    <row r="24" spans="1:46" ht="63.75">
      <c r="A24" s="3">
        <v>6969</v>
      </c>
      <c r="B24" s="4"/>
      <c r="C24" s="3">
        <v>52839</v>
      </c>
      <c r="D24" s="4" t="s">
        <v>100</v>
      </c>
      <c r="E24" s="4" t="s">
        <v>101</v>
      </c>
      <c r="F24" s="4">
        <v>605551815</v>
      </c>
      <c r="G24" s="4"/>
      <c r="H24" s="3" t="s">
        <v>168</v>
      </c>
      <c r="I24" s="4" t="s">
        <v>53</v>
      </c>
      <c r="J24" s="4" t="s">
        <v>54</v>
      </c>
      <c r="K24" s="24" t="s">
        <v>158</v>
      </c>
      <c r="L24" s="5"/>
      <c r="M24" s="25" t="s">
        <v>159</v>
      </c>
      <c r="N24" s="4" t="s">
        <v>179</v>
      </c>
      <c r="O24" s="6">
        <v>1</v>
      </c>
      <c r="P24" s="7">
        <v>40612</v>
      </c>
      <c r="Q24" s="7">
        <v>40673</v>
      </c>
      <c r="R24" s="4">
        <v>997300</v>
      </c>
      <c r="S24" s="4" t="s">
        <v>102</v>
      </c>
      <c r="T24" s="4" t="s">
        <v>103</v>
      </c>
      <c r="U24" s="4" t="s">
        <v>104</v>
      </c>
      <c r="V24" s="4">
        <v>3</v>
      </c>
      <c r="W24" s="4" t="s">
        <v>105</v>
      </c>
      <c r="X24" s="4">
        <v>262</v>
      </c>
      <c r="Y24" s="3">
        <v>52839</v>
      </c>
      <c r="Z24" s="4" t="s">
        <v>100</v>
      </c>
      <c r="AA24" s="4" t="s">
        <v>101</v>
      </c>
      <c r="AB24" s="4">
        <v>605551815</v>
      </c>
      <c r="AC24" s="4"/>
      <c r="AD24" s="4"/>
      <c r="AE24" s="8" t="s">
        <v>106</v>
      </c>
      <c r="AF24" s="4">
        <v>997300</v>
      </c>
      <c r="AG24" s="8"/>
      <c r="AH24" s="4">
        <v>1195</v>
      </c>
      <c r="AI24" s="4"/>
      <c r="AJ24" s="4"/>
      <c r="AK24" s="7">
        <v>40570</v>
      </c>
      <c r="AL24" s="3">
        <v>110711</v>
      </c>
      <c r="AM24" s="4" t="s">
        <v>107</v>
      </c>
      <c r="AN24" s="4" t="s">
        <v>108</v>
      </c>
      <c r="AO24" s="4">
        <v>549494055</v>
      </c>
      <c r="AP24" s="9"/>
      <c r="AQ24" s="10"/>
      <c r="AR24" s="11">
        <f t="shared" si="0"/>
        <v>0</v>
      </c>
      <c r="AS24" s="11">
        <f t="shared" si="1"/>
        <v>0</v>
      </c>
      <c r="AT24" s="11">
        <f t="shared" si="2"/>
        <v>0</v>
      </c>
    </row>
    <row r="25" spans="1:46" ht="51">
      <c r="A25" s="3">
        <v>6969</v>
      </c>
      <c r="B25" s="4"/>
      <c r="C25" s="3">
        <v>52839</v>
      </c>
      <c r="D25" s="4" t="s">
        <v>100</v>
      </c>
      <c r="E25" s="4" t="s">
        <v>101</v>
      </c>
      <c r="F25" s="4">
        <v>605551815</v>
      </c>
      <c r="G25" s="4"/>
      <c r="H25" s="3" t="s">
        <v>169</v>
      </c>
      <c r="I25" s="4" t="s">
        <v>53</v>
      </c>
      <c r="J25" s="4" t="s">
        <v>54</v>
      </c>
      <c r="K25" s="55" t="s">
        <v>160</v>
      </c>
      <c r="L25" s="5"/>
      <c r="M25" s="36" t="s">
        <v>161</v>
      </c>
      <c r="N25" s="4"/>
      <c r="O25" s="6">
        <v>1</v>
      </c>
      <c r="P25" s="7">
        <v>40612</v>
      </c>
      <c r="Q25" s="7">
        <v>40673</v>
      </c>
      <c r="R25" s="4">
        <v>997300</v>
      </c>
      <c r="S25" s="4" t="s">
        <v>102</v>
      </c>
      <c r="T25" s="4" t="s">
        <v>103</v>
      </c>
      <c r="U25" s="4" t="s">
        <v>104</v>
      </c>
      <c r="V25" s="4">
        <v>3</v>
      </c>
      <c r="W25" s="4" t="s">
        <v>105</v>
      </c>
      <c r="X25" s="4">
        <v>262</v>
      </c>
      <c r="Y25" s="3">
        <v>52839</v>
      </c>
      <c r="Z25" s="4" t="s">
        <v>100</v>
      </c>
      <c r="AA25" s="4" t="s">
        <v>101</v>
      </c>
      <c r="AB25" s="4">
        <v>605551815</v>
      </c>
      <c r="AC25" s="4"/>
      <c r="AD25" s="4"/>
      <c r="AE25" s="8" t="s">
        <v>106</v>
      </c>
      <c r="AF25" s="4">
        <v>997300</v>
      </c>
      <c r="AG25" s="8"/>
      <c r="AH25" s="4">
        <v>1195</v>
      </c>
      <c r="AI25" s="4"/>
      <c r="AJ25" s="4"/>
      <c r="AK25" s="7">
        <v>40570</v>
      </c>
      <c r="AL25" s="3">
        <v>110711</v>
      </c>
      <c r="AM25" s="4" t="s">
        <v>107</v>
      </c>
      <c r="AN25" s="4" t="s">
        <v>108</v>
      </c>
      <c r="AO25" s="4">
        <v>549494055</v>
      </c>
      <c r="AP25" s="9"/>
      <c r="AQ25" s="10"/>
      <c r="AR25" s="11">
        <f t="shared" si="0"/>
        <v>0</v>
      </c>
      <c r="AS25" s="11">
        <f t="shared" si="1"/>
        <v>0</v>
      </c>
      <c r="AT25" s="11">
        <f t="shared" si="2"/>
        <v>0</v>
      </c>
    </row>
    <row r="26" spans="1:46" ht="25.5">
      <c r="A26" s="3">
        <v>6969</v>
      </c>
      <c r="B26" s="4"/>
      <c r="C26" s="3">
        <v>52839</v>
      </c>
      <c r="D26" s="4" t="s">
        <v>100</v>
      </c>
      <c r="E26" s="4" t="s">
        <v>101</v>
      </c>
      <c r="F26" s="4">
        <v>605551815</v>
      </c>
      <c r="G26" s="4"/>
      <c r="H26" s="3" t="s">
        <v>170</v>
      </c>
      <c r="I26" s="4" t="s">
        <v>53</v>
      </c>
      <c r="J26" s="4" t="s">
        <v>54</v>
      </c>
      <c r="K26" s="55" t="s">
        <v>162</v>
      </c>
      <c r="L26" s="5"/>
      <c r="M26" s="21" t="s">
        <v>163</v>
      </c>
      <c r="N26" s="4"/>
      <c r="O26" s="6">
        <v>1</v>
      </c>
      <c r="P26" s="7">
        <v>40612</v>
      </c>
      <c r="Q26" s="7">
        <v>40673</v>
      </c>
      <c r="R26" s="4">
        <v>997300</v>
      </c>
      <c r="S26" s="4" t="s">
        <v>102</v>
      </c>
      <c r="T26" s="4" t="s">
        <v>103</v>
      </c>
      <c r="U26" s="4" t="s">
        <v>104</v>
      </c>
      <c r="V26" s="4">
        <v>3</v>
      </c>
      <c r="W26" s="4" t="s">
        <v>105</v>
      </c>
      <c r="X26" s="4">
        <v>262</v>
      </c>
      <c r="Y26" s="3">
        <v>52839</v>
      </c>
      <c r="Z26" s="4" t="s">
        <v>100</v>
      </c>
      <c r="AA26" s="4" t="s">
        <v>101</v>
      </c>
      <c r="AB26" s="4">
        <v>605551815</v>
      </c>
      <c r="AC26" s="4"/>
      <c r="AD26" s="4"/>
      <c r="AE26" s="8" t="s">
        <v>106</v>
      </c>
      <c r="AF26" s="4">
        <v>997300</v>
      </c>
      <c r="AG26" s="8"/>
      <c r="AH26" s="4">
        <v>1195</v>
      </c>
      <c r="AI26" s="4"/>
      <c r="AJ26" s="4"/>
      <c r="AK26" s="7">
        <v>40570</v>
      </c>
      <c r="AL26" s="3">
        <v>110711</v>
      </c>
      <c r="AM26" s="4" t="s">
        <v>107</v>
      </c>
      <c r="AN26" s="4" t="s">
        <v>108</v>
      </c>
      <c r="AO26" s="4">
        <v>549494055</v>
      </c>
      <c r="AP26" s="9"/>
      <c r="AQ26" s="10"/>
      <c r="AR26" s="11">
        <f t="shared" si="0"/>
        <v>0</v>
      </c>
      <c r="AS26" s="11">
        <f t="shared" si="1"/>
        <v>0</v>
      </c>
      <c r="AT26" s="11">
        <f t="shared" si="2"/>
        <v>0</v>
      </c>
    </row>
    <row r="27" spans="1:46" ht="25.5">
      <c r="A27" s="3">
        <v>6969</v>
      </c>
      <c r="B27" s="4"/>
      <c r="C27" s="3">
        <v>52839</v>
      </c>
      <c r="D27" s="4" t="s">
        <v>100</v>
      </c>
      <c r="E27" s="4" t="s">
        <v>101</v>
      </c>
      <c r="F27" s="4">
        <v>605551815</v>
      </c>
      <c r="G27" s="4"/>
      <c r="H27" s="3" t="s">
        <v>171</v>
      </c>
      <c r="I27" s="4" t="s">
        <v>53</v>
      </c>
      <c r="J27" s="4" t="s">
        <v>54</v>
      </c>
      <c r="K27" s="55" t="s">
        <v>165</v>
      </c>
      <c r="L27" s="5"/>
      <c r="M27" s="21" t="s">
        <v>166</v>
      </c>
      <c r="N27" s="4"/>
      <c r="O27" s="6">
        <v>1</v>
      </c>
      <c r="P27" s="7">
        <v>40612</v>
      </c>
      <c r="Q27" s="7">
        <v>40673</v>
      </c>
      <c r="R27" s="4">
        <v>997300</v>
      </c>
      <c r="S27" s="4" t="s">
        <v>102</v>
      </c>
      <c r="T27" s="4" t="s">
        <v>103</v>
      </c>
      <c r="U27" s="4" t="s">
        <v>104</v>
      </c>
      <c r="V27" s="4">
        <v>3</v>
      </c>
      <c r="W27" s="4" t="s">
        <v>105</v>
      </c>
      <c r="X27" s="4">
        <v>262</v>
      </c>
      <c r="Y27" s="3">
        <v>52839</v>
      </c>
      <c r="Z27" s="4" t="s">
        <v>100</v>
      </c>
      <c r="AA27" s="4" t="s">
        <v>101</v>
      </c>
      <c r="AB27" s="4">
        <v>605551815</v>
      </c>
      <c r="AC27" s="4"/>
      <c r="AD27" s="4"/>
      <c r="AE27" s="8" t="s">
        <v>106</v>
      </c>
      <c r="AF27" s="4">
        <v>997300</v>
      </c>
      <c r="AG27" s="8"/>
      <c r="AH27" s="4">
        <v>1195</v>
      </c>
      <c r="AI27" s="4"/>
      <c r="AJ27" s="4"/>
      <c r="AK27" s="7">
        <v>40570</v>
      </c>
      <c r="AL27" s="3">
        <v>110711</v>
      </c>
      <c r="AM27" s="4" t="s">
        <v>107</v>
      </c>
      <c r="AN27" s="4" t="s">
        <v>108</v>
      </c>
      <c r="AO27" s="4">
        <v>549494055</v>
      </c>
      <c r="AP27" s="9"/>
      <c r="AQ27" s="10"/>
      <c r="AR27" s="11">
        <f t="shared" si="0"/>
        <v>0</v>
      </c>
      <c r="AS27" s="11">
        <f t="shared" si="1"/>
        <v>0</v>
      </c>
      <c r="AT27" s="11">
        <f t="shared" si="2"/>
        <v>0</v>
      </c>
    </row>
    <row r="28" spans="1:46" ht="39" thickBot="1">
      <c r="A28" s="3">
        <v>6969</v>
      </c>
      <c r="B28" s="4"/>
      <c r="C28" s="3">
        <v>52839</v>
      </c>
      <c r="D28" s="4" t="s">
        <v>100</v>
      </c>
      <c r="E28" s="4" t="s">
        <v>101</v>
      </c>
      <c r="F28" s="4">
        <v>605551815</v>
      </c>
      <c r="G28" s="4"/>
      <c r="H28" s="3" t="s">
        <v>172</v>
      </c>
      <c r="I28" s="4" t="s">
        <v>53</v>
      </c>
      <c r="J28" s="4" t="s">
        <v>54</v>
      </c>
      <c r="K28" s="55" t="s">
        <v>147</v>
      </c>
      <c r="L28" s="5"/>
      <c r="M28" s="21" t="s">
        <v>148</v>
      </c>
      <c r="N28" s="4"/>
      <c r="O28" s="6">
        <v>1</v>
      </c>
      <c r="P28" s="7">
        <v>40612</v>
      </c>
      <c r="Q28" s="7">
        <v>40673</v>
      </c>
      <c r="R28" s="4">
        <v>997300</v>
      </c>
      <c r="S28" s="4" t="s">
        <v>102</v>
      </c>
      <c r="T28" s="4" t="s">
        <v>103</v>
      </c>
      <c r="U28" s="4" t="s">
        <v>104</v>
      </c>
      <c r="V28" s="4">
        <v>3</v>
      </c>
      <c r="W28" s="4" t="s">
        <v>105</v>
      </c>
      <c r="X28" s="4">
        <v>262</v>
      </c>
      <c r="Y28" s="3">
        <v>52839</v>
      </c>
      <c r="Z28" s="4" t="s">
        <v>100</v>
      </c>
      <c r="AA28" s="4" t="s">
        <v>101</v>
      </c>
      <c r="AB28" s="4">
        <v>605551815</v>
      </c>
      <c r="AC28" s="4"/>
      <c r="AD28" s="4"/>
      <c r="AE28" s="8" t="s">
        <v>106</v>
      </c>
      <c r="AF28" s="4">
        <v>997300</v>
      </c>
      <c r="AG28" s="8"/>
      <c r="AH28" s="4">
        <v>1195</v>
      </c>
      <c r="AI28" s="4"/>
      <c r="AJ28" s="4"/>
      <c r="AK28" s="7">
        <v>40570</v>
      </c>
      <c r="AL28" s="3">
        <v>110711</v>
      </c>
      <c r="AM28" s="4" t="s">
        <v>107</v>
      </c>
      <c r="AN28" s="4" t="s">
        <v>108</v>
      </c>
      <c r="AO28" s="4">
        <v>549494055</v>
      </c>
      <c r="AP28" s="9"/>
      <c r="AQ28" s="10"/>
      <c r="AR28" s="11">
        <f t="shared" si="0"/>
        <v>0</v>
      </c>
      <c r="AS28" s="11">
        <f t="shared" si="1"/>
        <v>0</v>
      </c>
      <c r="AT28" s="11">
        <f t="shared" si="2"/>
        <v>0</v>
      </c>
    </row>
    <row r="29" spans="1:46" ht="13.5" customHeight="1" thickTop="1">
      <c r="A29" s="46" t="s">
        <v>63</v>
      </c>
      <c r="B29" s="46"/>
      <c r="C29" s="46"/>
      <c r="D29" s="12"/>
      <c r="E29" s="12"/>
      <c r="F29" s="12"/>
      <c r="G29" s="12"/>
      <c r="H29" s="12"/>
      <c r="I29" s="12"/>
      <c r="J29" s="12"/>
      <c r="K29" s="5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46" t="s">
        <v>64</v>
      </c>
      <c r="AR29" s="46"/>
      <c r="AS29" s="13">
        <f>SUM(AS23:AS28)</f>
        <v>0</v>
      </c>
      <c r="AT29" s="13">
        <f>SUM(AT23:AT28)</f>
        <v>0</v>
      </c>
    </row>
    <row r="30" spans="1:46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53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</row>
    <row r="31" spans="1:46" ht="102">
      <c r="A31" s="3">
        <v>7152</v>
      </c>
      <c r="B31" s="4" t="s">
        <v>109</v>
      </c>
      <c r="C31" s="3">
        <v>37823</v>
      </c>
      <c r="D31" s="4" t="s">
        <v>110</v>
      </c>
      <c r="E31" s="4" t="s">
        <v>111</v>
      </c>
      <c r="F31" s="4">
        <v>549491207</v>
      </c>
      <c r="G31" s="4"/>
      <c r="H31" s="3">
        <v>15625</v>
      </c>
      <c r="I31" s="4" t="s">
        <v>53</v>
      </c>
      <c r="J31" s="4" t="s">
        <v>54</v>
      </c>
      <c r="K31" s="24" t="s">
        <v>157</v>
      </c>
      <c r="L31" s="5"/>
      <c r="M31" s="18" t="s">
        <v>164</v>
      </c>
      <c r="N31" s="4" t="s">
        <v>174</v>
      </c>
      <c r="O31" s="6">
        <v>1</v>
      </c>
      <c r="P31" s="7">
        <v>40612</v>
      </c>
      <c r="Q31" s="7">
        <v>40673</v>
      </c>
      <c r="R31" s="4">
        <v>220000</v>
      </c>
      <c r="S31" s="4" t="s">
        <v>112</v>
      </c>
      <c r="T31" s="4" t="s">
        <v>113</v>
      </c>
      <c r="U31" s="4" t="s">
        <v>114</v>
      </c>
      <c r="V31" s="4">
        <v>1</v>
      </c>
      <c r="W31" s="4" t="s">
        <v>115</v>
      </c>
      <c r="X31" s="4">
        <v>21</v>
      </c>
      <c r="Y31" s="3">
        <v>37823</v>
      </c>
      <c r="Z31" s="4" t="s">
        <v>110</v>
      </c>
      <c r="AA31" s="4" t="s">
        <v>111</v>
      </c>
      <c r="AB31" s="4">
        <v>549491207</v>
      </c>
      <c r="AC31" s="4" t="s">
        <v>116</v>
      </c>
      <c r="AD31" s="4"/>
      <c r="AE31" s="8" t="s">
        <v>117</v>
      </c>
      <c r="AF31" s="4">
        <v>222300</v>
      </c>
      <c r="AG31" s="8"/>
      <c r="AH31" s="4">
        <v>1195</v>
      </c>
      <c r="AI31" s="4"/>
      <c r="AJ31" s="4"/>
      <c r="AK31" s="7">
        <v>40577</v>
      </c>
      <c r="AL31" s="3">
        <v>25484</v>
      </c>
      <c r="AM31" s="4" t="s">
        <v>118</v>
      </c>
      <c r="AN31" s="4" t="s">
        <v>119</v>
      </c>
      <c r="AO31" s="4">
        <v>549491202</v>
      </c>
      <c r="AP31" s="9"/>
      <c r="AQ31" s="10"/>
      <c r="AR31" s="11">
        <f aca="true" t="shared" si="3" ref="AR31:AR40">((O31*AP31)*(AQ31/100))/O31</f>
        <v>0</v>
      </c>
      <c r="AS31" s="11">
        <f aca="true" t="shared" si="4" ref="AS31:AS40">ROUND(O31*ROUND(AP31,2),2)</f>
        <v>0</v>
      </c>
      <c r="AT31" s="11">
        <f aca="true" t="shared" si="5" ref="AT31:AT40">ROUND(AS31*((100+AQ31)/100),2)</f>
        <v>0</v>
      </c>
    </row>
    <row r="32" spans="1:46" ht="63.75">
      <c r="A32" s="3">
        <v>7152</v>
      </c>
      <c r="B32" s="4" t="s">
        <v>109</v>
      </c>
      <c r="C32" s="3">
        <v>37823</v>
      </c>
      <c r="D32" s="4" t="s">
        <v>110</v>
      </c>
      <c r="E32" s="4" t="s">
        <v>111</v>
      </c>
      <c r="F32" s="4">
        <v>549491207</v>
      </c>
      <c r="G32" s="4"/>
      <c r="H32" s="3">
        <v>15644</v>
      </c>
      <c r="I32" s="4" t="s">
        <v>53</v>
      </c>
      <c r="J32" s="4" t="s">
        <v>54</v>
      </c>
      <c r="K32" s="57" t="s">
        <v>180</v>
      </c>
      <c r="L32" s="5"/>
      <c r="M32" s="35" t="s">
        <v>181</v>
      </c>
      <c r="N32" s="4"/>
      <c r="O32" s="6">
        <v>1</v>
      </c>
      <c r="P32" s="7">
        <v>40612</v>
      </c>
      <c r="Q32" s="7">
        <v>40673</v>
      </c>
      <c r="R32" s="4">
        <v>220000</v>
      </c>
      <c r="S32" s="4" t="s">
        <v>112</v>
      </c>
      <c r="T32" s="4" t="s">
        <v>113</v>
      </c>
      <c r="U32" s="4" t="s">
        <v>114</v>
      </c>
      <c r="V32" s="4">
        <v>1</v>
      </c>
      <c r="W32" s="4" t="s">
        <v>115</v>
      </c>
      <c r="X32" s="4">
        <v>21</v>
      </c>
      <c r="Y32" s="3">
        <v>37823</v>
      </c>
      <c r="Z32" s="4" t="s">
        <v>110</v>
      </c>
      <c r="AA32" s="4" t="s">
        <v>111</v>
      </c>
      <c r="AB32" s="4">
        <v>549491207</v>
      </c>
      <c r="AC32" s="4" t="s">
        <v>116</v>
      </c>
      <c r="AD32" s="4"/>
      <c r="AE32" s="8" t="s">
        <v>117</v>
      </c>
      <c r="AF32" s="4">
        <v>222300</v>
      </c>
      <c r="AG32" s="8"/>
      <c r="AH32" s="4">
        <v>1195</v>
      </c>
      <c r="AI32" s="4"/>
      <c r="AJ32" s="4"/>
      <c r="AK32" s="7">
        <v>40577</v>
      </c>
      <c r="AL32" s="3">
        <v>25484</v>
      </c>
      <c r="AM32" s="4" t="s">
        <v>118</v>
      </c>
      <c r="AN32" s="4" t="s">
        <v>119</v>
      </c>
      <c r="AO32" s="4">
        <v>549491202</v>
      </c>
      <c r="AP32" s="9"/>
      <c r="AQ32" s="10"/>
      <c r="AR32" s="11">
        <f t="shared" si="3"/>
        <v>0</v>
      </c>
      <c r="AS32" s="11">
        <f t="shared" si="4"/>
        <v>0</v>
      </c>
      <c r="AT32" s="11">
        <f t="shared" si="5"/>
        <v>0</v>
      </c>
    </row>
    <row r="33" spans="1:46" ht="51">
      <c r="A33" s="3">
        <v>7152</v>
      </c>
      <c r="B33" s="4" t="s">
        <v>109</v>
      </c>
      <c r="C33" s="3">
        <v>37823</v>
      </c>
      <c r="D33" s="4" t="s">
        <v>110</v>
      </c>
      <c r="E33" s="4" t="s">
        <v>111</v>
      </c>
      <c r="F33" s="4">
        <v>549491207</v>
      </c>
      <c r="G33" s="4"/>
      <c r="H33" s="3">
        <v>15658</v>
      </c>
      <c r="I33" s="4" t="s">
        <v>53</v>
      </c>
      <c r="J33" s="4" t="s">
        <v>54</v>
      </c>
      <c r="K33" s="55" t="s">
        <v>160</v>
      </c>
      <c r="L33" s="5"/>
      <c r="M33" s="35" t="s">
        <v>161</v>
      </c>
      <c r="N33" s="4"/>
      <c r="O33" s="6">
        <v>7</v>
      </c>
      <c r="P33" s="7">
        <v>40612</v>
      </c>
      <c r="Q33" s="7">
        <v>40673</v>
      </c>
      <c r="R33" s="4">
        <v>220000</v>
      </c>
      <c r="S33" s="4" t="s">
        <v>112</v>
      </c>
      <c r="T33" s="4" t="s">
        <v>113</v>
      </c>
      <c r="U33" s="4" t="s">
        <v>114</v>
      </c>
      <c r="V33" s="4">
        <v>1</v>
      </c>
      <c r="W33" s="4" t="s">
        <v>115</v>
      </c>
      <c r="X33" s="4">
        <v>21</v>
      </c>
      <c r="Y33" s="3">
        <v>37823</v>
      </c>
      <c r="Z33" s="4" t="s">
        <v>110</v>
      </c>
      <c r="AA33" s="4" t="s">
        <v>111</v>
      </c>
      <c r="AB33" s="4">
        <v>549491207</v>
      </c>
      <c r="AC33" s="4" t="s">
        <v>116</v>
      </c>
      <c r="AD33" s="4"/>
      <c r="AE33" s="8" t="s">
        <v>117</v>
      </c>
      <c r="AF33" s="4">
        <v>222300</v>
      </c>
      <c r="AG33" s="8"/>
      <c r="AH33" s="4">
        <v>1195</v>
      </c>
      <c r="AI33" s="4"/>
      <c r="AJ33" s="4"/>
      <c r="AK33" s="7">
        <v>40577</v>
      </c>
      <c r="AL33" s="3">
        <v>25484</v>
      </c>
      <c r="AM33" s="4" t="s">
        <v>118</v>
      </c>
      <c r="AN33" s="4" t="s">
        <v>119</v>
      </c>
      <c r="AO33" s="4">
        <v>549491202</v>
      </c>
      <c r="AP33" s="9"/>
      <c r="AQ33" s="10"/>
      <c r="AR33" s="11">
        <f t="shared" si="3"/>
        <v>0</v>
      </c>
      <c r="AS33" s="11">
        <f t="shared" si="4"/>
        <v>0</v>
      </c>
      <c r="AT33" s="11">
        <f t="shared" si="5"/>
        <v>0</v>
      </c>
    </row>
    <row r="34" spans="1:46" ht="25.5">
      <c r="A34" s="3">
        <v>7152</v>
      </c>
      <c r="B34" s="4" t="s">
        <v>109</v>
      </c>
      <c r="C34" s="3">
        <v>37823</v>
      </c>
      <c r="D34" s="4" t="s">
        <v>110</v>
      </c>
      <c r="E34" s="4" t="s">
        <v>111</v>
      </c>
      <c r="F34" s="4">
        <v>549491207</v>
      </c>
      <c r="G34" s="4"/>
      <c r="H34" s="3">
        <v>15666</v>
      </c>
      <c r="I34" s="4" t="s">
        <v>53</v>
      </c>
      <c r="J34" s="4" t="s">
        <v>54</v>
      </c>
      <c r="K34" s="55" t="s">
        <v>162</v>
      </c>
      <c r="L34" s="5"/>
      <c r="M34" s="20" t="s">
        <v>163</v>
      </c>
      <c r="N34" s="4"/>
      <c r="O34" s="6">
        <v>2</v>
      </c>
      <c r="P34" s="7">
        <v>40612</v>
      </c>
      <c r="Q34" s="7">
        <v>40673</v>
      </c>
      <c r="R34" s="4">
        <v>220000</v>
      </c>
      <c r="S34" s="4" t="s">
        <v>112</v>
      </c>
      <c r="T34" s="4" t="s">
        <v>113</v>
      </c>
      <c r="U34" s="4" t="s">
        <v>114</v>
      </c>
      <c r="V34" s="4">
        <v>1</v>
      </c>
      <c r="W34" s="4" t="s">
        <v>115</v>
      </c>
      <c r="X34" s="4">
        <v>21</v>
      </c>
      <c r="Y34" s="3">
        <v>37823</v>
      </c>
      <c r="Z34" s="4" t="s">
        <v>110</v>
      </c>
      <c r="AA34" s="4" t="s">
        <v>111</v>
      </c>
      <c r="AB34" s="4">
        <v>549491207</v>
      </c>
      <c r="AC34" s="4" t="s">
        <v>116</v>
      </c>
      <c r="AD34" s="4"/>
      <c r="AE34" s="8" t="s">
        <v>117</v>
      </c>
      <c r="AF34" s="4">
        <v>222300</v>
      </c>
      <c r="AG34" s="8"/>
      <c r="AH34" s="4">
        <v>1195</v>
      </c>
      <c r="AI34" s="4"/>
      <c r="AJ34" s="4"/>
      <c r="AK34" s="7">
        <v>40577</v>
      </c>
      <c r="AL34" s="3">
        <v>25484</v>
      </c>
      <c r="AM34" s="4" t="s">
        <v>118</v>
      </c>
      <c r="AN34" s="4" t="s">
        <v>119</v>
      </c>
      <c r="AO34" s="4">
        <v>549491202</v>
      </c>
      <c r="AP34" s="9"/>
      <c r="AQ34" s="10"/>
      <c r="AR34" s="11">
        <f t="shared" si="3"/>
        <v>0</v>
      </c>
      <c r="AS34" s="11">
        <f t="shared" si="4"/>
        <v>0</v>
      </c>
      <c r="AT34" s="11">
        <f t="shared" si="5"/>
        <v>0</v>
      </c>
    </row>
    <row r="35" spans="1:46" ht="38.25">
      <c r="A35" s="3">
        <v>7152</v>
      </c>
      <c r="B35" s="4" t="s">
        <v>109</v>
      </c>
      <c r="C35" s="3">
        <v>37823</v>
      </c>
      <c r="D35" s="4" t="s">
        <v>110</v>
      </c>
      <c r="E35" s="4" t="s">
        <v>111</v>
      </c>
      <c r="F35" s="4">
        <v>549491207</v>
      </c>
      <c r="G35" s="4"/>
      <c r="H35" s="3">
        <v>15865</v>
      </c>
      <c r="I35" s="4" t="s">
        <v>53</v>
      </c>
      <c r="J35" s="4" t="s">
        <v>54</v>
      </c>
      <c r="K35" s="57" t="s">
        <v>182</v>
      </c>
      <c r="L35" s="5"/>
      <c r="M35" s="35" t="s">
        <v>183</v>
      </c>
      <c r="N35" s="4"/>
      <c r="O35" s="6">
        <v>1</v>
      </c>
      <c r="P35" s="7">
        <v>40612</v>
      </c>
      <c r="Q35" s="7">
        <v>40673</v>
      </c>
      <c r="R35" s="4">
        <v>220000</v>
      </c>
      <c r="S35" s="4" t="s">
        <v>112</v>
      </c>
      <c r="T35" s="4" t="s">
        <v>113</v>
      </c>
      <c r="U35" s="4" t="s">
        <v>114</v>
      </c>
      <c r="V35" s="4">
        <v>1</v>
      </c>
      <c r="W35" s="4" t="s">
        <v>115</v>
      </c>
      <c r="X35" s="4">
        <v>21</v>
      </c>
      <c r="Y35" s="3">
        <v>37823</v>
      </c>
      <c r="Z35" s="4" t="s">
        <v>110</v>
      </c>
      <c r="AA35" s="4" t="s">
        <v>111</v>
      </c>
      <c r="AB35" s="4">
        <v>549491207</v>
      </c>
      <c r="AC35" s="4" t="s">
        <v>116</v>
      </c>
      <c r="AD35" s="4"/>
      <c r="AE35" s="8" t="s">
        <v>117</v>
      </c>
      <c r="AF35" s="4">
        <v>222300</v>
      </c>
      <c r="AG35" s="8"/>
      <c r="AH35" s="4">
        <v>1195</v>
      </c>
      <c r="AI35" s="4"/>
      <c r="AJ35" s="4"/>
      <c r="AK35" s="7">
        <v>40577</v>
      </c>
      <c r="AL35" s="3">
        <v>25484</v>
      </c>
      <c r="AM35" s="4" t="s">
        <v>118</v>
      </c>
      <c r="AN35" s="4" t="s">
        <v>119</v>
      </c>
      <c r="AO35" s="4">
        <v>549491202</v>
      </c>
      <c r="AP35" s="9"/>
      <c r="AQ35" s="10"/>
      <c r="AR35" s="11">
        <f t="shared" si="3"/>
        <v>0</v>
      </c>
      <c r="AS35" s="11">
        <f t="shared" si="4"/>
        <v>0</v>
      </c>
      <c r="AT35" s="11">
        <f t="shared" si="5"/>
        <v>0</v>
      </c>
    </row>
    <row r="36" spans="1:46" ht="25.5">
      <c r="A36" s="3">
        <v>7152</v>
      </c>
      <c r="B36" s="4" t="s">
        <v>109</v>
      </c>
      <c r="C36" s="3">
        <v>37823</v>
      </c>
      <c r="D36" s="4" t="s">
        <v>110</v>
      </c>
      <c r="E36" s="4" t="s">
        <v>111</v>
      </c>
      <c r="F36" s="4">
        <v>549491207</v>
      </c>
      <c r="G36" s="4"/>
      <c r="H36" s="3">
        <v>15866</v>
      </c>
      <c r="I36" s="4" t="s">
        <v>53</v>
      </c>
      <c r="J36" s="4" t="s">
        <v>54</v>
      </c>
      <c r="K36" s="38" t="s">
        <v>184</v>
      </c>
      <c r="L36" s="5"/>
      <c r="M36" t="s">
        <v>185</v>
      </c>
      <c r="N36" s="4"/>
      <c r="O36" s="6">
        <v>1</v>
      </c>
      <c r="P36" s="7">
        <v>40612</v>
      </c>
      <c r="Q36" s="7">
        <v>40673</v>
      </c>
      <c r="R36" s="4">
        <v>220000</v>
      </c>
      <c r="S36" s="4" t="s">
        <v>112</v>
      </c>
      <c r="T36" s="4" t="s">
        <v>113</v>
      </c>
      <c r="U36" s="4" t="s">
        <v>114</v>
      </c>
      <c r="V36" s="4">
        <v>1</v>
      </c>
      <c r="W36" s="4" t="s">
        <v>115</v>
      </c>
      <c r="X36" s="4">
        <v>21</v>
      </c>
      <c r="Y36" s="3">
        <v>37823</v>
      </c>
      <c r="Z36" s="4" t="s">
        <v>110</v>
      </c>
      <c r="AA36" s="4" t="s">
        <v>111</v>
      </c>
      <c r="AB36" s="4">
        <v>549491207</v>
      </c>
      <c r="AC36" s="4" t="s">
        <v>116</v>
      </c>
      <c r="AD36" s="4"/>
      <c r="AE36" s="8" t="s">
        <v>117</v>
      </c>
      <c r="AF36" s="4">
        <v>222300</v>
      </c>
      <c r="AG36" s="8"/>
      <c r="AH36" s="4">
        <v>1195</v>
      </c>
      <c r="AI36" s="4"/>
      <c r="AJ36" s="4"/>
      <c r="AK36" s="7">
        <v>40577</v>
      </c>
      <c r="AL36" s="3">
        <v>25484</v>
      </c>
      <c r="AM36" s="4" t="s">
        <v>118</v>
      </c>
      <c r="AN36" s="4" t="s">
        <v>119</v>
      </c>
      <c r="AO36" s="4">
        <v>549491202</v>
      </c>
      <c r="AP36" s="9"/>
      <c r="AQ36" s="10"/>
      <c r="AR36" s="11">
        <f t="shared" si="3"/>
        <v>0</v>
      </c>
      <c r="AS36" s="11">
        <f t="shared" si="4"/>
        <v>0</v>
      </c>
      <c r="AT36" s="11">
        <f t="shared" si="5"/>
        <v>0</v>
      </c>
    </row>
    <row r="37" spans="1:46" ht="63.75">
      <c r="A37" s="3">
        <v>7152</v>
      </c>
      <c r="B37" s="4" t="s">
        <v>109</v>
      </c>
      <c r="C37" s="3">
        <v>37823</v>
      </c>
      <c r="D37" s="4" t="s">
        <v>110</v>
      </c>
      <c r="E37" s="4" t="s">
        <v>111</v>
      </c>
      <c r="F37" s="4">
        <v>549491207</v>
      </c>
      <c r="G37" s="4"/>
      <c r="H37" s="3">
        <v>15888</v>
      </c>
      <c r="I37" s="4" t="s">
        <v>53</v>
      </c>
      <c r="J37" s="4" t="s">
        <v>54</v>
      </c>
      <c r="K37" s="24" t="s">
        <v>186</v>
      </c>
      <c r="L37" s="5"/>
      <c r="M37" s="37" t="s">
        <v>187</v>
      </c>
      <c r="N37" s="4"/>
      <c r="O37" s="6">
        <v>2</v>
      </c>
      <c r="P37" s="7">
        <v>40612</v>
      </c>
      <c r="Q37" s="7">
        <v>40673</v>
      </c>
      <c r="R37" s="4">
        <v>220000</v>
      </c>
      <c r="S37" s="4" t="s">
        <v>112</v>
      </c>
      <c r="T37" s="4" t="s">
        <v>113</v>
      </c>
      <c r="U37" s="4" t="s">
        <v>114</v>
      </c>
      <c r="V37" s="4">
        <v>1</v>
      </c>
      <c r="W37" s="4" t="s">
        <v>115</v>
      </c>
      <c r="X37" s="4">
        <v>21</v>
      </c>
      <c r="Y37" s="3">
        <v>37823</v>
      </c>
      <c r="Z37" s="4" t="s">
        <v>110</v>
      </c>
      <c r="AA37" s="4" t="s">
        <v>111</v>
      </c>
      <c r="AB37" s="4">
        <v>549491207</v>
      </c>
      <c r="AC37" s="4" t="s">
        <v>116</v>
      </c>
      <c r="AD37" s="4"/>
      <c r="AE37" s="8" t="s">
        <v>117</v>
      </c>
      <c r="AF37" s="4">
        <v>222300</v>
      </c>
      <c r="AG37" s="8"/>
      <c r="AH37" s="4">
        <v>1195</v>
      </c>
      <c r="AI37" s="4"/>
      <c r="AJ37" s="4"/>
      <c r="AK37" s="7">
        <v>40577</v>
      </c>
      <c r="AL37" s="3">
        <v>25484</v>
      </c>
      <c r="AM37" s="4" t="s">
        <v>118</v>
      </c>
      <c r="AN37" s="4" t="s">
        <v>119</v>
      </c>
      <c r="AO37" s="4">
        <v>549491202</v>
      </c>
      <c r="AP37" s="9"/>
      <c r="AQ37" s="10"/>
      <c r="AR37" s="11">
        <f t="shared" si="3"/>
        <v>0</v>
      </c>
      <c r="AS37" s="11">
        <f t="shared" si="4"/>
        <v>0</v>
      </c>
      <c r="AT37" s="11">
        <f t="shared" si="5"/>
        <v>0</v>
      </c>
    </row>
    <row r="38" spans="1:46" ht="25.5">
      <c r="A38" s="3">
        <v>7152</v>
      </c>
      <c r="B38" s="4" t="s">
        <v>109</v>
      </c>
      <c r="C38" s="3">
        <v>37823</v>
      </c>
      <c r="D38" s="4" t="s">
        <v>110</v>
      </c>
      <c r="E38" s="4" t="s">
        <v>111</v>
      </c>
      <c r="F38" s="4">
        <v>549491207</v>
      </c>
      <c r="G38" s="4"/>
      <c r="H38" s="3">
        <v>15889</v>
      </c>
      <c r="I38" s="4" t="s">
        <v>53</v>
      </c>
      <c r="J38" s="4" t="s">
        <v>54</v>
      </c>
      <c r="K38" s="55" t="s">
        <v>165</v>
      </c>
      <c r="L38" s="5"/>
      <c r="M38" s="20" t="s">
        <v>166</v>
      </c>
      <c r="N38" s="4"/>
      <c r="O38" s="6">
        <v>2</v>
      </c>
      <c r="P38" s="7">
        <v>40612</v>
      </c>
      <c r="Q38" s="7">
        <v>40673</v>
      </c>
      <c r="R38" s="4">
        <v>220000</v>
      </c>
      <c r="S38" s="4" t="s">
        <v>112</v>
      </c>
      <c r="T38" s="4" t="s">
        <v>113</v>
      </c>
      <c r="U38" s="4" t="s">
        <v>114</v>
      </c>
      <c r="V38" s="4">
        <v>1</v>
      </c>
      <c r="W38" s="4" t="s">
        <v>115</v>
      </c>
      <c r="X38" s="4">
        <v>21</v>
      </c>
      <c r="Y38" s="3">
        <v>37823</v>
      </c>
      <c r="Z38" s="4" t="s">
        <v>110</v>
      </c>
      <c r="AA38" s="4" t="s">
        <v>111</v>
      </c>
      <c r="AB38" s="4">
        <v>549491207</v>
      </c>
      <c r="AC38" s="4" t="s">
        <v>116</v>
      </c>
      <c r="AD38" s="4"/>
      <c r="AE38" s="8" t="s">
        <v>117</v>
      </c>
      <c r="AF38" s="4">
        <v>222300</v>
      </c>
      <c r="AG38" s="8"/>
      <c r="AH38" s="4">
        <v>1195</v>
      </c>
      <c r="AI38" s="4"/>
      <c r="AJ38" s="4"/>
      <c r="AK38" s="7">
        <v>40577</v>
      </c>
      <c r="AL38" s="3">
        <v>25484</v>
      </c>
      <c r="AM38" s="4" t="s">
        <v>118</v>
      </c>
      <c r="AN38" s="4" t="s">
        <v>119</v>
      </c>
      <c r="AO38" s="4">
        <v>549491202</v>
      </c>
      <c r="AP38" s="9"/>
      <c r="AQ38" s="10"/>
      <c r="AR38" s="11">
        <f t="shared" si="3"/>
        <v>0</v>
      </c>
      <c r="AS38" s="11">
        <f t="shared" si="4"/>
        <v>0</v>
      </c>
      <c r="AT38" s="11">
        <f t="shared" si="5"/>
        <v>0</v>
      </c>
    </row>
    <row r="39" spans="1:46" ht="76.5">
      <c r="A39" s="3">
        <v>7152</v>
      </c>
      <c r="B39" s="4" t="s">
        <v>109</v>
      </c>
      <c r="C39" s="3">
        <v>37823</v>
      </c>
      <c r="D39" s="4" t="s">
        <v>110</v>
      </c>
      <c r="E39" s="4" t="s">
        <v>111</v>
      </c>
      <c r="F39" s="4">
        <v>549491207</v>
      </c>
      <c r="G39" s="4"/>
      <c r="H39" s="3">
        <v>15892</v>
      </c>
      <c r="I39" s="4" t="s">
        <v>53</v>
      </c>
      <c r="J39" s="4" t="s">
        <v>54</v>
      </c>
      <c r="K39" s="24" t="s">
        <v>158</v>
      </c>
      <c r="L39" s="5"/>
      <c r="M39" s="37" t="s">
        <v>159</v>
      </c>
      <c r="N39" s="4"/>
      <c r="O39" s="6">
        <v>2</v>
      </c>
      <c r="P39" s="7">
        <v>40612</v>
      </c>
      <c r="Q39" s="7">
        <v>40673</v>
      </c>
      <c r="R39" s="4">
        <v>220000</v>
      </c>
      <c r="S39" s="4" t="s">
        <v>112</v>
      </c>
      <c r="T39" s="4" t="s">
        <v>113</v>
      </c>
      <c r="U39" s="4" t="s">
        <v>114</v>
      </c>
      <c r="V39" s="4">
        <v>1</v>
      </c>
      <c r="W39" s="4" t="s">
        <v>115</v>
      </c>
      <c r="X39" s="4">
        <v>21</v>
      </c>
      <c r="Y39" s="3">
        <v>37823</v>
      </c>
      <c r="Z39" s="4" t="s">
        <v>110</v>
      </c>
      <c r="AA39" s="4" t="s">
        <v>111</v>
      </c>
      <c r="AB39" s="4">
        <v>549491207</v>
      </c>
      <c r="AC39" s="4" t="s">
        <v>116</v>
      </c>
      <c r="AD39" s="4"/>
      <c r="AE39" s="8" t="s">
        <v>117</v>
      </c>
      <c r="AF39" s="4">
        <v>222300</v>
      </c>
      <c r="AG39" s="8"/>
      <c r="AH39" s="4">
        <v>1195</v>
      </c>
      <c r="AI39" s="4"/>
      <c r="AJ39" s="4"/>
      <c r="AK39" s="7">
        <v>40577</v>
      </c>
      <c r="AL39" s="3">
        <v>25484</v>
      </c>
      <c r="AM39" s="4" t="s">
        <v>118</v>
      </c>
      <c r="AN39" s="4" t="s">
        <v>119</v>
      </c>
      <c r="AO39" s="4">
        <v>549491202</v>
      </c>
      <c r="AP39" s="9"/>
      <c r="AQ39" s="10"/>
      <c r="AR39" s="11">
        <f t="shared" si="3"/>
        <v>0</v>
      </c>
      <c r="AS39" s="11">
        <f t="shared" si="4"/>
        <v>0</v>
      </c>
      <c r="AT39" s="11">
        <f t="shared" si="5"/>
        <v>0</v>
      </c>
    </row>
    <row r="40" spans="1:46" ht="82.5" customHeight="1" thickBot="1">
      <c r="A40" s="3">
        <v>7152</v>
      </c>
      <c r="B40" s="4" t="s">
        <v>109</v>
      </c>
      <c r="C40" s="3">
        <v>37823</v>
      </c>
      <c r="D40" s="4" t="s">
        <v>110</v>
      </c>
      <c r="E40" s="4" t="s">
        <v>111</v>
      </c>
      <c r="F40" s="4">
        <v>549491207</v>
      </c>
      <c r="G40" s="4"/>
      <c r="H40" s="3">
        <v>15895</v>
      </c>
      <c r="I40" s="4" t="s">
        <v>53</v>
      </c>
      <c r="J40" s="4" t="s">
        <v>54</v>
      </c>
      <c r="K40" s="38" t="s">
        <v>188</v>
      </c>
      <c r="L40" s="5"/>
      <c r="M40" s="17" t="s">
        <v>189</v>
      </c>
      <c r="N40" s="4"/>
      <c r="O40" s="6">
        <v>2</v>
      </c>
      <c r="P40" s="7">
        <v>40612</v>
      </c>
      <c r="Q40" s="7">
        <v>40673</v>
      </c>
      <c r="R40" s="4">
        <v>220000</v>
      </c>
      <c r="S40" s="4" t="s">
        <v>112</v>
      </c>
      <c r="T40" s="4" t="s">
        <v>113</v>
      </c>
      <c r="U40" s="4" t="s">
        <v>114</v>
      </c>
      <c r="V40" s="4">
        <v>1</v>
      </c>
      <c r="W40" s="4" t="s">
        <v>115</v>
      </c>
      <c r="X40" s="4">
        <v>21</v>
      </c>
      <c r="Y40" s="3">
        <v>37823</v>
      </c>
      <c r="Z40" s="4" t="s">
        <v>110</v>
      </c>
      <c r="AA40" s="4" t="s">
        <v>111</v>
      </c>
      <c r="AB40" s="4">
        <v>549491207</v>
      </c>
      <c r="AC40" s="4" t="s">
        <v>116</v>
      </c>
      <c r="AD40" s="4"/>
      <c r="AE40" s="8" t="s">
        <v>117</v>
      </c>
      <c r="AF40" s="4">
        <v>222300</v>
      </c>
      <c r="AG40" s="8"/>
      <c r="AH40" s="4">
        <v>1195</v>
      </c>
      <c r="AI40" s="4"/>
      <c r="AJ40" s="4"/>
      <c r="AK40" s="7">
        <v>40577</v>
      </c>
      <c r="AL40" s="3">
        <v>25484</v>
      </c>
      <c r="AM40" s="4" t="s">
        <v>118</v>
      </c>
      <c r="AN40" s="4" t="s">
        <v>119</v>
      </c>
      <c r="AO40" s="4">
        <v>549491202</v>
      </c>
      <c r="AP40" s="9"/>
      <c r="AQ40" s="10"/>
      <c r="AR40" s="11">
        <f t="shared" si="3"/>
        <v>0</v>
      </c>
      <c r="AS40" s="11">
        <f t="shared" si="4"/>
        <v>0</v>
      </c>
      <c r="AT40" s="11">
        <f t="shared" si="5"/>
        <v>0</v>
      </c>
    </row>
    <row r="41" spans="1:46" ht="13.5" customHeight="1" thickTop="1">
      <c r="A41" s="46" t="s">
        <v>63</v>
      </c>
      <c r="B41" s="46"/>
      <c r="C41" s="46"/>
      <c r="D41" s="12"/>
      <c r="E41" s="12"/>
      <c r="F41" s="12"/>
      <c r="G41" s="12"/>
      <c r="H41" s="12"/>
      <c r="I41" s="12"/>
      <c r="J41" s="12"/>
      <c r="K41" s="5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46" t="s">
        <v>64</v>
      </c>
      <c r="AR41" s="46"/>
      <c r="AS41" s="13">
        <f>SUM(AS31:AS40)</f>
        <v>0</v>
      </c>
      <c r="AT41" s="13">
        <f>SUM(AT31:AT40)</f>
        <v>0</v>
      </c>
    </row>
    <row r="42" spans="1:46" ht="12.7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53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</row>
    <row r="43" spans="1:46" s="32" customFormat="1" ht="89.25">
      <c r="A43" s="22">
        <v>7158</v>
      </c>
      <c r="B43" s="23" t="s">
        <v>120</v>
      </c>
      <c r="C43" s="22">
        <v>168497</v>
      </c>
      <c r="D43" s="23" t="s">
        <v>121</v>
      </c>
      <c r="E43" s="23" t="s">
        <v>122</v>
      </c>
      <c r="F43" s="23">
        <v>549494051</v>
      </c>
      <c r="G43" s="23"/>
      <c r="H43" s="22">
        <v>15704</v>
      </c>
      <c r="I43" s="23" t="s">
        <v>53</v>
      </c>
      <c r="J43" s="23" t="s">
        <v>54</v>
      </c>
      <c r="K43" s="24" t="s">
        <v>141</v>
      </c>
      <c r="L43" s="16"/>
      <c r="M43" s="25" t="s">
        <v>142</v>
      </c>
      <c r="N43" s="23" t="s">
        <v>123</v>
      </c>
      <c r="O43" s="26">
        <v>2</v>
      </c>
      <c r="P43" s="27">
        <v>40612</v>
      </c>
      <c r="Q43" s="27">
        <v>40619</v>
      </c>
      <c r="R43" s="23">
        <v>560000</v>
      </c>
      <c r="S43" s="23" t="s">
        <v>124</v>
      </c>
      <c r="T43" s="23" t="s">
        <v>125</v>
      </c>
      <c r="U43" s="23" t="s">
        <v>126</v>
      </c>
      <c r="V43" s="23">
        <v>3</v>
      </c>
      <c r="W43" s="23" t="s">
        <v>127</v>
      </c>
      <c r="X43" s="23">
        <v>349</v>
      </c>
      <c r="Y43" s="22">
        <v>7274</v>
      </c>
      <c r="Z43" s="23" t="s">
        <v>128</v>
      </c>
      <c r="AA43" s="23" t="s">
        <v>129</v>
      </c>
      <c r="AB43" s="23">
        <v>549497893</v>
      </c>
      <c r="AC43" s="23" t="s">
        <v>130</v>
      </c>
      <c r="AD43" s="23"/>
      <c r="AE43" s="28" t="s">
        <v>131</v>
      </c>
      <c r="AF43" s="23">
        <v>560000</v>
      </c>
      <c r="AG43" s="28" t="s">
        <v>132</v>
      </c>
      <c r="AH43" s="23">
        <v>1195</v>
      </c>
      <c r="AI43" s="23">
        <v>560000</v>
      </c>
      <c r="AJ43" s="23"/>
      <c r="AK43" s="27">
        <v>40576</v>
      </c>
      <c r="AL43" s="22">
        <v>49730</v>
      </c>
      <c r="AM43" s="23" t="s">
        <v>133</v>
      </c>
      <c r="AN43" s="23" t="s">
        <v>134</v>
      </c>
      <c r="AO43" s="23">
        <v>549494492</v>
      </c>
      <c r="AP43" s="29"/>
      <c r="AQ43" s="30"/>
      <c r="AR43" s="31">
        <f>((O43*AP43)*(AQ43/100))/O43</f>
        <v>0</v>
      </c>
      <c r="AS43" s="31">
        <f>ROUND(O43*ROUND(AP43,2),2)</f>
        <v>0</v>
      </c>
      <c r="AT43" s="31">
        <f>ROUND(AS43*((100+AQ43)/100),2)</f>
        <v>0</v>
      </c>
    </row>
    <row r="44" spans="1:46" ht="90" thickBot="1">
      <c r="A44" s="3">
        <v>7158</v>
      </c>
      <c r="B44" s="4" t="s">
        <v>120</v>
      </c>
      <c r="C44" s="3">
        <v>168497</v>
      </c>
      <c r="D44" s="4" t="s">
        <v>121</v>
      </c>
      <c r="E44" s="4" t="s">
        <v>122</v>
      </c>
      <c r="F44" s="4">
        <v>549494051</v>
      </c>
      <c r="G44" s="4"/>
      <c r="H44" s="3">
        <v>15705</v>
      </c>
      <c r="I44" s="4" t="s">
        <v>53</v>
      </c>
      <c r="J44" s="4" t="s">
        <v>54</v>
      </c>
      <c r="K44" s="24" t="s">
        <v>157</v>
      </c>
      <c r="L44" s="5"/>
      <c r="M44" s="19" t="s">
        <v>164</v>
      </c>
      <c r="N44" s="4" t="s">
        <v>135</v>
      </c>
      <c r="O44" s="6">
        <v>1</v>
      </c>
      <c r="P44" s="7">
        <v>40612</v>
      </c>
      <c r="Q44" s="7">
        <v>40619</v>
      </c>
      <c r="R44" s="4">
        <v>560000</v>
      </c>
      <c r="S44" s="4" t="s">
        <v>124</v>
      </c>
      <c r="T44" s="4" t="s">
        <v>125</v>
      </c>
      <c r="U44" s="4" t="s">
        <v>126</v>
      </c>
      <c r="V44" s="4">
        <v>3</v>
      </c>
      <c r="W44" s="4" t="s">
        <v>127</v>
      </c>
      <c r="X44" s="4">
        <v>349</v>
      </c>
      <c r="Y44" s="3">
        <v>7274</v>
      </c>
      <c r="Z44" s="4" t="s">
        <v>128</v>
      </c>
      <c r="AA44" s="4" t="s">
        <v>129</v>
      </c>
      <c r="AB44" s="4">
        <v>549497893</v>
      </c>
      <c r="AC44" s="4" t="s">
        <v>130</v>
      </c>
      <c r="AD44" s="4"/>
      <c r="AE44" s="8" t="s">
        <v>131</v>
      </c>
      <c r="AF44" s="4">
        <v>560000</v>
      </c>
      <c r="AG44" s="8" t="s">
        <v>132</v>
      </c>
      <c r="AH44" s="4">
        <v>1195</v>
      </c>
      <c r="AI44" s="4">
        <v>560000</v>
      </c>
      <c r="AJ44" s="4"/>
      <c r="AK44" s="7">
        <v>40576</v>
      </c>
      <c r="AL44" s="3">
        <v>49730</v>
      </c>
      <c r="AM44" s="4" t="s">
        <v>133</v>
      </c>
      <c r="AN44" s="4" t="s">
        <v>134</v>
      </c>
      <c r="AO44" s="4">
        <v>549494492</v>
      </c>
      <c r="AP44" s="9"/>
      <c r="AQ44" s="10"/>
      <c r="AR44" s="11">
        <f>((O44*AP44)*(AQ44/100))/O44</f>
        <v>0</v>
      </c>
      <c r="AS44" s="11">
        <f>ROUND(O44*ROUND(AP44,2),2)</f>
        <v>0</v>
      </c>
      <c r="AT44" s="11">
        <f>ROUND(AS44*((100+AQ44)/100),2)</f>
        <v>0</v>
      </c>
    </row>
    <row r="45" spans="1:46" ht="13.5" customHeight="1" thickTop="1">
      <c r="A45" s="46" t="s">
        <v>63</v>
      </c>
      <c r="B45" s="46"/>
      <c r="C45" s="46"/>
      <c r="D45" s="12"/>
      <c r="E45" s="12"/>
      <c r="F45" s="12"/>
      <c r="G45" s="12"/>
      <c r="H45" s="12"/>
      <c r="I45" s="12"/>
      <c r="J45" s="12"/>
      <c r="K45" s="5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46" t="s">
        <v>64</v>
      </c>
      <c r="AR45" s="46"/>
      <c r="AS45" s="13">
        <f>SUM(AS43:AS44)</f>
        <v>0</v>
      </c>
      <c r="AT45" s="13">
        <f>SUM(AT43:AT44)</f>
        <v>0</v>
      </c>
    </row>
    <row r="46" spans="1:46" ht="12.7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53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</row>
    <row r="47" spans="1:46" ht="51">
      <c r="A47" s="3">
        <v>7137</v>
      </c>
      <c r="B47" s="4"/>
      <c r="C47" s="3">
        <v>182288</v>
      </c>
      <c r="D47" s="4" t="s">
        <v>50</v>
      </c>
      <c r="E47" s="4" t="s">
        <v>51</v>
      </c>
      <c r="F47" s="4">
        <v>549493734</v>
      </c>
      <c r="G47" s="4" t="s">
        <v>52</v>
      </c>
      <c r="H47" s="3">
        <v>16032</v>
      </c>
      <c r="I47" s="4" t="s">
        <v>53</v>
      </c>
      <c r="J47" s="4" t="s">
        <v>54</v>
      </c>
      <c r="K47" s="57" t="s">
        <v>180</v>
      </c>
      <c r="L47" s="5"/>
      <c r="M47" s="36" t="s">
        <v>181</v>
      </c>
      <c r="N47" s="4" t="s">
        <v>190</v>
      </c>
      <c r="O47" s="6">
        <v>1</v>
      </c>
      <c r="P47" s="7">
        <v>40637</v>
      </c>
      <c r="Q47" s="7">
        <v>40641</v>
      </c>
      <c r="R47" s="4">
        <v>211410</v>
      </c>
      <c r="S47" s="4" t="s">
        <v>55</v>
      </c>
      <c r="T47" s="4" t="s">
        <v>56</v>
      </c>
      <c r="U47" s="4" t="s">
        <v>57</v>
      </c>
      <c r="V47" s="4">
        <v>3</v>
      </c>
      <c r="W47" s="4" t="s">
        <v>58</v>
      </c>
      <c r="X47" s="4">
        <v>310</v>
      </c>
      <c r="Y47" s="3">
        <v>182288</v>
      </c>
      <c r="Z47" s="4" t="s">
        <v>50</v>
      </c>
      <c r="AA47" s="4" t="s">
        <v>51</v>
      </c>
      <c r="AB47" s="4">
        <v>549493734</v>
      </c>
      <c r="AC47" s="4" t="s">
        <v>52</v>
      </c>
      <c r="AD47" s="4"/>
      <c r="AE47" s="8" t="s">
        <v>136</v>
      </c>
      <c r="AF47" s="4">
        <v>211410</v>
      </c>
      <c r="AG47" s="8"/>
      <c r="AH47" s="4">
        <v>1195</v>
      </c>
      <c r="AI47" s="4"/>
      <c r="AJ47" s="4"/>
      <c r="AK47" s="7">
        <v>40575</v>
      </c>
      <c r="AL47" s="3">
        <v>213180</v>
      </c>
      <c r="AM47" s="4" t="s">
        <v>60</v>
      </c>
      <c r="AN47" s="4" t="s">
        <v>61</v>
      </c>
      <c r="AO47" s="4">
        <v>549491502</v>
      </c>
      <c r="AP47" s="9"/>
      <c r="AQ47" s="10"/>
      <c r="AR47" s="11">
        <f>((O47*AP47)*(AQ47/100))/O47</f>
        <v>0</v>
      </c>
      <c r="AS47" s="11">
        <f>ROUND(O47*ROUND(AP47,2),2)</f>
        <v>0</v>
      </c>
      <c r="AT47" s="11">
        <f>ROUND(AS47*((100+AQ47)/100),2)</f>
        <v>0</v>
      </c>
    </row>
    <row r="48" spans="1:46" ht="51">
      <c r="A48" s="3">
        <v>7137</v>
      </c>
      <c r="B48" s="4"/>
      <c r="C48" s="3">
        <v>182288</v>
      </c>
      <c r="D48" s="4" t="s">
        <v>50</v>
      </c>
      <c r="E48" s="4" t="s">
        <v>51</v>
      </c>
      <c r="F48" s="4">
        <v>549493734</v>
      </c>
      <c r="G48" s="4" t="s">
        <v>52</v>
      </c>
      <c r="H48" s="3">
        <v>16033</v>
      </c>
      <c r="I48" s="4" t="s">
        <v>53</v>
      </c>
      <c r="J48" s="4" t="s">
        <v>54</v>
      </c>
      <c r="K48" s="55" t="s">
        <v>160</v>
      </c>
      <c r="L48" s="5"/>
      <c r="M48" s="36" t="s">
        <v>161</v>
      </c>
      <c r="N48" s="4"/>
      <c r="O48" s="6">
        <v>1</v>
      </c>
      <c r="P48" s="7">
        <v>40637</v>
      </c>
      <c r="Q48" s="7">
        <v>40641</v>
      </c>
      <c r="R48" s="4">
        <v>211410</v>
      </c>
      <c r="S48" s="4" t="s">
        <v>55</v>
      </c>
      <c r="T48" s="4" t="s">
        <v>56</v>
      </c>
      <c r="U48" s="4" t="s">
        <v>57</v>
      </c>
      <c r="V48" s="4">
        <v>3</v>
      </c>
      <c r="W48" s="4" t="s">
        <v>58</v>
      </c>
      <c r="X48" s="4">
        <v>310</v>
      </c>
      <c r="Y48" s="3">
        <v>182288</v>
      </c>
      <c r="Z48" s="4" t="s">
        <v>50</v>
      </c>
      <c r="AA48" s="4" t="s">
        <v>51</v>
      </c>
      <c r="AB48" s="4">
        <v>549493734</v>
      </c>
      <c r="AC48" s="4" t="s">
        <v>52</v>
      </c>
      <c r="AD48" s="4"/>
      <c r="AE48" s="8" t="s">
        <v>136</v>
      </c>
      <c r="AF48" s="4">
        <v>211410</v>
      </c>
      <c r="AG48" s="8"/>
      <c r="AH48" s="4">
        <v>1195</v>
      </c>
      <c r="AI48" s="4"/>
      <c r="AJ48" s="4"/>
      <c r="AK48" s="7">
        <v>40575</v>
      </c>
      <c r="AL48" s="3">
        <v>213180</v>
      </c>
      <c r="AM48" s="4" t="s">
        <v>60</v>
      </c>
      <c r="AN48" s="4" t="s">
        <v>61</v>
      </c>
      <c r="AO48" s="4">
        <v>549491502</v>
      </c>
      <c r="AP48" s="9"/>
      <c r="AQ48" s="10"/>
      <c r="AR48" s="11">
        <f>((O48*AP48)*(AQ48/100))/O48</f>
        <v>0</v>
      </c>
      <c r="AS48" s="11">
        <f>ROUND(O48*ROUND(AP48,2),2)</f>
        <v>0</v>
      </c>
      <c r="AT48" s="11">
        <f>ROUND(AS48*((100+AQ48)/100),2)</f>
        <v>0</v>
      </c>
    </row>
    <row r="49" spans="1:46" ht="89.25">
      <c r="A49" s="3">
        <v>7137</v>
      </c>
      <c r="B49" s="4"/>
      <c r="C49" s="3">
        <v>182288</v>
      </c>
      <c r="D49" s="4" t="s">
        <v>50</v>
      </c>
      <c r="E49" s="4" t="s">
        <v>51</v>
      </c>
      <c r="F49" s="4">
        <v>549493734</v>
      </c>
      <c r="G49" s="4" t="s">
        <v>52</v>
      </c>
      <c r="H49" s="3">
        <v>16034</v>
      </c>
      <c r="I49" s="4" t="s">
        <v>53</v>
      </c>
      <c r="J49" s="4" t="s">
        <v>54</v>
      </c>
      <c r="K49" s="56" t="s">
        <v>137</v>
      </c>
      <c r="L49" s="5"/>
      <c r="M49" s="39" t="s">
        <v>164</v>
      </c>
      <c r="N49" s="4" t="s">
        <v>190</v>
      </c>
      <c r="O49" s="6">
        <v>1</v>
      </c>
      <c r="P49" s="7">
        <v>40637</v>
      </c>
      <c r="Q49" s="7">
        <v>40641</v>
      </c>
      <c r="R49" s="4">
        <v>211410</v>
      </c>
      <c r="S49" s="4" t="s">
        <v>55</v>
      </c>
      <c r="T49" s="4" t="s">
        <v>56</v>
      </c>
      <c r="U49" s="4" t="s">
        <v>57</v>
      </c>
      <c r="V49" s="4">
        <v>3</v>
      </c>
      <c r="W49" s="4" t="s">
        <v>58</v>
      </c>
      <c r="X49" s="4">
        <v>310</v>
      </c>
      <c r="Y49" s="3">
        <v>182288</v>
      </c>
      <c r="Z49" s="4" t="s">
        <v>50</v>
      </c>
      <c r="AA49" s="4" t="s">
        <v>51</v>
      </c>
      <c r="AB49" s="4">
        <v>549493734</v>
      </c>
      <c r="AC49" s="4" t="s">
        <v>52</v>
      </c>
      <c r="AD49" s="4"/>
      <c r="AE49" s="8" t="s">
        <v>136</v>
      </c>
      <c r="AF49" s="4">
        <v>211410</v>
      </c>
      <c r="AG49" s="8"/>
      <c r="AH49" s="4">
        <v>1195</v>
      </c>
      <c r="AI49" s="4"/>
      <c r="AJ49" s="4"/>
      <c r="AK49" s="7">
        <v>40575</v>
      </c>
      <c r="AL49" s="3">
        <v>213180</v>
      </c>
      <c r="AM49" s="4" t="s">
        <v>60</v>
      </c>
      <c r="AN49" s="4" t="s">
        <v>61</v>
      </c>
      <c r="AO49" s="4">
        <v>549491502</v>
      </c>
      <c r="AP49" s="9"/>
      <c r="AQ49" s="10"/>
      <c r="AR49" s="11">
        <f>((O49*AP49)*(AQ49/100))/O49</f>
        <v>0</v>
      </c>
      <c r="AS49" s="11">
        <f>ROUND(O49*ROUND(AP49,2),2)</f>
        <v>0</v>
      </c>
      <c r="AT49" s="11">
        <f>ROUND(AS49*((100+AQ49)/100),2)</f>
        <v>0</v>
      </c>
    </row>
    <row r="50" spans="1:46" ht="39" thickBot="1">
      <c r="A50" s="3">
        <v>7137</v>
      </c>
      <c r="B50" s="4"/>
      <c r="C50" s="3">
        <v>182288</v>
      </c>
      <c r="D50" s="4" t="s">
        <v>50</v>
      </c>
      <c r="E50" s="4" t="s">
        <v>51</v>
      </c>
      <c r="F50" s="4">
        <v>549493734</v>
      </c>
      <c r="G50" s="4" t="s">
        <v>52</v>
      </c>
      <c r="H50" s="3">
        <v>16035</v>
      </c>
      <c r="I50" s="4" t="s">
        <v>53</v>
      </c>
      <c r="J50" s="4" t="s">
        <v>54</v>
      </c>
      <c r="K50" s="55" t="s">
        <v>147</v>
      </c>
      <c r="L50" s="5"/>
      <c r="M50" s="21" t="s">
        <v>148</v>
      </c>
      <c r="N50" s="4" t="s">
        <v>138</v>
      </c>
      <c r="O50" s="6">
        <v>2</v>
      </c>
      <c r="P50" s="7">
        <v>40637</v>
      </c>
      <c r="Q50" s="7">
        <v>40641</v>
      </c>
      <c r="R50" s="4">
        <v>211410</v>
      </c>
      <c r="S50" s="4" t="s">
        <v>55</v>
      </c>
      <c r="T50" s="4" t="s">
        <v>56</v>
      </c>
      <c r="U50" s="4" t="s">
        <v>57</v>
      </c>
      <c r="V50" s="4">
        <v>3</v>
      </c>
      <c r="W50" s="4" t="s">
        <v>58</v>
      </c>
      <c r="X50" s="4">
        <v>310</v>
      </c>
      <c r="Y50" s="3">
        <v>182288</v>
      </c>
      <c r="Z50" s="4" t="s">
        <v>50</v>
      </c>
      <c r="AA50" s="4" t="s">
        <v>51</v>
      </c>
      <c r="AB50" s="4">
        <v>549493734</v>
      </c>
      <c r="AC50" s="4" t="s">
        <v>52</v>
      </c>
      <c r="AD50" s="4"/>
      <c r="AE50" s="8" t="s">
        <v>136</v>
      </c>
      <c r="AF50" s="4">
        <v>211410</v>
      </c>
      <c r="AG50" s="8"/>
      <c r="AH50" s="4">
        <v>1195</v>
      </c>
      <c r="AI50" s="4"/>
      <c r="AJ50" s="4"/>
      <c r="AK50" s="7">
        <v>40575</v>
      </c>
      <c r="AL50" s="3">
        <v>213180</v>
      </c>
      <c r="AM50" s="4" t="s">
        <v>60</v>
      </c>
      <c r="AN50" s="4" t="s">
        <v>61</v>
      </c>
      <c r="AO50" s="4">
        <v>549491502</v>
      </c>
      <c r="AP50" s="9"/>
      <c r="AQ50" s="10"/>
      <c r="AR50" s="11">
        <f>((O50*AP50)*(AQ50/100))/O50</f>
        <v>0</v>
      </c>
      <c r="AS50" s="11">
        <f>ROUND(O50*ROUND(AP50,2),2)</f>
        <v>0</v>
      </c>
      <c r="AT50" s="11">
        <f>ROUND(AS50*((100+AQ50)/100),2)</f>
        <v>0</v>
      </c>
    </row>
    <row r="51" spans="1:46" ht="13.5" customHeight="1" thickTop="1">
      <c r="A51" s="46" t="s">
        <v>63</v>
      </c>
      <c r="B51" s="46"/>
      <c r="C51" s="46"/>
      <c r="D51" s="12"/>
      <c r="E51" s="12"/>
      <c r="F51" s="12"/>
      <c r="G51" s="12"/>
      <c r="H51" s="12"/>
      <c r="I51" s="12"/>
      <c r="J51" s="12"/>
      <c r="K51" s="5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46" t="s">
        <v>64</v>
      </c>
      <c r="AR51" s="46"/>
      <c r="AS51" s="13">
        <f>SUM(AS47:AS50)</f>
        <v>0</v>
      </c>
      <c r="AT51" s="13">
        <f>SUM(AT47:AT50)</f>
        <v>0</v>
      </c>
    </row>
    <row r="52" spans="1:46" ht="12.7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53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</row>
    <row r="53" spans="1:46" ht="19.5" customHeight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8" t="s">
        <v>139</v>
      </c>
      <c r="AR53" s="48"/>
      <c r="AS53" s="15">
        <f>(0)+SUM(AS8,AS12,AS16,AS21,AS29,AS41,AS45,AS51)</f>
        <v>0</v>
      </c>
      <c r="AT53" s="15">
        <f>(0)+SUM(AT8,AT12,AT16,AT21,AT29,AT41,AT45,AT51)</f>
        <v>0</v>
      </c>
    </row>
    <row r="54" spans="1:46" ht="12.7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53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</row>
  </sheetData>
  <mergeCells count="26">
    <mergeCell ref="A53:AP53"/>
    <mergeCell ref="AQ53:AR53"/>
    <mergeCell ref="A45:C45"/>
    <mergeCell ref="AQ45:AR45"/>
    <mergeCell ref="A51:C51"/>
    <mergeCell ref="AQ51:AR51"/>
    <mergeCell ref="A29:C29"/>
    <mergeCell ref="AQ29:AR29"/>
    <mergeCell ref="A41:C41"/>
    <mergeCell ref="AQ41:AR41"/>
    <mergeCell ref="A16:C16"/>
    <mergeCell ref="AQ16:AR16"/>
    <mergeCell ref="A21:C21"/>
    <mergeCell ref="AQ21:AR21"/>
    <mergeCell ref="A8:C8"/>
    <mergeCell ref="AQ8:AR8"/>
    <mergeCell ref="A12:C12"/>
    <mergeCell ref="AQ12:AR12"/>
    <mergeCell ref="A1:AT1"/>
    <mergeCell ref="A3:G3"/>
    <mergeCell ref="H3:AT3"/>
    <mergeCell ref="A4:Q4"/>
    <mergeCell ref="R4:X4"/>
    <mergeCell ref="Y4:AD4"/>
    <mergeCell ref="AE4:AI4"/>
    <mergeCell ref="AJ4:AT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Voracova</cp:lastModifiedBy>
  <dcterms:created xsi:type="dcterms:W3CDTF">2011-02-14T17:55:50Z</dcterms:created>
  <dcterms:modified xsi:type="dcterms:W3CDTF">2011-02-15T16:03:15Z</dcterms:modified>
  <cp:category/>
  <cp:version/>
  <cp:contentType/>
  <cp:contentStatus/>
</cp:coreProperties>
</file>