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_Kalkulace_nabidkove_ceny" sheetId="1" r:id="rId1"/>
  </sheets>
  <definedNames/>
  <calcPr fullCalcOnLoad="1"/>
</workbook>
</file>

<file path=xl/sharedStrings.xml><?xml version="1.0" encoding="utf-8"?>
<sst xmlns="http://schemas.openxmlformats.org/spreadsheetml/2006/main" count="203" uniqueCount="77">
  <si>
    <t>Kč/min</t>
  </si>
  <si>
    <t>mezinárodní SMS zpráva</t>
  </si>
  <si>
    <t>Kč/ks</t>
  </si>
  <si>
    <t>roaming  - odchozí hovory - Belgie</t>
  </si>
  <si>
    <t>roaming  - odchozí hovory - Francie</t>
  </si>
  <si>
    <t>roaming  - odchozí hovory - Itálie</t>
  </si>
  <si>
    <t>roaming  - odchozí hovory - Německo</t>
  </si>
  <si>
    <t>roaming  - odchozí hovory - Rakousko</t>
  </si>
  <si>
    <t>roaming - příchozí hovory - Belgie</t>
  </si>
  <si>
    <t>roaming - příchozí hovory - Francie</t>
  </si>
  <si>
    <t>roaming - příchozí hovory - Itálie</t>
  </si>
  <si>
    <t>roaming - příchozí hovory - Německo</t>
  </si>
  <si>
    <t>roaming - příchozí hovory - Rakousko</t>
  </si>
  <si>
    <t>roaming - SMS - Belgie</t>
  </si>
  <si>
    <t>roaming - SMS - Francie</t>
  </si>
  <si>
    <t>roaming - SMS - Itálie</t>
  </si>
  <si>
    <t>roaming - SMS - Německo</t>
  </si>
  <si>
    <t>roaming - SMS - Rakousko</t>
  </si>
  <si>
    <t>roaming - SMS - Spojené království Velké Británie a Severního Irska</t>
  </si>
  <si>
    <t>roaming - příchozí hovory - Spojené království Velké Británie a Severního Irska</t>
  </si>
  <si>
    <t>roaming  - odchozí hovory - Spojené království Velké Británie a Severního Irska</t>
  </si>
  <si>
    <t>roaming - SMS - Spojené státy americké</t>
  </si>
  <si>
    <t>roaming - příchozí hovory - Spojené státy americké</t>
  </si>
  <si>
    <t>roaming  - odchozí hovory - Spojené státy americké</t>
  </si>
  <si>
    <t>volání do zahraničí - Belgie</t>
  </si>
  <si>
    <t>volání do zahraničí - Francie</t>
  </si>
  <si>
    <t>volání do zahraničí - Itálie</t>
  </si>
  <si>
    <t>volání do zahraničí - Německo</t>
  </si>
  <si>
    <t>volání do zahraničí - Rakousko</t>
  </si>
  <si>
    <t>volání do zahraničí - Spojené království Velké Británie a Severního Irska</t>
  </si>
  <si>
    <t>volání do zahraničí - Spojené státy americké</t>
  </si>
  <si>
    <t>Cena internetového připojení do mobilního telefonu za měsíc</t>
  </si>
  <si>
    <t>Cena internetového připojení k notebooku za měsíc</t>
  </si>
  <si>
    <t>Cena zařízení</t>
  </si>
  <si>
    <t>Cena za 1 SMS</t>
  </si>
  <si>
    <t>Měsíční paušál (cena za 1 měsíc)</t>
  </si>
  <si>
    <t>ks</t>
  </si>
  <si>
    <t>Cena mobilního telefonu – základní</t>
  </si>
  <si>
    <t>Cena mobilního telefonu – nadstandardní</t>
  </si>
  <si>
    <t>CELKEM za telefony (suma řádků 1 a 2)</t>
  </si>
  <si>
    <t>min</t>
  </si>
  <si>
    <t>Počet volných minut v paušálu</t>
  </si>
  <si>
    <t>Cena za 1 minutu volání v rámci paušálu</t>
  </si>
  <si>
    <t>volání nad rámec stanoveného počtu minut</t>
  </si>
  <si>
    <t>POKYN: Vyplňte pouze žlutě zabarvené buňky.</t>
  </si>
  <si>
    <t>Součet CELKEM ZA MĚSÍC u modelového množství (suma řádků 1, 4-34)</t>
  </si>
  <si>
    <t>Vzorce jsou označeny tmavě šedou barvou. Světle šedá barva značí jednotky, kterými jsou násobeny jednotkové ceny (žluté buňky).</t>
  </si>
  <si>
    <t>Součet CELKEM ZA MĚSÍC u modelového množství (suma řádků 1, 4, 5)</t>
  </si>
  <si>
    <t>A. Tarif 700 minut – modelový výpočet</t>
  </si>
  <si>
    <t>B. Tarif 250 minut – modelový výpočet</t>
  </si>
  <si>
    <t>C. Tarif 150 minut – modelový výpočet</t>
  </si>
  <si>
    <t>D. Tarif 50 minut – modelový výpočet</t>
  </si>
  <si>
    <t>E. Internetové připojení do mobilního telefonu</t>
  </si>
  <si>
    <t>F. Cena mobilního internetového připojení k notebooku</t>
  </si>
  <si>
    <t>G. Cena zařízení mobilního internetového připojení k notebooku</t>
  </si>
  <si>
    <t>H. Cena za telefony</t>
  </si>
  <si>
    <t>Vyplňujte cenu bez DPH! Cena s DPH a DPH se rozpočítávají až v závěrečném přehledu.</t>
  </si>
  <si>
    <t>CELKOVÝ PŘEHLED DÍLČÍCH NABÍDKOVÝCH CEN</t>
  </si>
  <si>
    <t>CENA CELKEM BEZ DPH</t>
  </si>
  <si>
    <t>Cena bez DPH
(vyplňuje se automaticky)</t>
  </si>
  <si>
    <t>Popis</t>
  </si>
  <si>
    <t>DPH</t>
  </si>
  <si>
    <t>Cena s DPH</t>
  </si>
  <si>
    <t>Celkem za 20 kusů za měsíc u modelového množství (řádek 1 x 20)</t>
  </si>
  <si>
    <t>CELKEM za 36 měsíců (řádek 2 x 36)</t>
  </si>
  <si>
    <t>Celkem za 15 kusů za měsíc u modelového množství (řádek 1 x15)</t>
  </si>
  <si>
    <t>PŘÍLOHA Č. 2: KALKULACE NABÍDKOVÉ CENY</t>
  </si>
  <si>
    <t>Model k ocenění zakázky uchazečem - 36 měsíců provozu telekomunikačních služeb + nákup potřebného zařízení. Ceny se do tabulky vyplňují v české měně bez DPH. Celková nabídková cena za Model k ocenění zakázky uchazečem bude uvedena v české měně v členění na cenu celkem bez DPH, výši DPH a cenu s DPH.</t>
  </si>
  <si>
    <t>Celkem za 10 SIM karet za měsíc u modelového množství (řádek 35 x 10)</t>
  </si>
  <si>
    <t>Celkem za 25 SIM karet za měsíc u modelového množství (řádek 35 x 25)</t>
  </si>
  <si>
    <t>Celkem za 25 SIM karet za měsíc u modelového množství (řádek 6 x 25)</t>
  </si>
  <si>
    <t>Celkem za 20 SIM karet za měsíc u modelového množství (řádek 6 x 20)</t>
  </si>
  <si>
    <t>Celkem za 15 kusů za měsíc u modelového množství (řádek 1 x 15)</t>
  </si>
  <si>
    <t>CELKEM za 36 měsíců (za 10 SIM karet, řádek č. 36 x 36)</t>
  </si>
  <si>
    <t>CELKEM za 36 měsíců (za 25 SIM karet, řádek č. 36 x 36)</t>
  </si>
  <si>
    <t>CELKEM za 36 měsíců (za 25 SIM karet, řádek č. 7 x 36)</t>
  </si>
  <si>
    <t>CELKEM za 36 měsíců (za 20 SIM karet, řádek č. 7 x 36)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</si>
</sst>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0.00000000"/>
    <numFmt numFmtId="173" formatCode="0.0000000"/>
    <numFmt numFmtId="174" formatCode="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i/>
      <u val="single"/>
      <sz val="11"/>
      <color indexed="10"/>
      <name val="Calibri"/>
      <family val="2"/>
    </font>
    <font>
      <b/>
      <u val="single"/>
      <sz val="14"/>
      <color indexed="23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i/>
      <u val="single"/>
      <sz val="12"/>
      <color indexed="1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2"/>
      <name val="Calibri"/>
      <family val="2"/>
    </font>
    <font>
      <i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i/>
      <u val="single"/>
      <sz val="11"/>
      <color rgb="FFFF0000"/>
      <name val="Calibri"/>
      <family val="2"/>
    </font>
    <font>
      <b/>
      <u val="single"/>
      <sz val="14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i/>
      <u val="single"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left"/>
    </xf>
    <xf numFmtId="0" fontId="53" fillId="35" borderId="10" xfId="0" applyFont="1" applyFill="1" applyBorder="1" applyAlignment="1">
      <alignment/>
    </xf>
    <xf numFmtId="0" fontId="33" fillId="34" borderId="11" xfId="0" applyFont="1" applyFill="1" applyBorder="1" applyAlignment="1">
      <alignment/>
    </xf>
    <xf numFmtId="0" fontId="53" fillId="35" borderId="11" xfId="0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33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4" fontId="33" fillId="36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ont="1" applyFill="1" applyBorder="1" applyAlignment="1" applyProtection="1">
      <alignment/>
      <protection locked="0"/>
    </xf>
    <xf numFmtId="4" fontId="53" fillId="36" borderId="10" xfId="0" applyNumberFormat="1" applyFont="1" applyFill="1" applyBorder="1" applyAlignment="1" applyProtection="1">
      <alignment/>
      <protection locked="0"/>
    </xf>
    <xf numFmtId="4" fontId="53" fillId="36" borderId="11" xfId="0" applyNumberFormat="1" applyFont="1" applyFill="1" applyBorder="1" applyAlignment="1" applyProtection="1">
      <alignment/>
      <protection locked="0"/>
    </xf>
    <xf numFmtId="0" fontId="50" fillId="34" borderId="10" xfId="0" applyFont="1" applyFill="1" applyBorder="1" applyAlignment="1">
      <alignment horizontal="right"/>
    </xf>
    <xf numFmtId="0" fontId="31" fillId="33" borderId="0" xfId="0" applyNumberFormat="1" applyFont="1" applyFill="1" applyBorder="1" applyAlignment="1">
      <alignment horizontal="left" vertical="top" wrapText="1"/>
    </xf>
    <xf numFmtId="0" fontId="30" fillId="33" borderId="0" xfId="0" applyNumberFormat="1" applyFont="1" applyFill="1" applyBorder="1" applyAlignment="1">
      <alignment horizontal="left" vertical="center" wrapText="1"/>
    </xf>
    <xf numFmtId="0" fontId="33" fillId="37" borderId="10" xfId="0" applyFont="1" applyFill="1" applyBorder="1" applyAlignment="1">
      <alignment horizontal="center"/>
    </xf>
    <xf numFmtId="2" fontId="54" fillId="34" borderId="12" xfId="0" applyNumberFormat="1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" fontId="50" fillId="34" borderId="10" xfId="0" applyNumberFormat="1" applyFont="1" applyFill="1" applyBorder="1" applyAlignment="1">
      <alignment horizontal="right"/>
    </xf>
    <xf numFmtId="2" fontId="54" fillId="34" borderId="15" xfId="0" applyNumberFormat="1" applyFont="1" applyFill="1" applyBorder="1" applyAlignment="1">
      <alignment horizontal="right"/>
    </xf>
    <xf numFmtId="2" fontId="54" fillId="34" borderId="16" xfId="0" applyNumberFormat="1" applyFont="1" applyFill="1" applyBorder="1" applyAlignment="1">
      <alignment horizontal="right"/>
    </xf>
    <xf numFmtId="2" fontId="54" fillId="34" borderId="17" xfId="0" applyNumberFormat="1" applyFont="1" applyFill="1" applyBorder="1" applyAlignment="1">
      <alignment horizontal="right"/>
    </xf>
    <xf numFmtId="0" fontId="26" fillId="34" borderId="12" xfId="0" applyFont="1" applyFill="1" applyBorder="1" applyAlignment="1">
      <alignment horizontal="right" vertical="center"/>
    </xf>
    <xf numFmtId="0" fontId="26" fillId="34" borderId="13" xfId="0" applyFont="1" applyFill="1" applyBorder="1" applyAlignment="1">
      <alignment horizontal="right" vertical="center"/>
    </xf>
    <xf numFmtId="0" fontId="26" fillId="34" borderId="14" xfId="0" applyFont="1" applyFill="1" applyBorder="1" applyAlignment="1">
      <alignment horizontal="right" vertical="center"/>
    </xf>
    <xf numFmtId="0" fontId="33" fillId="34" borderId="12" xfId="0" applyFont="1" applyFill="1" applyBorder="1" applyAlignment="1">
      <alignment horizontal="right"/>
    </xf>
    <xf numFmtId="0" fontId="33" fillId="34" borderId="13" xfId="0" applyFont="1" applyFill="1" applyBorder="1" applyAlignment="1">
      <alignment horizontal="right"/>
    </xf>
    <xf numFmtId="0" fontId="33" fillId="34" borderId="14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left"/>
    </xf>
    <xf numFmtId="4" fontId="53" fillId="36" borderId="12" xfId="0" applyNumberFormat="1" applyFont="1" applyFill="1" applyBorder="1" applyAlignment="1" applyProtection="1">
      <alignment horizontal="right"/>
      <protection locked="0"/>
    </xf>
    <xf numFmtId="4" fontId="53" fillId="36" borderId="13" xfId="0" applyNumberFormat="1" applyFont="1" applyFill="1" applyBorder="1" applyAlignment="1" applyProtection="1">
      <alignment horizontal="right"/>
      <protection locked="0"/>
    </xf>
    <xf numFmtId="4" fontId="53" fillId="36" borderId="14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left" vertical="center"/>
    </xf>
    <xf numFmtId="2" fontId="26" fillId="34" borderId="10" xfId="0" applyNumberFormat="1" applyFont="1" applyFill="1" applyBorder="1" applyAlignment="1">
      <alignment horizontal="right"/>
    </xf>
    <xf numFmtId="0" fontId="30" fillId="33" borderId="0" xfId="0" applyNumberFormat="1" applyFont="1" applyFill="1" applyBorder="1" applyAlignment="1">
      <alignment vertical="center" wrapText="1"/>
    </xf>
    <xf numFmtId="0" fontId="55" fillId="38" borderId="12" xfId="0" applyFont="1" applyFill="1" applyBorder="1" applyAlignment="1">
      <alignment horizontal="left"/>
    </xf>
    <xf numFmtId="0" fontId="55" fillId="38" borderId="14" xfId="0" applyFont="1" applyFill="1" applyBorder="1" applyAlignment="1">
      <alignment horizontal="left"/>
    </xf>
    <xf numFmtId="0" fontId="33" fillId="34" borderId="12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left" vertical="center"/>
    </xf>
    <xf numFmtId="0" fontId="33" fillId="34" borderId="14" xfId="0" applyFont="1" applyFill="1" applyBorder="1" applyAlignment="1">
      <alignment horizontal="left" vertical="center"/>
    </xf>
    <xf numFmtId="0" fontId="56" fillId="37" borderId="10" xfId="0" applyFont="1" applyFill="1" applyBorder="1" applyAlignment="1">
      <alignment horizontal="center"/>
    </xf>
    <xf numFmtId="0" fontId="57" fillId="33" borderId="0" xfId="0" applyNumberFormat="1" applyFont="1" applyFill="1" applyBorder="1" applyAlignment="1">
      <alignment horizontal="left" vertical="center" wrapText="1"/>
    </xf>
    <xf numFmtId="2" fontId="33" fillId="34" borderId="10" xfId="0" applyNumberFormat="1" applyFont="1" applyFill="1" applyBorder="1" applyAlignment="1">
      <alignment horizontal="right"/>
    </xf>
    <xf numFmtId="4" fontId="55" fillId="38" borderId="10" xfId="0" applyNumberFormat="1" applyFont="1" applyFill="1" applyBorder="1" applyAlignment="1">
      <alignment/>
    </xf>
    <xf numFmtId="2" fontId="55" fillId="38" borderId="12" xfId="0" applyNumberFormat="1" applyFont="1" applyFill="1" applyBorder="1" applyAlignment="1">
      <alignment horizontal="right"/>
    </xf>
    <xf numFmtId="2" fontId="55" fillId="38" borderId="13" xfId="0" applyNumberFormat="1" applyFont="1" applyFill="1" applyBorder="1" applyAlignment="1">
      <alignment horizontal="right"/>
    </xf>
    <xf numFmtId="2" fontId="55" fillId="38" borderId="14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3"/>
  <sheetViews>
    <sheetView tabSelected="1" zoomScalePageLayoutView="0" workbookViewId="0" topLeftCell="A1">
      <selection activeCell="F146" sqref="F146"/>
    </sheetView>
  </sheetViews>
  <sheetFormatPr defaultColWidth="9.140625" defaultRowHeight="15"/>
  <cols>
    <col min="1" max="1" width="3.28125" style="2" customWidth="1"/>
    <col min="2" max="2" width="5.00390625" style="2" customWidth="1"/>
    <col min="3" max="3" width="69.7109375" style="2" bestFit="1" customWidth="1"/>
    <col min="4" max="7" width="7.7109375" style="2" customWidth="1"/>
    <col min="8" max="9" width="15.7109375" style="2" customWidth="1"/>
    <col min="10" max="16384" width="9.140625" style="2" customWidth="1"/>
  </cols>
  <sheetData>
    <row r="2" spans="2:7" ht="18.75">
      <c r="B2" s="44" t="s">
        <v>66</v>
      </c>
      <c r="C2" s="44"/>
      <c r="D2" s="44"/>
      <c r="E2" s="44"/>
      <c r="F2" s="44"/>
      <c r="G2" s="44"/>
    </row>
    <row r="3" spans="2:7" ht="18.75">
      <c r="B3" s="12"/>
      <c r="C3" s="12"/>
      <c r="D3" s="12"/>
      <c r="E3" s="12"/>
      <c r="F3" s="12"/>
      <c r="G3" s="12"/>
    </row>
    <row r="4" spans="2:7" ht="49.5" customHeight="1">
      <c r="B4" s="28" t="s">
        <v>67</v>
      </c>
      <c r="C4" s="28"/>
      <c r="D4" s="28"/>
      <c r="E4" s="28"/>
      <c r="F4" s="28"/>
      <c r="G4" s="28"/>
    </row>
    <row r="5" spans="2:7" ht="30" customHeight="1">
      <c r="B5" s="50" t="s">
        <v>44</v>
      </c>
      <c r="C5" s="50"/>
      <c r="D5" s="50"/>
      <c r="E5" s="50"/>
      <c r="F5" s="50"/>
      <c r="G5" s="50"/>
    </row>
    <row r="6" spans="2:7" s="17" customFormat="1" ht="45" customHeight="1">
      <c r="B6" s="29" t="s">
        <v>46</v>
      </c>
      <c r="C6" s="29"/>
      <c r="D6" s="29"/>
      <c r="E6" s="29"/>
      <c r="F6" s="29"/>
      <c r="G6" s="29"/>
    </row>
    <row r="7" spans="2:7" s="17" customFormat="1" ht="30" customHeight="1">
      <c r="B7" s="59" t="s">
        <v>56</v>
      </c>
      <c r="C7" s="59"/>
      <c r="D7" s="59"/>
      <c r="E7" s="59"/>
      <c r="F7" s="59"/>
      <c r="G7" s="59"/>
    </row>
    <row r="8" spans="2:7" ht="15">
      <c r="B8" s="30" t="s">
        <v>48</v>
      </c>
      <c r="C8" s="30"/>
      <c r="D8" s="30"/>
      <c r="E8" s="30"/>
      <c r="F8" s="30"/>
      <c r="G8" s="30"/>
    </row>
    <row r="9" spans="2:7" ht="15">
      <c r="B9" s="3">
        <v>1</v>
      </c>
      <c r="C9" s="4" t="s">
        <v>35</v>
      </c>
      <c r="D9" s="4" t="s">
        <v>36</v>
      </c>
      <c r="E9" s="25"/>
      <c r="F9" s="13">
        <v>1</v>
      </c>
      <c r="G9" s="5">
        <f>E9*F9</f>
        <v>0</v>
      </c>
    </row>
    <row r="10" spans="2:7" ht="15">
      <c r="B10" s="16">
        <f>B9+1</f>
        <v>2</v>
      </c>
      <c r="C10" s="19" t="s">
        <v>41</v>
      </c>
      <c r="D10" s="1" t="s">
        <v>40</v>
      </c>
      <c r="E10" s="45"/>
      <c r="F10" s="46"/>
      <c r="G10" s="47"/>
    </row>
    <row r="11" spans="2:7" ht="15">
      <c r="B11" s="16">
        <f aca="true" t="shared" si="0" ref="B11:B45">B10+1</f>
        <v>3</v>
      </c>
      <c r="C11" s="19" t="s">
        <v>42</v>
      </c>
      <c r="D11" s="1" t="s">
        <v>0</v>
      </c>
      <c r="E11" s="31" t="e">
        <f>G9/E10</f>
        <v>#DIV/0!</v>
      </c>
      <c r="F11" s="32"/>
      <c r="G11" s="33"/>
    </row>
    <row r="12" spans="2:7" ht="15">
      <c r="B12" s="16">
        <f t="shared" si="0"/>
        <v>4</v>
      </c>
      <c r="C12" s="19" t="s">
        <v>43</v>
      </c>
      <c r="D12" s="4" t="s">
        <v>0</v>
      </c>
      <c r="E12" s="25"/>
      <c r="F12" s="18">
        <f>700-E10</f>
        <v>700</v>
      </c>
      <c r="G12" s="5">
        <f>IF(F12&gt;=0,F12*E12,0)</f>
        <v>0</v>
      </c>
    </row>
    <row r="13" spans="2:7" ht="15">
      <c r="B13" s="16">
        <f t="shared" si="0"/>
        <v>5</v>
      </c>
      <c r="C13" s="4" t="s">
        <v>34</v>
      </c>
      <c r="D13" s="4" t="s">
        <v>2</v>
      </c>
      <c r="E13" s="26"/>
      <c r="F13" s="15">
        <v>150</v>
      </c>
      <c r="G13" s="14">
        <f aca="true" t="shared" si="1" ref="G13:G42">E13*F13</f>
        <v>0</v>
      </c>
    </row>
    <row r="14" spans="2:7" ht="15">
      <c r="B14" s="16">
        <f t="shared" si="0"/>
        <v>6</v>
      </c>
      <c r="C14" s="4" t="s">
        <v>3</v>
      </c>
      <c r="D14" s="4" t="s">
        <v>0</v>
      </c>
      <c r="E14" s="25"/>
      <c r="F14" s="13">
        <v>5</v>
      </c>
      <c r="G14" s="5">
        <f t="shared" si="1"/>
        <v>0</v>
      </c>
    </row>
    <row r="15" spans="2:7" ht="15">
      <c r="B15" s="16">
        <f t="shared" si="0"/>
        <v>7</v>
      </c>
      <c r="C15" s="4" t="s">
        <v>4</v>
      </c>
      <c r="D15" s="4" t="s">
        <v>0</v>
      </c>
      <c r="E15" s="25"/>
      <c r="F15" s="13">
        <v>5</v>
      </c>
      <c r="G15" s="5">
        <f t="shared" si="1"/>
        <v>0</v>
      </c>
    </row>
    <row r="16" spans="2:7" ht="15">
      <c r="B16" s="16">
        <f t="shared" si="0"/>
        <v>8</v>
      </c>
      <c r="C16" s="4" t="s">
        <v>5</v>
      </c>
      <c r="D16" s="4" t="s">
        <v>0</v>
      </c>
      <c r="E16" s="25"/>
      <c r="F16" s="13">
        <v>5</v>
      </c>
      <c r="G16" s="5">
        <f t="shared" si="1"/>
        <v>0</v>
      </c>
    </row>
    <row r="17" spans="2:7" ht="15">
      <c r="B17" s="16">
        <f t="shared" si="0"/>
        <v>9</v>
      </c>
      <c r="C17" s="4" t="s">
        <v>6</v>
      </c>
      <c r="D17" s="4" t="s">
        <v>0</v>
      </c>
      <c r="E17" s="25"/>
      <c r="F17" s="13">
        <v>5</v>
      </c>
      <c r="G17" s="5">
        <f t="shared" si="1"/>
        <v>0</v>
      </c>
    </row>
    <row r="18" spans="2:7" ht="15">
      <c r="B18" s="16">
        <f t="shared" si="0"/>
        <v>10</v>
      </c>
      <c r="C18" s="4" t="s">
        <v>7</v>
      </c>
      <c r="D18" s="4" t="s">
        <v>0</v>
      </c>
      <c r="E18" s="25"/>
      <c r="F18" s="13">
        <v>5</v>
      </c>
      <c r="G18" s="5">
        <f t="shared" si="1"/>
        <v>0</v>
      </c>
    </row>
    <row r="19" spans="2:7" ht="15">
      <c r="B19" s="16">
        <f t="shared" si="0"/>
        <v>11</v>
      </c>
      <c r="C19" s="4" t="s">
        <v>20</v>
      </c>
      <c r="D19" s="4" t="s">
        <v>0</v>
      </c>
      <c r="E19" s="25"/>
      <c r="F19" s="13">
        <v>5</v>
      </c>
      <c r="G19" s="5">
        <f t="shared" si="1"/>
        <v>0</v>
      </c>
    </row>
    <row r="20" spans="2:7" ht="15">
      <c r="B20" s="16">
        <f t="shared" si="0"/>
        <v>12</v>
      </c>
      <c r="C20" s="4" t="s">
        <v>23</v>
      </c>
      <c r="D20" s="4" t="s">
        <v>0</v>
      </c>
      <c r="E20" s="25"/>
      <c r="F20" s="13">
        <v>5</v>
      </c>
      <c r="G20" s="5">
        <f t="shared" si="1"/>
        <v>0</v>
      </c>
    </row>
    <row r="21" spans="2:7" ht="15">
      <c r="B21" s="16">
        <f t="shared" si="0"/>
        <v>13</v>
      </c>
      <c r="C21" s="4" t="s">
        <v>8</v>
      </c>
      <c r="D21" s="4" t="s">
        <v>0</v>
      </c>
      <c r="E21" s="25"/>
      <c r="F21" s="13">
        <v>5</v>
      </c>
      <c r="G21" s="5">
        <f t="shared" si="1"/>
        <v>0</v>
      </c>
    </row>
    <row r="22" spans="2:7" ht="15">
      <c r="B22" s="16">
        <f t="shared" si="0"/>
        <v>14</v>
      </c>
      <c r="C22" s="4" t="s">
        <v>9</v>
      </c>
      <c r="D22" s="4" t="s">
        <v>0</v>
      </c>
      <c r="E22" s="25"/>
      <c r="F22" s="13">
        <v>5</v>
      </c>
      <c r="G22" s="5">
        <f t="shared" si="1"/>
        <v>0</v>
      </c>
    </row>
    <row r="23" spans="2:7" ht="15">
      <c r="B23" s="16">
        <f t="shared" si="0"/>
        <v>15</v>
      </c>
      <c r="C23" s="4" t="s">
        <v>10</v>
      </c>
      <c r="D23" s="4" t="s">
        <v>0</v>
      </c>
      <c r="E23" s="25"/>
      <c r="F23" s="13">
        <v>5</v>
      </c>
      <c r="G23" s="5">
        <f t="shared" si="1"/>
        <v>0</v>
      </c>
    </row>
    <row r="24" spans="2:7" ht="15">
      <c r="B24" s="16">
        <f t="shared" si="0"/>
        <v>16</v>
      </c>
      <c r="C24" s="4" t="s">
        <v>11</v>
      </c>
      <c r="D24" s="4" t="s">
        <v>0</v>
      </c>
      <c r="E24" s="25"/>
      <c r="F24" s="13">
        <v>5</v>
      </c>
      <c r="G24" s="5">
        <f t="shared" si="1"/>
        <v>0</v>
      </c>
    </row>
    <row r="25" spans="2:7" ht="15">
      <c r="B25" s="16">
        <f t="shared" si="0"/>
        <v>17</v>
      </c>
      <c r="C25" s="4" t="s">
        <v>12</v>
      </c>
      <c r="D25" s="4" t="s">
        <v>0</v>
      </c>
      <c r="E25" s="25"/>
      <c r="F25" s="13">
        <v>5</v>
      </c>
      <c r="G25" s="5">
        <f t="shared" si="1"/>
        <v>0</v>
      </c>
    </row>
    <row r="26" spans="2:7" ht="15">
      <c r="B26" s="16">
        <f t="shared" si="0"/>
        <v>18</v>
      </c>
      <c r="C26" s="4" t="s">
        <v>19</v>
      </c>
      <c r="D26" s="4" t="s">
        <v>0</v>
      </c>
      <c r="E26" s="25"/>
      <c r="F26" s="13">
        <v>5</v>
      </c>
      <c r="G26" s="5">
        <f t="shared" si="1"/>
        <v>0</v>
      </c>
    </row>
    <row r="27" spans="2:7" ht="15">
      <c r="B27" s="16">
        <f t="shared" si="0"/>
        <v>19</v>
      </c>
      <c r="C27" s="4" t="s">
        <v>22</v>
      </c>
      <c r="D27" s="4" t="s">
        <v>0</v>
      </c>
      <c r="E27" s="25"/>
      <c r="F27" s="13">
        <v>5</v>
      </c>
      <c r="G27" s="5">
        <f t="shared" si="1"/>
        <v>0</v>
      </c>
    </row>
    <row r="28" spans="2:7" ht="15">
      <c r="B28" s="16">
        <f t="shared" si="0"/>
        <v>20</v>
      </c>
      <c r="C28" s="4" t="s">
        <v>13</v>
      </c>
      <c r="D28" s="4" t="s">
        <v>2</v>
      </c>
      <c r="E28" s="25"/>
      <c r="F28" s="13">
        <v>5</v>
      </c>
      <c r="G28" s="5">
        <f t="shared" si="1"/>
        <v>0</v>
      </c>
    </row>
    <row r="29" spans="2:7" ht="15">
      <c r="B29" s="3">
        <f>B28+1</f>
        <v>21</v>
      </c>
      <c r="C29" s="4" t="s">
        <v>14</v>
      </c>
      <c r="D29" s="4" t="s">
        <v>2</v>
      </c>
      <c r="E29" s="25"/>
      <c r="F29" s="13">
        <v>5</v>
      </c>
      <c r="G29" s="5">
        <f t="shared" si="1"/>
        <v>0</v>
      </c>
    </row>
    <row r="30" spans="2:7" ht="15">
      <c r="B30" s="3">
        <f t="shared" si="0"/>
        <v>22</v>
      </c>
      <c r="C30" s="4" t="s">
        <v>15</v>
      </c>
      <c r="D30" s="4" t="s">
        <v>2</v>
      </c>
      <c r="E30" s="25"/>
      <c r="F30" s="13">
        <v>5</v>
      </c>
      <c r="G30" s="5">
        <f t="shared" si="1"/>
        <v>0</v>
      </c>
    </row>
    <row r="31" spans="2:7" ht="15">
      <c r="B31" s="3">
        <f t="shared" si="0"/>
        <v>23</v>
      </c>
      <c r="C31" s="4" t="s">
        <v>16</v>
      </c>
      <c r="D31" s="4" t="s">
        <v>2</v>
      </c>
      <c r="E31" s="25"/>
      <c r="F31" s="13">
        <v>5</v>
      </c>
      <c r="G31" s="5">
        <f t="shared" si="1"/>
        <v>0</v>
      </c>
    </row>
    <row r="32" spans="2:7" ht="15">
      <c r="B32" s="3">
        <f t="shared" si="0"/>
        <v>24</v>
      </c>
      <c r="C32" s="4" t="s">
        <v>17</v>
      </c>
      <c r="D32" s="4" t="s">
        <v>2</v>
      </c>
      <c r="E32" s="25"/>
      <c r="F32" s="13">
        <v>5</v>
      </c>
      <c r="G32" s="5">
        <f t="shared" si="1"/>
        <v>0</v>
      </c>
    </row>
    <row r="33" spans="2:7" ht="15">
      <c r="B33" s="3">
        <f t="shared" si="0"/>
        <v>25</v>
      </c>
      <c r="C33" s="4" t="s">
        <v>18</v>
      </c>
      <c r="D33" s="4" t="s">
        <v>2</v>
      </c>
      <c r="E33" s="25"/>
      <c r="F33" s="13">
        <v>5</v>
      </c>
      <c r="G33" s="5">
        <f t="shared" si="1"/>
        <v>0</v>
      </c>
    </row>
    <row r="34" spans="2:7" ht="15">
      <c r="B34" s="3">
        <f t="shared" si="0"/>
        <v>26</v>
      </c>
      <c r="C34" s="4" t="s">
        <v>21</v>
      </c>
      <c r="D34" s="4" t="s">
        <v>2</v>
      </c>
      <c r="E34" s="25"/>
      <c r="F34" s="13">
        <v>5</v>
      </c>
      <c r="G34" s="5">
        <f t="shared" si="1"/>
        <v>0</v>
      </c>
    </row>
    <row r="35" spans="2:7" ht="15">
      <c r="B35" s="3">
        <f t="shared" si="0"/>
        <v>27</v>
      </c>
      <c r="C35" s="4" t="s">
        <v>24</v>
      </c>
      <c r="D35" s="4" t="s">
        <v>0</v>
      </c>
      <c r="E35" s="25"/>
      <c r="F35" s="13">
        <v>5</v>
      </c>
      <c r="G35" s="5">
        <f t="shared" si="1"/>
        <v>0</v>
      </c>
    </row>
    <row r="36" spans="2:7" ht="15">
      <c r="B36" s="3">
        <f t="shared" si="0"/>
        <v>28</v>
      </c>
      <c r="C36" s="4" t="s">
        <v>25</v>
      </c>
      <c r="D36" s="4" t="s">
        <v>0</v>
      </c>
      <c r="E36" s="25"/>
      <c r="F36" s="13">
        <v>5</v>
      </c>
      <c r="G36" s="5">
        <f t="shared" si="1"/>
        <v>0</v>
      </c>
    </row>
    <row r="37" spans="2:7" ht="15">
      <c r="B37" s="3">
        <f t="shared" si="0"/>
        <v>29</v>
      </c>
      <c r="C37" s="4" t="s">
        <v>26</v>
      </c>
      <c r="D37" s="4" t="s">
        <v>0</v>
      </c>
      <c r="E37" s="25"/>
      <c r="F37" s="13">
        <v>5</v>
      </c>
      <c r="G37" s="5">
        <f t="shared" si="1"/>
        <v>0</v>
      </c>
    </row>
    <row r="38" spans="2:7" ht="15">
      <c r="B38" s="3">
        <f t="shared" si="0"/>
        <v>30</v>
      </c>
      <c r="C38" s="4" t="s">
        <v>27</v>
      </c>
      <c r="D38" s="4" t="s">
        <v>0</v>
      </c>
      <c r="E38" s="25"/>
      <c r="F38" s="13">
        <v>5</v>
      </c>
      <c r="G38" s="5">
        <f t="shared" si="1"/>
        <v>0</v>
      </c>
    </row>
    <row r="39" spans="2:7" ht="15">
      <c r="B39" s="3">
        <f t="shared" si="0"/>
        <v>31</v>
      </c>
      <c r="C39" s="4" t="s">
        <v>28</v>
      </c>
      <c r="D39" s="4" t="s">
        <v>0</v>
      </c>
      <c r="E39" s="25"/>
      <c r="F39" s="13">
        <v>5</v>
      </c>
      <c r="G39" s="5">
        <f t="shared" si="1"/>
        <v>0</v>
      </c>
    </row>
    <row r="40" spans="2:7" ht="15">
      <c r="B40" s="3">
        <f t="shared" si="0"/>
        <v>32</v>
      </c>
      <c r="C40" s="4" t="s">
        <v>29</v>
      </c>
      <c r="D40" s="4" t="s">
        <v>0</v>
      </c>
      <c r="E40" s="25"/>
      <c r="F40" s="13">
        <v>5</v>
      </c>
      <c r="G40" s="5">
        <f t="shared" si="1"/>
        <v>0</v>
      </c>
    </row>
    <row r="41" spans="2:7" ht="15">
      <c r="B41" s="3">
        <f t="shared" si="0"/>
        <v>33</v>
      </c>
      <c r="C41" s="4" t="s">
        <v>30</v>
      </c>
      <c r="D41" s="4" t="s">
        <v>0</v>
      </c>
      <c r="E41" s="25"/>
      <c r="F41" s="13">
        <v>5</v>
      </c>
      <c r="G41" s="5">
        <f t="shared" si="1"/>
        <v>0</v>
      </c>
    </row>
    <row r="42" spans="2:7" ht="15">
      <c r="B42" s="3">
        <f t="shared" si="0"/>
        <v>34</v>
      </c>
      <c r="C42" s="4" t="s">
        <v>1</v>
      </c>
      <c r="D42" s="4" t="s">
        <v>2</v>
      </c>
      <c r="E42" s="25"/>
      <c r="F42" s="13">
        <v>20</v>
      </c>
      <c r="G42" s="5">
        <f t="shared" si="1"/>
        <v>0</v>
      </c>
    </row>
    <row r="43" spans="2:7" ht="15.75">
      <c r="B43" s="6">
        <f t="shared" si="0"/>
        <v>35</v>
      </c>
      <c r="C43" s="7" t="s">
        <v>45</v>
      </c>
      <c r="D43" s="34">
        <f>SUM(G9,G12:G42)</f>
        <v>0</v>
      </c>
      <c r="E43" s="34"/>
      <c r="F43" s="34"/>
      <c r="G43" s="34"/>
    </row>
    <row r="44" spans="2:7" ht="15.75">
      <c r="B44" s="6">
        <f t="shared" si="0"/>
        <v>36</v>
      </c>
      <c r="C44" s="7" t="s">
        <v>68</v>
      </c>
      <c r="D44" s="34">
        <f>D43*10</f>
        <v>0</v>
      </c>
      <c r="E44" s="34"/>
      <c r="F44" s="34"/>
      <c r="G44" s="34"/>
    </row>
    <row r="45" spans="2:7" ht="15.75">
      <c r="B45" s="21">
        <f t="shared" si="0"/>
        <v>37</v>
      </c>
      <c r="C45" s="22" t="s">
        <v>73</v>
      </c>
      <c r="D45" s="34">
        <f>D44*36</f>
        <v>0</v>
      </c>
      <c r="E45" s="34"/>
      <c r="F45" s="34"/>
      <c r="G45" s="34"/>
    </row>
    <row r="47" spans="2:7" ht="15">
      <c r="B47" s="8"/>
      <c r="C47" s="8"/>
      <c r="D47" s="8"/>
      <c r="E47" s="8"/>
      <c r="F47" s="8"/>
      <c r="G47" s="8"/>
    </row>
    <row r="48" spans="2:7" ht="15">
      <c r="B48" s="30" t="s">
        <v>49</v>
      </c>
      <c r="C48" s="30"/>
      <c r="D48" s="30"/>
      <c r="E48" s="30"/>
      <c r="F48" s="30"/>
      <c r="G48" s="30"/>
    </row>
    <row r="49" spans="2:7" ht="15">
      <c r="B49" s="3">
        <v>1</v>
      </c>
      <c r="C49" s="4" t="s">
        <v>35</v>
      </c>
      <c r="D49" s="4" t="s">
        <v>36</v>
      </c>
      <c r="E49" s="25"/>
      <c r="F49" s="13">
        <v>1</v>
      </c>
      <c r="G49" s="5">
        <f>E49*F49</f>
        <v>0</v>
      </c>
    </row>
    <row r="50" spans="2:7" ht="15">
      <c r="B50" s="16">
        <f>B49+1</f>
        <v>2</v>
      </c>
      <c r="C50" s="19" t="s">
        <v>41</v>
      </c>
      <c r="D50" s="1" t="s">
        <v>40</v>
      </c>
      <c r="E50" s="45"/>
      <c r="F50" s="46"/>
      <c r="G50" s="47"/>
    </row>
    <row r="51" spans="2:7" ht="15">
      <c r="B51" s="16">
        <f aca="true" t="shared" si="2" ref="B51:B85">B50+1</f>
        <v>3</v>
      </c>
      <c r="C51" s="19" t="s">
        <v>42</v>
      </c>
      <c r="D51" s="1" t="s">
        <v>0</v>
      </c>
      <c r="E51" s="35" t="e">
        <f>G49/E50</f>
        <v>#DIV/0!</v>
      </c>
      <c r="F51" s="36"/>
      <c r="G51" s="37"/>
    </row>
    <row r="52" spans="2:7" ht="15">
      <c r="B52" s="16">
        <f t="shared" si="2"/>
        <v>4</v>
      </c>
      <c r="C52" s="19" t="s">
        <v>43</v>
      </c>
      <c r="D52" s="4" t="s">
        <v>0</v>
      </c>
      <c r="E52" s="25"/>
      <c r="F52" s="18">
        <f>250-E50</f>
        <v>250</v>
      </c>
      <c r="G52" s="5">
        <f>IF(F52&gt;=0,F52*E52,0)</f>
        <v>0</v>
      </c>
    </row>
    <row r="53" spans="2:7" ht="15">
      <c r="B53" s="3">
        <f t="shared" si="2"/>
        <v>5</v>
      </c>
      <c r="C53" s="4" t="s">
        <v>34</v>
      </c>
      <c r="D53" s="4" t="s">
        <v>2</v>
      </c>
      <c r="E53" s="25"/>
      <c r="F53" s="13">
        <v>100</v>
      </c>
      <c r="G53" s="5">
        <f aca="true" t="shared" si="3" ref="G53:G82">E53*F53</f>
        <v>0</v>
      </c>
    </row>
    <row r="54" spans="2:7" ht="15">
      <c r="B54" s="3">
        <f t="shared" si="2"/>
        <v>6</v>
      </c>
      <c r="C54" s="4" t="s">
        <v>3</v>
      </c>
      <c r="D54" s="4" t="s">
        <v>0</v>
      </c>
      <c r="E54" s="25"/>
      <c r="F54" s="13">
        <v>2</v>
      </c>
      <c r="G54" s="5">
        <f t="shared" si="3"/>
        <v>0</v>
      </c>
    </row>
    <row r="55" spans="2:7" ht="15">
      <c r="B55" s="3">
        <f t="shared" si="2"/>
        <v>7</v>
      </c>
      <c r="C55" s="4" t="s">
        <v>4</v>
      </c>
      <c r="D55" s="4" t="s">
        <v>0</v>
      </c>
      <c r="E55" s="25"/>
      <c r="F55" s="13">
        <v>2</v>
      </c>
      <c r="G55" s="5">
        <f t="shared" si="3"/>
        <v>0</v>
      </c>
    </row>
    <row r="56" spans="2:7" ht="15">
      <c r="B56" s="3">
        <f t="shared" si="2"/>
        <v>8</v>
      </c>
      <c r="C56" s="4" t="s">
        <v>5</v>
      </c>
      <c r="D56" s="4" t="s">
        <v>0</v>
      </c>
      <c r="E56" s="25"/>
      <c r="F56" s="13">
        <v>2</v>
      </c>
      <c r="G56" s="5">
        <f t="shared" si="3"/>
        <v>0</v>
      </c>
    </row>
    <row r="57" spans="2:7" ht="15">
      <c r="B57" s="3">
        <f t="shared" si="2"/>
        <v>9</v>
      </c>
      <c r="C57" s="4" t="s">
        <v>6</v>
      </c>
      <c r="D57" s="4" t="s">
        <v>0</v>
      </c>
      <c r="E57" s="25"/>
      <c r="F57" s="13">
        <v>2</v>
      </c>
      <c r="G57" s="5">
        <f t="shared" si="3"/>
        <v>0</v>
      </c>
    </row>
    <row r="58" spans="2:7" ht="15">
      <c r="B58" s="3">
        <f t="shared" si="2"/>
        <v>10</v>
      </c>
      <c r="C58" s="4" t="s">
        <v>7</v>
      </c>
      <c r="D58" s="4" t="s">
        <v>0</v>
      </c>
      <c r="E58" s="25"/>
      <c r="F58" s="13">
        <v>2</v>
      </c>
      <c r="G58" s="5">
        <f t="shared" si="3"/>
        <v>0</v>
      </c>
    </row>
    <row r="59" spans="2:7" ht="15">
      <c r="B59" s="3">
        <f t="shared" si="2"/>
        <v>11</v>
      </c>
      <c r="C59" s="4" t="s">
        <v>20</v>
      </c>
      <c r="D59" s="4" t="s">
        <v>0</v>
      </c>
      <c r="E59" s="25"/>
      <c r="F59" s="13">
        <v>2</v>
      </c>
      <c r="G59" s="5">
        <f t="shared" si="3"/>
        <v>0</v>
      </c>
    </row>
    <row r="60" spans="2:7" ht="15">
      <c r="B60" s="3">
        <f t="shared" si="2"/>
        <v>12</v>
      </c>
      <c r="C60" s="4" t="s">
        <v>23</v>
      </c>
      <c r="D60" s="4" t="s">
        <v>0</v>
      </c>
      <c r="E60" s="25"/>
      <c r="F60" s="13">
        <v>2</v>
      </c>
      <c r="G60" s="5">
        <f t="shared" si="3"/>
        <v>0</v>
      </c>
    </row>
    <row r="61" spans="2:7" ht="15">
      <c r="B61" s="3">
        <f t="shared" si="2"/>
        <v>13</v>
      </c>
      <c r="C61" s="4" t="s">
        <v>8</v>
      </c>
      <c r="D61" s="4" t="s">
        <v>0</v>
      </c>
      <c r="E61" s="25"/>
      <c r="F61" s="13">
        <v>2</v>
      </c>
      <c r="G61" s="5">
        <f t="shared" si="3"/>
        <v>0</v>
      </c>
    </row>
    <row r="62" spans="2:7" ht="15">
      <c r="B62" s="3">
        <f t="shared" si="2"/>
        <v>14</v>
      </c>
      <c r="C62" s="4" t="s">
        <v>9</v>
      </c>
      <c r="D62" s="4" t="s">
        <v>0</v>
      </c>
      <c r="E62" s="25"/>
      <c r="F62" s="13">
        <v>2</v>
      </c>
      <c r="G62" s="5">
        <f t="shared" si="3"/>
        <v>0</v>
      </c>
    </row>
    <row r="63" spans="2:7" ht="15">
      <c r="B63" s="3">
        <f t="shared" si="2"/>
        <v>15</v>
      </c>
      <c r="C63" s="4" t="s">
        <v>10</v>
      </c>
      <c r="D63" s="4" t="s">
        <v>0</v>
      </c>
      <c r="E63" s="25"/>
      <c r="F63" s="13">
        <v>2</v>
      </c>
      <c r="G63" s="5">
        <f t="shared" si="3"/>
        <v>0</v>
      </c>
    </row>
    <row r="64" spans="2:7" ht="15">
      <c r="B64" s="3">
        <f t="shared" si="2"/>
        <v>16</v>
      </c>
      <c r="C64" s="4" t="s">
        <v>11</v>
      </c>
      <c r="D64" s="4" t="s">
        <v>0</v>
      </c>
      <c r="E64" s="25"/>
      <c r="F64" s="13">
        <v>2</v>
      </c>
      <c r="G64" s="5">
        <f t="shared" si="3"/>
        <v>0</v>
      </c>
    </row>
    <row r="65" spans="2:7" ht="15">
      <c r="B65" s="3">
        <f t="shared" si="2"/>
        <v>17</v>
      </c>
      <c r="C65" s="4" t="s">
        <v>12</v>
      </c>
      <c r="D65" s="4" t="s">
        <v>0</v>
      </c>
      <c r="E65" s="25"/>
      <c r="F65" s="13">
        <v>2</v>
      </c>
      <c r="G65" s="5">
        <f t="shared" si="3"/>
        <v>0</v>
      </c>
    </row>
    <row r="66" spans="2:7" ht="15">
      <c r="B66" s="3">
        <f t="shared" si="2"/>
        <v>18</v>
      </c>
      <c r="C66" s="4" t="s">
        <v>19</v>
      </c>
      <c r="D66" s="4" t="s">
        <v>0</v>
      </c>
      <c r="E66" s="25"/>
      <c r="F66" s="13">
        <v>2</v>
      </c>
      <c r="G66" s="5">
        <f t="shared" si="3"/>
        <v>0</v>
      </c>
    </row>
    <row r="67" spans="2:7" ht="15">
      <c r="B67" s="3">
        <f t="shared" si="2"/>
        <v>19</v>
      </c>
      <c r="C67" s="4" t="s">
        <v>22</v>
      </c>
      <c r="D67" s="4" t="s">
        <v>0</v>
      </c>
      <c r="E67" s="25"/>
      <c r="F67" s="13">
        <v>2</v>
      </c>
      <c r="G67" s="5">
        <f t="shared" si="3"/>
        <v>0</v>
      </c>
    </row>
    <row r="68" spans="2:7" ht="15">
      <c r="B68" s="3">
        <f t="shared" si="2"/>
        <v>20</v>
      </c>
      <c r="C68" s="4" t="s">
        <v>13</v>
      </c>
      <c r="D68" s="4" t="s">
        <v>2</v>
      </c>
      <c r="E68" s="25"/>
      <c r="F68" s="13">
        <v>2</v>
      </c>
      <c r="G68" s="5">
        <f t="shared" si="3"/>
        <v>0</v>
      </c>
    </row>
    <row r="69" spans="2:7" ht="15">
      <c r="B69" s="3">
        <f t="shared" si="2"/>
        <v>21</v>
      </c>
      <c r="C69" s="4" t="s">
        <v>14</v>
      </c>
      <c r="D69" s="4" t="s">
        <v>2</v>
      </c>
      <c r="E69" s="25"/>
      <c r="F69" s="13">
        <v>2</v>
      </c>
      <c r="G69" s="5">
        <f t="shared" si="3"/>
        <v>0</v>
      </c>
    </row>
    <row r="70" spans="2:7" ht="15">
      <c r="B70" s="3">
        <f t="shared" si="2"/>
        <v>22</v>
      </c>
      <c r="C70" s="4" t="s">
        <v>15</v>
      </c>
      <c r="D70" s="4" t="s">
        <v>2</v>
      </c>
      <c r="E70" s="25"/>
      <c r="F70" s="13">
        <v>2</v>
      </c>
      <c r="G70" s="5">
        <f t="shared" si="3"/>
        <v>0</v>
      </c>
    </row>
    <row r="71" spans="2:7" ht="15">
      <c r="B71" s="3">
        <f t="shared" si="2"/>
        <v>23</v>
      </c>
      <c r="C71" s="4" t="s">
        <v>16</v>
      </c>
      <c r="D71" s="4" t="s">
        <v>2</v>
      </c>
      <c r="E71" s="25"/>
      <c r="F71" s="13">
        <v>2</v>
      </c>
      <c r="G71" s="5">
        <f t="shared" si="3"/>
        <v>0</v>
      </c>
    </row>
    <row r="72" spans="2:7" ht="15">
      <c r="B72" s="3">
        <f t="shared" si="2"/>
        <v>24</v>
      </c>
      <c r="C72" s="4" t="s">
        <v>17</v>
      </c>
      <c r="D72" s="4" t="s">
        <v>2</v>
      </c>
      <c r="E72" s="25"/>
      <c r="F72" s="13">
        <v>2</v>
      </c>
      <c r="G72" s="5">
        <f t="shared" si="3"/>
        <v>0</v>
      </c>
    </row>
    <row r="73" spans="2:7" ht="15">
      <c r="B73" s="3">
        <f t="shared" si="2"/>
        <v>25</v>
      </c>
      <c r="C73" s="4" t="s">
        <v>18</v>
      </c>
      <c r="D73" s="4" t="s">
        <v>2</v>
      </c>
      <c r="E73" s="25"/>
      <c r="F73" s="13">
        <v>2</v>
      </c>
      <c r="G73" s="5">
        <f t="shared" si="3"/>
        <v>0</v>
      </c>
    </row>
    <row r="74" spans="2:7" ht="15">
      <c r="B74" s="3">
        <f t="shared" si="2"/>
        <v>26</v>
      </c>
      <c r="C74" s="4" t="s">
        <v>21</v>
      </c>
      <c r="D74" s="4" t="s">
        <v>2</v>
      </c>
      <c r="E74" s="25"/>
      <c r="F74" s="13">
        <v>2</v>
      </c>
      <c r="G74" s="5">
        <f t="shared" si="3"/>
        <v>0</v>
      </c>
    </row>
    <row r="75" spans="2:7" ht="15">
      <c r="B75" s="3">
        <f t="shared" si="2"/>
        <v>27</v>
      </c>
      <c r="C75" s="4" t="s">
        <v>24</v>
      </c>
      <c r="D75" s="4" t="s">
        <v>0</v>
      </c>
      <c r="E75" s="25"/>
      <c r="F75" s="13">
        <v>2</v>
      </c>
      <c r="G75" s="5">
        <f t="shared" si="3"/>
        <v>0</v>
      </c>
    </row>
    <row r="76" spans="2:7" ht="15">
      <c r="B76" s="3">
        <f t="shared" si="2"/>
        <v>28</v>
      </c>
      <c r="C76" s="4" t="s">
        <v>25</v>
      </c>
      <c r="D76" s="4" t="s">
        <v>0</v>
      </c>
      <c r="E76" s="25"/>
      <c r="F76" s="13">
        <v>2</v>
      </c>
      <c r="G76" s="5">
        <f t="shared" si="3"/>
        <v>0</v>
      </c>
    </row>
    <row r="77" spans="2:7" ht="15">
      <c r="B77" s="3">
        <f t="shared" si="2"/>
        <v>29</v>
      </c>
      <c r="C77" s="4" t="s">
        <v>26</v>
      </c>
      <c r="D77" s="4" t="s">
        <v>0</v>
      </c>
      <c r="E77" s="25"/>
      <c r="F77" s="13">
        <v>2</v>
      </c>
      <c r="G77" s="5">
        <f t="shared" si="3"/>
        <v>0</v>
      </c>
    </row>
    <row r="78" spans="2:7" ht="15">
      <c r="B78" s="3">
        <f t="shared" si="2"/>
        <v>30</v>
      </c>
      <c r="C78" s="4" t="s">
        <v>27</v>
      </c>
      <c r="D78" s="4" t="s">
        <v>0</v>
      </c>
      <c r="E78" s="25"/>
      <c r="F78" s="13">
        <v>2</v>
      </c>
      <c r="G78" s="5">
        <f t="shared" si="3"/>
        <v>0</v>
      </c>
    </row>
    <row r="79" spans="2:7" ht="15">
      <c r="B79" s="3">
        <f t="shared" si="2"/>
        <v>31</v>
      </c>
      <c r="C79" s="4" t="s">
        <v>28</v>
      </c>
      <c r="D79" s="4" t="s">
        <v>0</v>
      </c>
      <c r="E79" s="25"/>
      <c r="F79" s="13">
        <v>2</v>
      </c>
      <c r="G79" s="5">
        <f t="shared" si="3"/>
        <v>0</v>
      </c>
    </row>
    <row r="80" spans="2:7" ht="15">
      <c r="B80" s="3">
        <f t="shared" si="2"/>
        <v>32</v>
      </c>
      <c r="C80" s="4" t="s">
        <v>29</v>
      </c>
      <c r="D80" s="4" t="s">
        <v>0</v>
      </c>
      <c r="E80" s="25"/>
      <c r="F80" s="13">
        <v>2</v>
      </c>
      <c r="G80" s="5">
        <f t="shared" si="3"/>
        <v>0</v>
      </c>
    </row>
    <row r="81" spans="2:7" ht="15">
      <c r="B81" s="3">
        <f t="shared" si="2"/>
        <v>33</v>
      </c>
      <c r="C81" s="4" t="s">
        <v>30</v>
      </c>
      <c r="D81" s="4" t="s">
        <v>0</v>
      </c>
      <c r="E81" s="25"/>
      <c r="F81" s="13">
        <v>2</v>
      </c>
      <c r="G81" s="5">
        <f t="shared" si="3"/>
        <v>0</v>
      </c>
    </row>
    <row r="82" spans="2:7" ht="15">
      <c r="B82" s="3">
        <f t="shared" si="2"/>
        <v>34</v>
      </c>
      <c r="C82" s="4" t="s">
        <v>1</v>
      </c>
      <c r="D82" s="4" t="s">
        <v>2</v>
      </c>
      <c r="E82" s="25"/>
      <c r="F82" s="13">
        <v>10</v>
      </c>
      <c r="G82" s="5">
        <f t="shared" si="3"/>
        <v>0</v>
      </c>
    </row>
    <row r="83" spans="2:7" ht="15.75">
      <c r="B83" s="6">
        <f t="shared" si="2"/>
        <v>35</v>
      </c>
      <c r="C83" s="7" t="s">
        <v>45</v>
      </c>
      <c r="D83" s="27">
        <f>SUM(G49,G52:G82)</f>
        <v>0</v>
      </c>
      <c r="E83" s="27"/>
      <c r="F83" s="27"/>
      <c r="G83" s="27"/>
    </row>
    <row r="84" spans="2:7" ht="15.75">
      <c r="B84" s="6">
        <f t="shared" si="2"/>
        <v>36</v>
      </c>
      <c r="C84" s="7" t="s">
        <v>69</v>
      </c>
      <c r="D84" s="27">
        <f>D83*25</f>
        <v>0</v>
      </c>
      <c r="E84" s="27"/>
      <c r="F84" s="27"/>
      <c r="G84" s="27"/>
    </row>
    <row r="85" spans="2:7" ht="15.75">
      <c r="B85" s="21">
        <f t="shared" si="2"/>
        <v>37</v>
      </c>
      <c r="C85" s="22" t="s">
        <v>74</v>
      </c>
      <c r="D85" s="27">
        <f>D84*36</f>
        <v>0</v>
      </c>
      <c r="E85" s="27"/>
      <c r="F85" s="27"/>
      <c r="G85" s="27"/>
    </row>
    <row r="88" spans="2:7" ht="15">
      <c r="B88" s="30" t="s">
        <v>50</v>
      </c>
      <c r="C88" s="30"/>
      <c r="D88" s="30"/>
      <c r="E88" s="30"/>
      <c r="F88" s="30"/>
      <c r="G88" s="30"/>
    </row>
    <row r="89" spans="2:7" ht="15">
      <c r="B89" s="3">
        <v>1</v>
      </c>
      <c r="C89" s="4" t="s">
        <v>35</v>
      </c>
      <c r="D89" s="4" t="s">
        <v>36</v>
      </c>
      <c r="E89" s="25"/>
      <c r="F89" s="13">
        <v>1</v>
      </c>
      <c r="G89" s="5">
        <f>E89*F89</f>
        <v>0</v>
      </c>
    </row>
    <row r="90" spans="2:7" ht="15">
      <c r="B90" s="16">
        <f>B89+1</f>
        <v>2</v>
      </c>
      <c r="C90" s="19" t="s">
        <v>41</v>
      </c>
      <c r="D90" s="1" t="s">
        <v>40</v>
      </c>
      <c r="E90" s="45"/>
      <c r="F90" s="46"/>
      <c r="G90" s="47"/>
    </row>
    <row r="91" spans="2:7" ht="15">
      <c r="B91" s="16">
        <f aca="true" t="shared" si="4" ref="B91:B96">B90+1</f>
        <v>3</v>
      </c>
      <c r="C91" s="19" t="s">
        <v>42</v>
      </c>
      <c r="D91" s="1" t="s">
        <v>0</v>
      </c>
      <c r="E91" s="35" t="e">
        <f>G89/E90</f>
        <v>#DIV/0!</v>
      </c>
      <c r="F91" s="36"/>
      <c r="G91" s="37"/>
    </row>
    <row r="92" spans="2:7" ht="15">
      <c r="B92" s="16">
        <f t="shared" si="4"/>
        <v>4</v>
      </c>
      <c r="C92" s="19" t="s">
        <v>43</v>
      </c>
      <c r="D92" s="4" t="s">
        <v>0</v>
      </c>
      <c r="E92" s="25"/>
      <c r="F92" s="18">
        <f>150-E90</f>
        <v>150</v>
      </c>
      <c r="G92" s="5">
        <f>IF(F92&gt;=0,F92*E92,0)</f>
        <v>0</v>
      </c>
    </row>
    <row r="93" spans="2:7" ht="15">
      <c r="B93" s="3">
        <f t="shared" si="4"/>
        <v>5</v>
      </c>
      <c r="C93" s="4" t="s">
        <v>34</v>
      </c>
      <c r="D93" s="4" t="s">
        <v>2</v>
      </c>
      <c r="E93" s="25"/>
      <c r="F93" s="13">
        <v>50</v>
      </c>
      <c r="G93" s="5">
        <f>E93*F93</f>
        <v>0</v>
      </c>
    </row>
    <row r="94" spans="2:7" ht="15.75">
      <c r="B94" s="6">
        <f t="shared" si="4"/>
        <v>6</v>
      </c>
      <c r="C94" s="7" t="s">
        <v>47</v>
      </c>
      <c r="D94" s="27">
        <f>SUM(G89,G92,G93)</f>
        <v>0</v>
      </c>
      <c r="E94" s="27"/>
      <c r="F94" s="27"/>
      <c r="G94" s="27"/>
    </row>
    <row r="95" spans="2:7" ht="15.75">
      <c r="B95" s="6">
        <f t="shared" si="4"/>
        <v>7</v>
      </c>
      <c r="C95" s="7" t="s">
        <v>70</v>
      </c>
      <c r="D95" s="27">
        <f>D94*25</f>
        <v>0</v>
      </c>
      <c r="E95" s="27"/>
      <c r="F95" s="27"/>
      <c r="G95" s="27"/>
    </row>
    <row r="96" spans="2:7" ht="15.75">
      <c r="B96" s="21">
        <f t="shared" si="4"/>
        <v>8</v>
      </c>
      <c r="C96" s="22" t="s">
        <v>75</v>
      </c>
      <c r="D96" s="27">
        <f>D95*36</f>
        <v>0</v>
      </c>
      <c r="E96" s="27"/>
      <c r="F96" s="27"/>
      <c r="G96" s="27"/>
    </row>
    <row r="99" spans="2:7" ht="15">
      <c r="B99" s="30" t="s">
        <v>51</v>
      </c>
      <c r="C99" s="30"/>
      <c r="D99" s="30"/>
      <c r="E99" s="30"/>
      <c r="F99" s="30"/>
      <c r="G99" s="30"/>
    </row>
    <row r="100" spans="2:7" ht="15">
      <c r="B100" s="3">
        <v>1</v>
      </c>
      <c r="C100" s="4" t="s">
        <v>35</v>
      </c>
      <c r="D100" s="4" t="s">
        <v>36</v>
      </c>
      <c r="E100" s="25"/>
      <c r="F100" s="13">
        <v>1</v>
      </c>
      <c r="G100" s="5">
        <f>E100*F100</f>
        <v>0</v>
      </c>
    </row>
    <row r="101" spans="2:7" ht="15">
      <c r="B101" s="16">
        <f>B100+1</f>
        <v>2</v>
      </c>
      <c r="C101" s="19" t="s">
        <v>41</v>
      </c>
      <c r="D101" s="1" t="s">
        <v>40</v>
      </c>
      <c r="E101" s="45"/>
      <c r="F101" s="46"/>
      <c r="G101" s="47"/>
    </row>
    <row r="102" spans="2:7" ht="15">
      <c r="B102" s="16">
        <f aca="true" t="shared" si="5" ref="B102:B107">B101+1</f>
        <v>3</v>
      </c>
      <c r="C102" s="19" t="s">
        <v>42</v>
      </c>
      <c r="D102" s="1" t="s">
        <v>0</v>
      </c>
      <c r="E102" s="35" t="e">
        <f>G100/E101</f>
        <v>#DIV/0!</v>
      </c>
      <c r="F102" s="36"/>
      <c r="G102" s="37"/>
    </row>
    <row r="103" spans="2:7" ht="15">
      <c r="B103" s="16">
        <f t="shared" si="5"/>
        <v>4</v>
      </c>
      <c r="C103" s="19" t="s">
        <v>43</v>
      </c>
      <c r="D103" s="4" t="s">
        <v>0</v>
      </c>
      <c r="E103" s="25"/>
      <c r="F103" s="18">
        <f>50-E101</f>
        <v>50</v>
      </c>
      <c r="G103" s="5">
        <f>IF(F103&gt;=0,F103*E103,0)</f>
        <v>0</v>
      </c>
    </row>
    <row r="104" spans="2:7" ht="15">
      <c r="B104" s="3">
        <f t="shared" si="5"/>
        <v>5</v>
      </c>
      <c r="C104" s="4" t="s">
        <v>34</v>
      </c>
      <c r="D104" s="4" t="s">
        <v>2</v>
      </c>
      <c r="E104" s="25"/>
      <c r="F104" s="13">
        <v>50</v>
      </c>
      <c r="G104" s="5">
        <f>E104*F104</f>
        <v>0</v>
      </c>
    </row>
    <row r="105" spans="2:7" ht="15.75">
      <c r="B105" s="6">
        <f t="shared" si="5"/>
        <v>6</v>
      </c>
      <c r="C105" s="7" t="s">
        <v>47</v>
      </c>
      <c r="D105" s="27">
        <f>SUM(G100,G103,G104)</f>
        <v>0</v>
      </c>
      <c r="E105" s="27"/>
      <c r="F105" s="27"/>
      <c r="G105" s="27"/>
    </row>
    <row r="106" spans="2:7" ht="15.75">
      <c r="B106" s="6">
        <f t="shared" si="5"/>
        <v>7</v>
      </c>
      <c r="C106" s="7" t="s">
        <v>71</v>
      </c>
      <c r="D106" s="27">
        <f>D105*20</f>
        <v>0</v>
      </c>
      <c r="E106" s="27"/>
      <c r="F106" s="27"/>
      <c r="G106" s="27"/>
    </row>
    <row r="107" spans="2:7" ht="15.75">
      <c r="B107" s="21">
        <f t="shared" si="5"/>
        <v>8</v>
      </c>
      <c r="C107" s="22" t="s">
        <v>76</v>
      </c>
      <c r="D107" s="27">
        <f>D106*36</f>
        <v>0</v>
      </c>
      <c r="E107" s="27"/>
      <c r="F107" s="27"/>
      <c r="G107" s="27"/>
    </row>
    <row r="110" spans="2:7" ht="15">
      <c r="B110" s="30" t="s">
        <v>52</v>
      </c>
      <c r="C110" s="30"/>
      <c r="D110" s="30"/>
      <c r="E110" s="30"/>
      <c r="F110" s="30"/>
      <c r="G110" s="30"/>
    </row>
    <row r="111" spans="2:7" ht="15">
      <c r="B111" s="4">
        <v>1</v>
      </c>
      <c r="C111" s="4" t="s">
        <v>31</v>
      </c>
      <c r="D111" s="1" t="s">
        <v>36</v>
      </c>
      <c r="E111" s="24"/>
      <c r="F111" s="13">
        <v>1</v>
      </c>
      <c r="G111" s="5">
        <f>E111*F111</f>
        <v>0</v>
      </c>
    </row>
    <row r="112" spans="2:7" ht="15">
      <c r="B112" s="9">
        <f>B111+1</f>
        <v>2</v>
      </c>
      <c r="C112" s="7" t="s">
        <v>63</v>
      </c>
      <c r="D112" s="41">
        <f>G111*20</f>
        <v>0</v>
      </c>
      <c r="E112" s="42"/>
      <c r="F112" s="42"/>
      <c r="G112" s="43"/>
    </row>
    <row r="113" spans="2:7" ht="15.75">
      <c r="B113" s="22">
        <f>B112+1</f>
        <v>3</v>
      </c>
      <c r="C113" s="22" t="s">
        <v>64</v>
      </c>
      <c r="D113" s="41">
        <f>D112*36</f>
        <v>0</v>
      </c>
      <c r="E113" s="42"/>
      <c r="F113" s="42"/>
      <c r="G113" s="43"/>
    </row>
    <row r="114" spans="2:7" ht="15.75">
      <c r="B114" s="10"/>
      <c r="C114" s="10"/>
      <c r="D114" s="11"/>
      <c r="E114" s="11"/>
      <c r="F114" s="11"/>
      <c r="G114" s="11"/>
    </row>
    <row r="116" spans="2:7" ht="15">
      <c r="B116" s="30" t="s">
        <v>53</v>
      </c>
      <c r="C116" s="30"/>
      <c r="D116" s="30"/>
      <c r="E116" s="30"/>
      <c r="F116" s="30"/>
      <c r="G116" s="30"/>
    </row>
    <row r="117" spans="2:7" ht="15">
      <c r="B117" s="4">
        <v>1</v>
      </c>
      <c r="C117" s="4" t="s">
        <v>32</v>
      </c>
      <c r="D117" s="1" t="s">
        <v>36</v>
      </c>
      <c r="E117" s="24"/>
      <c r="F117" s="13">
        <v>1</v>
      </c>
      <c r="G117" s="5">
        <f>E117*F117</f>
        <v>0</v>
      </c>
    </row>
    <row r="118" spans="2:7" ht="15">
      <c r="B118" s="9">
        <f>B117+1</f>
        <v>2</v>
      </c>
      <c r="C118" s="7" t="s">
        <v>65</v>
      </c>
      <c r="D118" s="38">
        <f>G117*15</f>
        <v>0</v>
      </c>
      <c r="E118" s="39"/>
      <c r="F118" s="39"/>
      <c r="G118" s="40"/>
    </row>
    <row r="119" spans="2:7" ht="15.75">
      <c r="B119" s="22">
        <f>B118+1</f>
        <v>3</v>
      </c>
      <c r="C119" s="22" t="s">
        <v>64</v>
      </c>
      <c r="D119" s="38">
        <f>D118*36</f>
        <v>0</v>
      </c>
      <c r="E119" s="39"/>
      <c r="F119" s="39"/>
      <c r="G119" s="40"/>
    </row>
    <row r="120" spans="2:7" ht="15.75">
      <c r="B120" s="10"/>
      <c r="C120" s="10"/>
      <c r="D120" s="11"/>
      <c r="E120" s="11"/>
      <c r="F120" s="11"/>
      <c r="G120" s="11"/>
    </row>
    <row r="122" spans="2:7" ht="15">
      <c r="B122" s="30" t="s">
        <v>54</v>
      </c>
      <c r="C122" s="30"/>
      <c r="D122" s="30"/>
      <c r="E122" s="30"/>
      <c r="F122" s="30"/>
      <c r="G122" s="30"/>
    </row>
    <row r="123" spans="2:7" ht="15">
      <c r="B123" s="4">
        <v>1</v>
      </c>
      <c r="C123" s="4" t="s">
        <v>33</v>
      </c>
      <c r="D123" s="1" t="s">
        <v>36</v>
      </c>
      <c r="E123" s="24"/>
      <c r="F123" s="13">
        <v>1</v>
      </c>
      <c r="G123" s="5">
        <f>E123*F123</f>
        <v>0</v>
      </c>
    </row>
    <row r="124" spans="2:7" ht="15.75">
      <c r="B124" s="22">
        <f>B123+1</f>
        <v>2</v>
      </c>
      <c r="C124" s="22" t="s">
        <v>72</v>
      </c>
      <c r="D124" s="38">
        <f>G123*15</f>
        <v>0</v>
      </c>
      <c r="E124" s="39"/>
      <c r="F124" s="39"/>
      <c r="G124" s="40"/>
    </row>
    <row r="125" spans="2:7" ht="15.75">
      <c r="B125" s="10"/>
      <c r="C125" s="10"/>
      <c r="D125" s="11"/>
      <c r="E125" s="11"/>
      <c r="F125" s="11"/>
      <c r="G125" s="11"/>
    </row>
    <row r="127" spans="2:7" ht="15">
      <c r="B127" s="30" t="s">
        <v>55</v>
      </c>
      <c r="C127" s="30"/>
      <c r="D127" s="30"/>
      <c r="E127" s="30"/>
      <c r="F127" s="30"/>
      <c r="G127" s="30"/>
    </row>
    <row r="128" spans="2:7" ht="15">
      <c r="B128" s="4">
        <v>1</v>
      </c>
      <c r="C128" s="1" t="s">
        <v>37</v>
      </c>
      <c r="D128" s="1" t="s">
        <v>36</v>
      </c>
      <c r="E128" s="24"/>
      <c r="F128" s="13">
        <v>45</v>
      </c>
      <c r="G128" s="5">
        <f>E128*F128</f>
        <v>0</v>
      </c>
    </row>
    <row r="129" spans="2:7" ht="15">
      <c r="B129" s="4">
        <f>B128+1</f>
        <v>2</v>
      </c>
      <c r="C129" s="1" t="s">
        <v>38</v>
      </c>
      <c r="D129" s="1" t="s">
        <v>36</v>
      </c>
      <c r="E129" s="24"/>
      <c r="F129" s="13">
        <v>20</v>
      </c>
      <c r="G129" s="5">
        <f>E129*F129</f>
        <v>0</v>
      </c>
    </row>
    <row r="130" spans="2:7" ht="15.75">
      <c r="B130" s="22">
        <f>B129+1</f>
        <v>3</v>
      </c>
      <c r="C130" s="22" t="s">
        <v>39</v>
      </c>
      <c r="D130" s="38">
        <f>G128+G129</f>
        <v>0</v>
      </c>
      <c r="E130" s="39"/>
      <c r="F130" s="39"/>
      <c r="G130" s="40"/>
    </row>
    <row r="133" spans="2:9" ht="18.75">
      <c r="B133" s="58" t="s">
        <v>57</v>
      </c>
      <c r="C133" s="58"/>
      <c r="D133" s="58"/>
      <c r="E133" s="58"/>
      <c r="F133" s="58"/>
      <c r="G133" s="58"/>
      <c r="H133" s="58"/>
      <c r="I133" s="58"/>
    </row>
    <row r="134" spans="2:9" ht="30" customHeight="1">
      <c r="B134" s="56" t="s">
        <v>60</v>
      </c>
      <c r="C134" s="57"/>
      <c r="D134" s="53" t="s">
        <v>59</v>
      </c>
      <c r="E134" s="54"/>
      <c r="F134" s="54"/>
      <c r="G134" s="55"/>
      <c r="H134" s="20" t="s">
        <v>61</v>
      </c>
      <c r="I134" s="20" t="s">
        <v>62</v>
      </c>
    </row>
    <row r="135" spans="2:9" ht="15">
      <c r="B135" s="48" t="str">
        <f>B8</f>
        <v>A. Tarif 700 minut – modelový výpočet</v>
      </c>
      <c r="C135" s="48"/>
      <c r="D135" s="60">
        <f>D45</f>
        <v>0</v>
      </c>
      <c r="E135" s="60"/>
      <c r="F135" s="60"/>
      <c r="G135" s="60"/>
      <c r="H135" s="23"/>
      <c r="I135" s="23"/>
    </row>
    <row r="136" spans="2:9" ht="15">
      <c r="B136" s="48" t="str">
        <f>B48</f>
        <v>B. Tarif 250 minut – modelový výpočet</v>
      </c>
      <c r="C136" s="48"/>
      <c r="D136" s="60">
        <f>D85</f>
        <v>0</v>
      </c>
      <c r="E136" s="60"/>
      <c r="F136" s="60"/>
      <c r="G136" s="60"/>
      <c r="H136" s="23"/>
      <c r="I136" s="23"/>
    </row>
    <row r="137" spans="2:9" ht="15">
      <c r="B137" s="48" t="str">
        <f>B88</f>
        <v>C. Tarif 150 minut – modelový výpočet</v>
      </c>
      <c r="C137" s="48"/>
      <c r="D137" s="60">
        <f>D96</f>
        <v>0</v>
      </c>
      <c r="E137" s="60"/>
      <c r="F137" s="60"/>
      <c r="G137" s="60"/>
      <c r="H137" s="23"/>
      <c r="I137" s="23"/>
    </row>
    <row r="138" spans="2:9" ht="15">
      <c r="B138" s="48" t="str">
        <f>B99</f>
        <v>D. Tarif 50 minut – modelový výpočet</v>
      </c>
      <c r="C138" s="48"/>
      <c r="D138" s="60">
        <f>D107</f>
        <v>0</v>
      </c>
      <c r="E138" s="60"/>
      <c r="F138" s="60"/>
      <c r="G138" s="60"/>
      <c r="H138" s="23"/>
      <c r="I138" s="23"/>
    </row>
    <row r="139" spans="2:9" ht="15">
      <c r="B139" s="48" t="str">
        <f>B110</f>
        <v>E. Internetové připojení do mobilního telefonu</v>
      </c>
      <c r="C139" s="48"/>
      <c r="D139" s="49">
        <f>D113</f>
        <v>0</v>
      </c>
      <c r="E139" s="49"/>
      <c r="F139" s="49"/>
      <c r="G139" s="49"/>
      <c r="H139" s="23"/>
      <c r="I139" s="23"/>
    </row>
    <row r="140" spans="2:9" ht="15">
      <c r="B140" s="48" t="str">
        <f>B116</f>
        <v>F. Cena mobilního internetového připojení k notebooku</v>
      </c>
      <c r="C140" s="48"/>
      <c r="D140" s="49">
        <f>D119</f>
        <v>0</v>
      </c>
      <c r="E140" s="49"/>
      <c r="F140" s="49"/>
      <c r="G140" s="49"/>
      <c r="H140" s="23"/>
      <c r="I140" s="23"/>
    </row>
    <row r="141" spans="2:9" ht="15">
      <c r="B141" s="48" t="str">
        <f>B122</f>
        <v>G. Cena zařízení mobilního internetového připojení k notebooku</v>
      </c>
      <c r="C141" s="48"/>
      <c r="D141" s="49">
        <f>D124</f>
        <v>0</v>
      </c>
      <c r="E141" s="49"/>
      <c r="F141" s="49"/>
      <c r="G141" s="49"/>
      <c r="H141" s="23"/>
      <c r="I141" s="23"/>
    </row>
    <row r="142" spans="2:9" ht="15">
      <c r="B142" s="48" t="str">
        <f>B127</f>
        <v>H. Cena za telefony</v>
      </c>
      <c r="C142" s="48"/>
      <c r="D142" s="49">
        <f>D130</f>
        <v>0</v>
      </c>
      <c r="E142" s="49"/>
      <c r="F142" s="49"/>
      <c r="G142" s="49"/>
      <c r="H142" s="23"/>
      <c r="I142" s="23"/>
    </row>
    <row r="143" spans="2:9" ht="15.75">
      <c r="B143" s="51" t="s">
        <v>58</v>
      </c>
      <c r="C143" s="52"/>
      <c r="D143" s="62">
        <f>SUM(D135:G142)</f>
        <v>0</v>
      </c>
      <c r="E143" s="63"/>
      <c r="F143" s="63"/>
      <c r="G143" s="64"/>
      <c r="H143" s="61">
        <f>SUM(H135:H142)</f>
        <v>0</v>
      </c>
      <c r="I143" s="61">
        <f>SUM(I135:I142)</f>
        <v>0</v>
      </c>
    </row>
  </sheetData>
  <sheetProtection password="CCDE" sheet="1"/>
  <mergeCells count="60">
    <mergeCell ref="D142:G142"/>
    <mergeCell ref="B7:G7"/>
    <mergeCell ref="D135:G135"/>
    <mergeCell ref="D136:G136"/>
    <mergeCell ref="D137:G137"/>
    <mergeCell ref="E101:G101"/>
    <mergeCell ref="B142:C142"/>
    <mergeCell ref="D138:G138"/>
    <mergeCell ref="B143:C143"/>
    <mergeCell ref="D143:G143"/>
    <mergeCell ref="D134:G134"/>
    <mergeCell ref="B134:C134"/>
    <mergeCell ref="B133:I133"/>
    <mergeCell ref="E90:G90"/>
    <mergeCell ref="B138:C138"/>
    <mergeCell ref="B139:C139"/>
    <mergeCell ref="D140:G140"/>
    <mergeCell ref="B141:C141"/>
    <mergeCell ref="B5:G5"/>
    <mergeCell ref="B135:C135"/>
    <mergeCell ref="B136:C136"/>
    <mergeCell ref="B137:C137"/>
    <mergeCell ref="D85:G85"/>
    <mergeCell ref="D139:G139"/>
    <mergeCell ref="E50:G50"/>
    <mergeCell ref="B8:G8"/>
    <mergeCell ref="B140:C140"/>
    <mergeCell ref="D94:G94"/>
    <mergeCell ref="D141:G141"/>
    <mergeCell ref="D96:G96"/>
    <mergeCell ref="E102:G102"/>
    <mergeCell ref="D105:G105"/>
    <mergeCell ref="B88:G88"/>
    <mergeCell ref="B2:G2"/>
    <mergeCell ref="B122:G122"/>
    <mergeCell ref="D45:G45"/>
    <mergeCell ref="B48:G48"/>
    <mergeCell ref="D83:G83"/>
    <mergeCell ref="D119:G119"/>
    <mergeCell ref="E10:G10"/>
    <mergeCell ref="E51:G51"/>
    <mergeCell ref="D43:G43"/>
    <mergeCell ref="E91:G91"/>
    <mergeCell ref="D130:G130"/>
    <mergeCell ref="D118:G118"/>
    <mergeCell ref="D112:G112"/>
    <mergeCell ref="D95:G95"/>
    <mergeCell ref="D113:G113"/>
    <mergeCell ref="D124:G124"/>
    <mergeCell ref="B99:G99"/>
    <mergeCell ref="D107:G107"/>
    <mergeCell ref="D106:G106"/>
    <mergeCell ref="B4:G4"/>
    <mergeCell ref="B6:G6"/>
    <mergeCell ref="B127:G127"/>
    <mergeCell ref="B110:G110"/>
    <mergeCell ref="B116:G116"/>
    <mergeCell ref="E11:G11"/>
    <mergeCell ref="D44:G44"/>
    <mergeCell ref="D84:G84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91 E102 E5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Pudová</dc:creator>
  <cp:keywords/>
  <dc:description/>
  <cp:lastModifiedBy>Pudova</cp:lastModifiedBy>
  <dcterms:created xsi:type="dcterms:W3CDTF">2010-12-22T13:32:05Z</dcterms:created>
  <dcterms:modified xsi:type="dcterms:W3CDTF">2011-04-29T06:54:38Z</dcterms:modified>
  <cp:category/>
  <cp:version/>
  <cp:contentType/>
  <cp:contentStatus/>
</cp:coreProperties>
</file>