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39" i="1"/>
  <c r="F39" i="1"/>
  <c r="G113" i="12"/>
  <c r="AC113" i="12"/>
  <c r="AD113" i="12"/>
  <c r="G9" i="12"/>
  <c r="I9" i="12"/>
  <c r="K9" i="12"/>
  <c r="K8" i="12" s="1"/>
  <c r="M9" i="12"/>
  <c r="O9" i="12"/>
  <c r="Q9" i="12"/>
  <c r="U9" i="12"/>
  <c r="G10" i="12"/>
  <c r="G8" i="12" s="1"/>
  <c r="I10" i="12"/>
  <c r="K10" i="12"/>
  <c r="O10" i="12"/>
  <c r="Q10" i="12"/>
  <c r="U10" i="12"/>
  <c r="G11" i="12"/>
  <c r="M11" i="12" s="1"/>
  <c r="I11" i="12"/>
  <c r="I8" i="12" s="1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O8" i="12" s="1"/>
  <c r="Q14" i="12"/>
  <c r="U14" i="12"/>
  <c r="G15" i="12"/>
  <c r="I15" i="12"/>
  <c r="K15" i="12"/>
  <c r="M15" i="12"/>
  <c r="O15" i="12"/>
  <c r="Q15" i="12"/>
  <c r="Q8" i="12" s="1"/>
  <c r="U15" i="12"/>
  <c r="G16" i="12"/>
  <c r="I16" i="12"/>
  <c r="K16" i="12"/>
  <c r="M16" i="12"/>
  <c r="O16" i="12"/>
  <c r="Q16" i="12"/>
  <c r="U16" i="12"/>
  <c r="U8" i="12" s="1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O36" i="12" s="1"/>
  <c r="Q38" i="12"/>
  <c r="U38" i="12"/>
  <c r="G39" i="12"/>
  <c r="I39" i="12"/>
  <c r="K39" i="12"/>
  <c r="M39" i="12"/>
  <c r="O39" i="12"/>
  <c r="Q39" i="12"/>
  <c r="Q36" i="12" s="1"/>
  <c r="U39" i="12"/>
  <c r="G40" i="12"/>
  <c r="I40" i="12"/>
  <c r="K40" i="12"/>
  <c r="M40" i="12"/>
  <c r="O40" i="12"/>
  <c r="Q40" i="12"/>
  <c r="U40" i="12"/>
  <c r="U36" i="12" s="1"/>
  <c r="G41" i="12"/>
  <c r="I41" i="12"/>
  <c r="K41" i="12"/>
  <c r="M41" i="12"/>
  <c r="O41" i="12"/>
  <c r="Q41" i="12"/>
  <c r="U41" i="12"/>
  <c r="G42" i="12"/>
  <c r="G36" i="12" s="1"/>
  <c r="I42" i="12"/>
  <c r="K42" i="12"/>
  <c r="O42" i="12"/>
  <c r="Q42" i="12"/>
  <c r="U42" i="12"/>
  <c r="G43" i="12"/>
  <c r="M43" i="12" s="1"/>
  <c r="I43" i="12"/>
  <c r="I36" i="12" s="1"/>
  <c r="K43" i="12"/>
  <c r="O43" i="12"/>
  <c r="Q43" i="12"/>
  <c r="U43" i="12"/>
  <c r="G44" i="12"/>
  <c r="M44" i="12" s="1"/>
  <c r="I44" i="12"/>
  <c r="K44" i="12"/>
  <c r="K36" i="12" s="1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M73" i="12"/>
  <c r="O73" i="12"/>
  <c r="Q73" i="12"/>
  <c r="U73" i="12"/>
  <c r="G74" i="12"/>
  <c r="G75" i="12"/>
  <c r="M75" i="12" s="1"/>
  <c r="I75" i="12"/>
  <c r="I74" i="12" s="1"/>
  <c r="K75" i="12"/>
  <c r="O75" i="12"/>
  <c r="Q75" i="12"/>
  <c r="U75" i="12"/>
  <c r="G76" i="12"/>
  <c r="M76" i="12" s="1"/>
  <c r="I76" i="12"/>
  <c r="K76" i="12"/>
  <c r="K74" i="12" s="1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O74" i="12" s="1"/>
  <c r="Q78" i="12"/>
  <c r="U78" i="12"/>
  <c r="G79" i="12"/>
  <c r="I79" i="12"/>
  <c r="K79" i="12"/>
  <c r="M79" i="12"/>
  <c r="O79" i="12"/>
  <c r="Q79" i="12"/>
  <c r="Q74" i="12" s="1"/>
  <c r="U79" i="12"/>
  <c r="G80" i="12"/>
  <c r="I80" i="12"/>
  <c r="K80" i="12"/>
  <c r="M80" i="12"/>
  <c r="O80" i="12"/>
  <c r="Q80" i="12"/>
  <c r="U80" i="12"/>
  <c r="U74" i="12" s="1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I86" i="12"/>
  <c r="K86" i="12"/>
  <c r="M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I94" i="12"/>
  <c r="K94" i="12"/>
  <c r="M94" i="12"/>
  <c r="O94" i="12"/>
  <c r="Q94" i="12"/>
  <c r="U94" i="12"/>
  <c r="G95" i="12"/>
  <c r="I95" i="12"/>
  <c r="K95" i="12"/>
  <c r="M95" i="12"/>
  <c r="O95" i="12"/>
  <c r="Q95" i="12"/>
  <c r="U95" i="12"/>
  <c r="G96" i="12"/>
  <c r="I96" i="12"/>
  <c r="K96" i="12"/>
  <c r="M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I102" i="12"/>
  <c r="K102" i="12"/>
  <c r="M102" i="12"/>
  <c r="O102" i="12"/>
  <c r="Q102" i="12"/>
  <c r="U102" i="12"/>
  <c r="G103" i="12"/>
  <c r="I103" i="12"/>
  <c r="K103" i="12"/>
  <c r="M103" i="12"/>
  <c r="O103" i="12"/>
  <c r="Q103" i="12"/>
  <c r="U103" i="12"/>
  <c r="G104" i="12"/>
  <c r="I104" i="12"/>
  <c r="K104" i="12"/>
  <c r="M104" i="12"/>
  <c r="O104" i="12"/>
  <c r="Q104" i="12"/>
  <c r="U104" i="12"/>
  <c r="G105" i="12"/>
  <c r="I105" i="12"/>
  <c r="K105" i="12"/>
  <c r="M105" i="12"/>
  <c r="O105" i="12"/>
  <c r="Q105" i="12"/>
  <c r="U105" i="12"/>
  <c r="G106" i="12"/>
  <c r="O106" i="12"/>
  <c r="Q106" i="12"/>
  <c r="U106" i="12"/>
  <c r="G107" i="12"/>
  <c r="M107" i="12" s="1"/>
  <c r="M106" i="12" s="1"/>
  <c r="I107" i="12"/>
  <c r="I106" i="12" s="1"/>
  <c r="K107" i="12"/>
  <c r="O107" i="12"/>
  <c r="Q107" i="12"/>
  <c r="U107" i="12"/>
  <c r="G108" i="12"/>
  <c r="M108" i="12" s="1"/>
  <c r="I108" i="12"/>
  <c r="K108" i="12"/>
  <c r="K106" i="12" s="1"/>
  <c r="O108" i="12"/>
  <c r="Q108" i="12"/>
  <c r="U108" i="12"/>
  <c r="G109" i="12"/>
  <c r="I109" i="12"/>
  <c r="K109" i="12"/>
  <c r="M109" i="12"/>
  <c r="U109" i="12"/>
  <c r="G110" i="12"/>
  <c r="I110" i="12"/>
  <c r="K110" i="12"/>
  <c r="M110" i="12"/>
  <c r="O110" i="12"/>
  <c r="O109" i="12" s="1"/>
  <c r="Q110" i="12"/>
  <c r="U110" i="12"/>
  <c r="G111" i="12"/>
  <c r="I111" i="12"/>
  <c r="K111" i="12"/>
  <c r="M111" i="12"/>
  <c r="O111" i="12"/>
  <c r="Q111" i="12"/>
  <c r="Q109" i="12" s="1"/>
  <c r="U111" i="12"/>
  <c r="I20" i="1"/>
  <c r="I19" i="1"/>
  <c r="I18" i="1"/>
  <c r="I17" i="1"/>
  <c r="I16" i="1"/>
  <c r="I54" i="1"/>
  <c r="AZ43" i="1"/>
  <c r="G28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M74" i="12"/>
  <c r="M42" i="12"/>
  <c r="M36" i="12" s="1"/>
  <c r="M10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<sst xmlns="http://schemas.openxmlformats.org/spreadsheetml/2006/main" count="556" uniqueCount="288">
  <si>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</si>
  <si>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</si>
  <si>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</si>
  <si>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</si>
  <si>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</si>
  <si>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</si>
  <si>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</si>
  <si>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</si>
  <si>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</si>
  <si>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</si>
  <si>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</si>
  <si>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</si>
  <si>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</si>
  <si>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</si>
  <si>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</si>
  <si>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</si>
  <si>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</si>
  <si>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</si>
  <si>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</si>
  <si>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</si>
  <si>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</si>
  <si>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</si>
  <si>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</si>
  <si>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</si>
  <si>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</si>
  <si>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</si>
  <si>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</si>
  <si>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</si>
  <si>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</si>
  <si>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</si>
  <si>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</si>
  <si>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</si>
  <si>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</si>
  <si>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</si>
  <si>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</si>
  <si>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</si>
  <si>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</si>
  <si>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</si>
  <si>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</si>
  <si>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</si>
  <si>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</si>
  <si>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</si>
  <si>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</si>
  <si>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 - Staré Brno</t>
  </si>
  <si>
    <t>Rozpočet:</t>
  </si>
  <si>
    <t>Misto</t>
  </si>
  <si>
    <t>MU PdF Poříčí 7, Brno, Vodovodní rozvody a odpady, vč.etap - ZTI-2.etapa</t>
  </si>
  <si>
    <t>Masarykova univerzita</t>
  </si>
  <si>
    <t>Žerotínovo náměstí 617/ 9</t>
  </si>
  <si>
    <t>Brno</t>
  </si>
  <si>
    <t>601 77</t>
  </si>
  <si>
    <t>Ing. Lubomír Cipris</t>
  </si>
  <si>
    <t>Churého 931/21</t>
  </si>
  <si>
    <t>Brno-Černovice</t>
  </si>
  <si>
    <t>61800</t>
  </si>
  <si>
    <t>40976076</t>
  </si>
  <si>
    <t>Rozpočet</t>
  </si>
  <si>
    <t>Celkem za stavbu</t>
  </si>
  <si>
    <t>CZK</t>
  </si>
  <si>
    <t xml:space="preserve">Popis rozpočtu:  - </t>
  </si>
  <si>
    <t>ZTI (kanalizace, vodovod) - 2.etapa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</si>
  <si>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</si>
  <si>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</si>
  <si>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</si>
  <si>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</si>
  <si>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</si>
  <si>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</si>
  <si>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</si>
  <si>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</si>
  <si>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</si>
  <si>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</si>
  <si>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</si>
  <si>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</si>
  <si>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</si>
  <si>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</si>
  <si>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</si>
  <si>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</si>
  <si>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</si>
  <si>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</si>
  <si>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</si>
  <si>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</si>
  <si>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</si>
  <si>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</si>
  <si>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</si>
  <si>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</si>
  <si>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</si>
  <si>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</si>
  <si>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</si>
  <si>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</si>
  <si>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</si>
  <si>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</si>
  <si>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</si>
  <si>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</si>
  <si>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</si>
  <si>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</si>
  <si>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</si>
  <si>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</si>
  <si>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</si>
  <si>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</si>
  <si>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</si>
  <si>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721177114R00</t>
  </si>
  <si>
    <t>Potrubí NG odpadní svislé D 75 x 2,6 mm</t>
  </si>
  <si>
    <t>m</t>
  </si>
  <si>
    <t>POL1_0</t>
  </si>
  <si>
    <t>721177115R00</t>
  </si>
  <si>
    <t>Potrubí NG odpadní svislé D 110 x 3,4 mm</t>
  </si>
  <si>
    <t>721177102R00</t>
  </si>
  <si>
    <t>Potrubí NG připojovací D 40 x 1,8 mm</t>
  </si>
  <si>
    <t>721177103R00</t>
  </si>
  <si>
    <t>Potrubí NG připojovací D 50 x 2,0 mm</t>
  </si>
  <si>
    <t>721177104R00</t>
  </si>
  <si>
    <t>Potrubí NG připojovací D 75 x 2,6 mm</t>
  </si>
  <si>
    <t>721176102R00</t>
  </si>
  <si>
    <t>Potrubí HT 40, resp. PP potrubí,  - VZT-kondenzát, vč.lišt (DMTZ, MTZ, čištění)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</si>
  <si>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</si>
  <si>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</si>
  <si>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</si>
  <si>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</si>
  <si>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</si>
  <si>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</si>
  <si>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</si>
  <si>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55162453R</t>
  </si>
  <si>
    <t>HL510NPr-3000 podlahová vpust DN 40/50, ležatý odtok</t>
  </si>
  <si>
    <t>POL3_0</t>
  </si>
  <si>
    <t>55162537.AR</t>
  </si>
  <si>
    <t>HL810 hlavice větrací střešní DN 110 - souprava</t>
  </si>
  <si>
    <t>72117R-CN</t>
  </si>
  <si>
    <t>Návleková zvuková izolace Sonik do DN 100</t>
  </si>
  <si>
    <t>721-K-CN-přípl</t>
  </si>
  <si>
    <t>Příplatek pro kanal ( dle skutečnosti ), průzkumná  kamerová zkouška  (stávající potrubí)</t>
  </si>
  <si>
    <t>kpl</t>
  </si>
  <si>
    <t>Příplatek pro kanal ( dle skutečnosti ), závěrečná kamerová zkouška  (nové potrubí)</t>
  </si>
  <si>
    <t>Příplatek pro kanal-průzkum ( dle skutečnosti ), detektorem, sondy (potrubí, stropní trámy,..)</t>
  </si>
  <si>
    <t>Protipožární utěsnění prostupu-plastové potrubí, (manžeta, pěna) - dle skutečnosti</t>
  </si>
  <si>
    <t>Příplatek za práce nezapočitatelné a nezjistitelné, při rekonstrukcích ( dle skutečnosti )</t>
  </si>
  <si>
    <t>Příplatek na realizační práce - dle skutečnosti, ( stavební výpomoc pro ZTI-kanalizace )</t>
  </si>
  <si>
    <t>Příplatek pro kanalizaci-doplňkové konstrukce, ( dle skutečnosti )</t>
  </si>
  <si>
    <t>Příplatek pro kanalizaci ( dle skutečnosti ), provizorní potrubí (vč. propojení,..)</t>
  </si>
  <si>
    <t>721290123R00</t>
  </si>
  <si>
    <t>Zkouška těsnosti kanalizace kouřem DN 300</t>
  </si>
  <si>
    <t>998721104R00</t>
  </si>
  <si>
    <t>Přesun hmot pro vnitřní kanalizaci, výšky do 36 m</t>
  </si>
  <si>
    <t>t</t>
  </si>
  <si>
    <t>721170965R00</t>
  </si>
  <si>
    <t>Oprava - propojení dosavadního potrubí do DN 100</t>
  </si>
  <si>
    <t>721140802R00</t>
  </si>
  <si>
    <t>Demontáž potrubí litinového do DN 100</t>
  </si>
  <si>
    <t>721171803R00</t>
  </si>
  <si>
    <t>Demontáž potrubí z PVC do D 75 mm</t>
  </si>
  <si>
    <t>721220801R00</t>
  </si>
  <si>
    <t>Demontáž zápachové uzávěrky do DN 70</t>
  </si>
  <si>
    <t>721290824R00</t>
  </si>
  <si>
    <t>Přesun vybouraných hmot - kanalizace, H 24 - 36 m</t>
  </si>
  <si>
    <t>722178113R00</t>
  </si>
  <si>
    <t>Potrubí vícevrstvé ALPEX-DUO, D 20 x 2 mm</t>
  </si>
  <si>
    <t>722178114R00</t>
  </si>
  <si>
    <t>Potrubí vícevrstvé ALPEX-DUO, D 26 x 3 mm</t>
  </si>
  <si>
    <t>722178115R00</t>
  </si>
  <si>
    <t>Potrubí vícevrstvé ALPEX-DUO, D 32 x 3 mm</t>
  </si>
  <si>
    <t>722151113R00</t>
  </si>
  <si>
    <t>Potrubí nerez Mapress D 18 x 1,0 mm, voda</t>
  </si>
  <si>
    <t>722151114R00</t>
  </si>
  <si>
    <t>Potrubí nerez Mapress D 22 x 1,2 mm, voda</t>
  </si>
  <si>
    <t>722151115R00</t>
  </si>
  <si>
    <t>Potrubí nerez Mapress D 28 x 1,2 mm, voda</t>
  </si>
  <si>
    <t>722151116R00</t>
  </si>
  <si>
    <t>Potrubí nerez Mapress D 35 x 1,5 mm, voda</t>
  </si>
  <si>
    <t>722180001CN1</t>
  </si>
  <si>
    <t>Tepelná izolace potrubí Mirelon, tl 15 G 1/2" [C]</t>
  </si>
  <si>
    <t>722180002CN1</t>
  </si>
  <si>
    <t>Tepelná izolace potrubí Mirelon, tl 15 G 3/4" [C]</t>
  </si>
  <si>
    <t>722180003CN1</t>
  </si>
  <si>
    <t>Tepelná izolace potrubí Mirelon, tl 15 G 1" [C]</t>
  </si>
  <si>
    <t>722180004CN1</t>
  </si>
  <si>
    <t>Tepelná izolace potrubí Mirelon, potrubí do DN 5/4" [C]</t>
  </si>
  <si>
    <t>722223114CN1</t>
  </si>
  <si>
    <t>Odvzdušňovací ventil Giacomini, R88-3/8" [C]</t>
  </si>
  <si>
    <t>ks</t>
  </si>
  <si>
    <t>722235313R00</t>
  </si>
  <si>
    <t>Kohout kulový nerez IVAR BRA.A3.622 DN 15</t>
  </si>
  <si>
    <t>722235314R00</t>
  </si>
  <si>
    <t>Kohout kulový nerez IVAR BRA.A3.622 DN 20</t>
  </si>
  <si>
    <t>722235315R00</t>
  </si>
  <si>
    <t>Kohout kulový nerez IVAR BRA.A3.622 DN 25</t>
  </si>
  <si>
    <t>722190401R00</t>
  </si>
  <si>
    <t>Vyvedení a upevnění výpustek DN 15</t>
  </si>
  <si>
    <t>722220111R00</t>
  </si>
  <si>
    <t>Nástěnka K 247, pro výtokový ventil G 1/2</t>
  </si>
  <si>
    <t>722220121R00</t>
  </si>
  <si>
    <t>Nástěnka K 247, pro baterii G 1/2</t>
  </si>
  <si>
    <t>pár</t>
  </si>
  <si>
    <t>722290226R00</t>
  </si>
  <si>
    <t>Zkouška tlaku potrubí závitového do DN 50</t>
  </si>
  <si>
    <t>722290234R00</t>
  </si>
  <si>
    <t>Proplach a dezinfekce vodovod.potrubí DN 80</t>
  </si>
  <si>
    <t>722-V-CN-přípl</t>
  </si>
  <si>
    <t>Příplatek pro vodovod-doplňkové konstrukce, DMTZ-stávající, apod. ( dle skutečnosti )</t>
  </si>
  <si>
    <t>Příplatek pro vodovod (dle skutečnosti), provizorní potrubí (vč. propojení, armatur,..)</t>
  </si>
  <si>
    <t>Příplatek-protipožární utěsnění prostupu, ( dle skutečnosti )</t>
  </si>
  <si>
    <t>Příplatek pro vodu-průzkum ( dle skutečnosti ), detektorem, sondy (potrubí, stropní trámy,..)</t>
  </si>
  <si>
    <t>Příplatek na realizační práce - dle skutečnosti, ( stavební výpomoc pro ZTI-vodovod )</t>
  </si>
  <si>
    <t>Příplatek na armatury ostatní, dřezy, dřezy-atyp, r.v., apod., ( dle skutečnosti )</t>
  </si>
  <si>
    <t>998722104R00</t>
  </si>
  <si>
    <t>Přesun hmot pro vnitřní vodovod, výšky do 36 m</t>
  </si>
  <si>
    <t>722131933R00</t>
  </si>
  <si>
    <t>Oprava-propojení dosavadního potrubí do DN 25</t>
  </si>
  <si>
    <t>722131936R00</t>
  </si>
  <si>
    <t>Oprava-propojení dosavadního potrubí do DN 50</t>
  </si>
  <si>
    <t>722130801R00</t>
  </si>
  <si>
    <t>Demontáž potrubí ocelových závitových do DN 25</t>
  </si>
  <si>
    <t>722130803R00</t>
  </si>
  <si>
    <t>Demontáž potrubí ocelových závitových do DN 50</t>
  </si>
  <si>
    <t>722170801R00</t>
  </si>
  <si>
    <t>Demontáž rozvodů vody z plastů do D 32</t>
  </si>
  <si>
    <t>722220851R00</t>
  </si>
  <si>
    <t>Demontáž armatur s jedním závitem do G 3/4</t>
  </si>
  <si>
    <t>722220862R00</t>
  </si>
  <si>
    <t>Demontáž armatur s dvěma závity do G 5/4</t>
  </si>
  <si>
    <t>722181812R00</t>
  </si>
  <si>
    <t>Demontáž plstěných pásů z trub D 50</t>
  </si>
  <si>
    <t>722290824R00</t>
  </si>
  <si>
    <t>Přesun vybouraných hmot - vodovody, H 24 - 36 m</t>
  </si>
  <si>
    <t>725014131R00</t>
  </si>
  <si>
    <t>Klozet závěsný OLYMP + sedátko, bílý</t>
  </si>
  <si>
    <t>soubor</t>
  </si>
  <si>
    <t>725017132R00</t>
  </si>
  <si>
    <t>Umyvadlo na šrouby 55 cm, bílé</t>
  </si>
  <si>
    <t>725017122R00</t>
  </si>
  <si>
    <t>Umyvadlo na šrouby CUBITO 55 x 42 cm, bílé</t>
  </si>
  <si>
    <t>72501CN.2-SIF</t>
  </si>
  <si>
    <t>Umyvadlový sifon, mosaz, chrom</t>
  </si>
  <si>
    <t>725016105R00</t>
  </si>
  <si>
    <t>Pisoár DOMINO 4110.1 ovládání automatické, bílý, vč. zdroje pro 3 urinály ZAC1/20</t>
  </si>
  <si>
    <t>72532CN.2-DŘ</t>
  </si>
  <si>
    <t>Dřez v lince, vč. MTZ, Z.U. a přísl.</t>
  </si>
  <si>
    <t>Atypický dřez ( DŘt1,atyp ) hluboký nerez, vč. MTZ, Z.U., přísl., 1x nást.bat. s výtokem</t>
  </si>
  <si>
    <t>Atypický dřez ( DŘt2,atyp ) hluboký nerez, vč. MTZ, Z.U., přísl., 1x nást.bat. s výtokem</t>
  </si>
  <si>
    <t>Atypický dřez-plast ( DŘt5,atyp ) tiskařská dílna, vč. MTZ, Z.U., přísl, ocel.stojiny, 1x nást.bat.</t>
  </si>
  <si>
    <t>Atypický dřez ( DŘt6,atyp ) tiskařská dílna, vč. MTZ, Z.U., přísl, ocel.stojiny, 1x nást.bat.</t>
  </si>
  <si>
    <t>Atypický technol.dřez, příplatek na zřízení podpůrné konstrukce</t>
  </si>
  <si>
    <t>Příplatek na síto mechanických nečistot , (dle požadavku zadavatele)</t>
  </si>
  <si>
    <t>Nádoba pro nebezpečné kapaliny, ( likvidace odpadů )</t>
  </si>
  <si>
    <t>725314290R00</t>
  </si>
  <si>
    <t>Příslušenství k dřezu v kuchyňské sestavě</t>
  </si>
  <si>
    <t>725814106R00</t>
  </si>
  <si>
    <t>Ventil rohový s filtrem ART.230 DN 15 x DN 15, chromovaná mosaz</t>
  </si>
  <si>
    <t>725823111RT1</t>
  </si>
  <si>
    <t>Baterie umyvadlová stoján. ruční, bez otvír.odpadu, standardní</t>
  </si>
  <si>
    <t>725823114RT1</t>
  </si>
  <si>
    <t>Baterie dřezová stojánková ruční, bez otvír.odpadu, standardní</t>
  </si>
  <si>
    <t>72598CN.2-DV</t>
  </si>
  <si>
    <t>Revizní dvířka nerez, 150 x 150mm, (info viz zpráva)</t>
  </si>
  <si>
    <t>Revizní dvířka nerez, 150 x 300mm, (info viz zpráva)</t>
  </si>
  <si>
    <t>Revizní dvířka nerez, 300 x 300mm, (info viz zpráva)</t>
  </si>
  <si>
    <t>998725104R00</t>
  </si>
  <si>
    <t>Přesun hmot pro zařizovací předměty, výšky do 36 m</t>
  </si>
  <si>
    <t>725110811R00</t>
  </si>
  <si>
    <t>Demontáž klozetů splachovacích</t>
  </si>
  <si>
    <t>725122813R00</t>
  </si>
  <si>
    <t>Demontáž pisoárů s nádrží + 1 záchodkem</t>
  </si>
  <si>
    <t>725210821R00</t>
  </si>
  <si>
    <t>Demontáž umyvadel bez výtokových armatur</t>
  </si>
  <si>
    <t>725310823R00</t>
  </si>
  <si>
    <t>Demontáž dřezů v kuchyňské sestavě,  a dřezů atypických</t>
  </si>
  <si>
    <t>725530811R00</t>
  </si>
  <si>
    <t>Demontáž, zásobník elektrický přepadový  12 l, vč. odpojení elektro</t>
  </si>
  <si>
    <t>725810811R00</t>
  </si>
  <si>
    <t>Demontáž ventilu výtokového nástěnného</t>
  </si>
  <si>
    <t>725820801R00</t>
  </si>
  <si>
    <t>Demontáž baterie nástěnné</t>
  </si>
  <si>
    <t>725820802R00</t>
  </si>
  <si>
    <t>Demontáž baterie stojánkové</t>
  </si>
  <si>
    <t>725860811R00</t>
  </si>
  <si>
    <t>Demontáž uzávěrek zápachových jednoduchých</t>
  </si>
  <si>
    <t>725-ZPCN-přípl</t>
  </si>
  <si>
    <t>Příplatek pro zařizovací předměty, na změny v realizační PD  ( dle skutečnosti )</t>
  </si>
  <si>
    <t>726211121R00</t>
  </si>
  <si>
    <t>Modul-WC Kombifix, UP320, h 108 cm</t>
  </si>
  <si>
    <t>998726123R00</t>
  </si>
  <si>
    <t>Přesun hmot pro předstěnové systémy, výšky do 24 m</t>
  </si>
  <si>
    <t>004111020R</t>
  </si>
  <si>
    <t>Vypracování projektové dokumentace , - DSPS ( skutečné provedení stavby )</t>
  </si>
  <si>
    <t>Soubor</t>
  </si>
  <si>
    <t>Vypracování projektové dokumentace - pasport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</si>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</sst>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1-%20PC/RTS%20Stavitel+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55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54</v>
      </c>
      <c r="D13" s="126" t="s">
        <v>53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SUMIF(F49:F53,A16,I49:I53)+SUMIF(F49:F53,"PSU",I49:I53)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SUMIF(F49:F53,A17,I49:I53)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SUMIF(F49:F53,A18,I49:I53)</f>
        <v>0</v>
      </c>
      <c r="J18" s="93"/>
    </row>
    <row r="19" spans="1:10" ht="23.25" customHeight="1" x14ac:dyDescent="0.2">
      <c r="A19" s="195" t="s">
        <v>71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SUMIF(F49:F53,A19,I49:I53)</f>
        <v>0</v>
      </c>
      <c r="J19" s="93"/>
    </row>
    <row r="20" spans="1:10" ht="23.25" customHeight="1" x14ac:dyDescent="0.2">
      <c r="A20" s="195" t="s">
        <v>72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SUMIF(F49:F53,A20,I49:I53)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44526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56</v>
      </c>
      <c r="C39" s="138" t="s">
        <v>46</v>
      </c>
      <c r="D39" s="139"/>
      <c r="E39" s="139"/>
      <c r="F39" s="147">
        <f>'Rozpočet Pol'!AC113</f>
        <v>0</v>
      </c>
      <c r="G39" s="148">
        <f>'Rozpočet Pol'!AD113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59</v>
      </c>
    </row>
    <row r="43" spans="1:52" x14ac:dyDescent="0.2">
      <c r="B43" s="162" t="s">
        <v>60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ZTI (kanalizace, vodovod) - 2.etapa</v>
      </c>
    </row>
    <row r="46" spans="1:52" ht="15.75" x14ac:dyDescent="0.25">
      <c r="B46" s="163" t="s">
        <v>61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62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63</v>
      </c>
      <c r="C49" s="177" t="s">
        <v>64</v>
      </c>
      <c r="D49" s="178"/>
      <c r="E49" s="178"/>
      <c r="F49" s="182" t="s">
        <v>24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65</v>
      </c>
      <c r="C50" s="167" t="s">
        <v>66</v>
      </c>
      <c r="D50" s="169"/>
      <c r="E50" s="169"/>
      <c r="F50" s="185" t="s">
        <v>24</v>
      </c>
      <c r="G50" s="186"/>
      <c r="H50" s="186"/>
      <c r="I50" s="187">
        <f>'Rozpočet Pol'!G36</f>
        <v>0</v>
      </c>
      <c r="J50" s="187"/>
    </row>
    <row r="51" spans="1:10" ht="25.5" customHeight="1" x14ac:dyDescent="0.2">
      <c r="A51" s="165"/>
      <c r="B51" s="168" t="s">
        <v>67</v>
      </c>
      <c r="C51" s="167" t="s">
        <v>68</v>
      </c>
      <c r="D51" s="169"/>
      <c r="E51" s="169"/>
      <c r="F51" s="185" t="s">
        <v>24</v>
      </c>
      <c r="G51" s="186"/>
      <c r="H51" s="186"/>
      <c r="I51" s="187">
        <f>'Rozpočet Pol'!G74</f>
        <v>0</v>
      </c>
      <c r="J51" s="187"/>
    </row>
    <row r="52" spans="1:10" ht="25.5" customHeight="1" x14ac:dyDescent="0.2">
      <c r="A52" s="165"/>
      <c r="B52" s="168" t="s">
        <v>69</v>
      </c>
      <c r="C52" s="167" t="s">
        <v>70</v>
      </c>
      <c r="D52" s="169"/>
      <c r="E52" s="169"/>
      <c r="F52" s="185" t="s">
        <v>24</v>
      </c>
      <c r="G52" s="186"/>
      <c r="H52" s="186"/>
      <c r="I52" s="187">
        <f>'Rozpočet Pol'!G106</f>
        <v>0</v>
      </c>
      <c r="J52" s="187"/>
    </row>
    <row r="53" spans="1:10" ht="25.5" customHeight="1" x14ac:dyDescent="0.2">
      <c r="A53" s="165"/>
      <c r="B53" s="179" t="s">
        <v>71</v>
      </c>
      <c r="C53" s="180" t="s">
        <v>26</v>
      </c>
      <c r="D53" s="181"/>
      <c r="E53" s="181"/>
      <c r="F53" s="188" t="s">
        <v>71</v>
      </c>
      <c r="G53" s="189"/>
      <c r="H53" s="189"/>
      <c r="I53" s="190">
        <f>'Rozpočet Pol'!G109</f>
        <v>0</v>
      </c>
      <c r="J53" s="190"/>
    </row>
    <row r="54" spans="1:10" ht="25.5" customHeight="1" x14ac:dyDescent="0.2">
      <c r="A54" s="166"/>
      <c r="B54" s="172" t="s">
        <v>1</v>
      </c>
      <c r="C54" s="172"/>
      <c r="D54" s="173"/>
      <c r="E54" s="173"/>
      <c r="F54" s="191"/>
      <c r="G54" s="192"/>
      <c r="H54" s="192"/>
      <c r="I54" s="193">
        <f>SUM(I49:I53)</f>
        <v>0</v>
      </c>
      <c r="J54" s="193"/>
    </row>
    <row r="55" spans="1:10" x14ac:dyDescent="0.2">
      <c r="F55" s="194"/>
      <c r="G55" s="130"/>
      <c r="H55" s="194"/>
      <c r="I55" s="130"/>
      <c r="J55" s="130"/>
    </row>
    <row r="56" spans="1:10" x14ac:dyDescent="0.2">
      <c r="F56" s="194"/>
      <c r="G56" s="130"/>
      <c r="H56" s="194"/>
      <c r="I56" s="130"/>
      <c r="J56" s="130"/>
    </row>
    <row r="57" spans="1:10" x14ac:dyDescent="0.2">
      <c r="F57" s="194"/>
      <c r="G57" s="130"/>
      <c r="H57" s="194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3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74</v>
      </c>
    </row>
    <row r="2" spans="1:60" ht="24.95" customHeight="1" x14ac:dyDescent="0.2">
      <c r="A2" s="204" t="s">
        <v>73</v>
      </c>
      <c r="B2" s="198"/>
      <c r="C2" s="199" t="s">
        <v>46</v>
      </c>
      <c r="D2" s="200"/>
      <c r="E2" s="200"/>
      <c r="F2" s="200"/>
      <c r="G2" s="206"/>
      <c r="AE2" t="s">
        <v>75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76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77</v>
      </c>
    </row>
    <row r="5" spans="1:60" hidden="1" x14ac:dyDescent="0.2">
      <c r="A5" s="208" t="s">
        <v>78</v>
      </c>
      <c r="B5" s="209"/>
      <c r="C5" s="210"/>
      <c r="D5" s="211"/>
      <c r="E5" s="211"/>
      <c r="F5" s="211"/>
      <c r="G5" s="212"/>
      <c r="AE5" t="s">
        <v>79</v>
      </c>
    </row>
    <row r="7" spans="1:60" ht="38.25" x14ac:dyDescent="0.2">
      <c r="A7" s="217" t="s">
        <v>80</v>
      </c>
      <c r="B7" s="218" t="s">
        <v>81</v>
      </c>
      <c r="C7" s="218" t="s">
        <v>82</v>
      </c>
      <c r="D7" s="217" t="s">
        <v>83</v>
      </c>
      <c r="E7" s="217" t="s">
        <v>84</v>
      </c>
      <c r="F7" s="213" t="s">
        <v>85</v>
      </c>
      <c r="G7" s="234" t="s">
        <v>28</v>
      </c>
      <c r="H7" s="235" t="s">
        <v>29</v>
      </c>
      <c r="I7" s="235" t="s">
        <v>86</v>
      </c>
      <c r="J7" s="235" t="s">
        <v>30</v>
      </c>
      <c r="K7" s="235" t="s">
        <v>87</v>
      </c>
      <c r="L7" s="235" t="s">
        <v>88</v>
      </c>
      <c r="M7" s="235" t="s">
        <v>89</v>
      </c>
      <c r="N7" s="235" t="s">
        <v>90</v>
      </c>
      <c r="O7" s="235" t="s">
        <v>91</v>
      </c>
      <c r="P7" s="235" t="s">
        <v>92</v>
      </c>
      <c r="Q7" s="235" t="s">
        <v>93</v>
      </c>
      <c r="R7" s="235" t="s">
        <v>94</v>
      </c>
      <c r="S7" s="235" t="s">
        <v>95</v>
      </c>
      <c r="T7" s="235" t="s">
        <v>96</v>
      </c>
      <c r="U7" s="220" t="s">
        <v>97</v>
      </c>
    </row>
    <row r="8" spans="1:60" x14ac:dyDescent="0.2">
      <c r="A8" s="236" t="s">
        <v>98</v>
      </c>
      <c r="B8" s="237" t="s">
        <v>63</v>
      </c>
      <c r="C8" s="238" t="s">
        <v>64</v>
      </c>
      <c r="D8" s="239"/>
      <c r="E8" s="240"/>
      <c r="F8" s="241"/>
      <c r="G8" s="241">
        <f>SUMIF(AE9:AE35,"&lt;&gt;NOR",G9:G35)</f>
        <v>0</v>
      </c>
      <c r="H8" s="241"/>
      <c r="I8" s="241">
        <f>SUM(I9:I35)</f>
        <v>0</v>
      </c>
      <c r="J8" s="241"/>
      <c r="K8" s="241">
        <f>SUM(K9:K35)</f>
        <v>0</v>
      </c>
      <c r="L8" s="241"/>
      <c r="M8" s="241">
        <f>SUM(M9:M35)</f>
        <v>0</v>
      </c>
      <c r="N8" s="219"/>
      <c r="O8" s="219">
        <f>SUM(O9:O35)</f>
        <v>0.27190999999999999</v>
      </c>
      <c r="P8" s="219"/>
      <c r="Q8" s="219">
        <f>SUM(Q9:Q35)</f>
        <v>1.6535</v>
      </c>
      <c r="R8" s="219"/>
      <c r="S8" s="219"/>
      <c r="T8" s="236"/>
      <c r="U8" s="219">
        <f>SUM(U9:U35)</f>
        <v>204.60999999999999</v>
      </c>
      <c r="AE8" t="s">
        <v>99</v>
      </c>
    </row>
    <row r="9" spans="1:60" outlineLevel="1" x14ac:dyDescent="0.2">
      <c r="A9" s="215">
        <v>1</v>
      </c>
      <c r="B9" s="221" t="s">
        <v>100</v>
      </c>
      <c r="C9" s="264" t="s">
        <v>101</v>
      </c>
      <c r="D9" s="223" t="s">
        <v>102</v>
      </c>
      <c r="E9" s="229">
        <v>6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0</v>
      </c>
      <c r="M9" s="232">
        <f>G9*(1+L9/100)</f>
        <v>0</v>
      </c>
      <c r="N9" s="224">
        <v>1.06E-3</v>
      </c>
      <c r="O9" s="224">
        <f>ROUND(E9*N9,5)</f>
        <v>6.3600000000000002E-3</v>
      </c>
      <c r="P9" s="224">
        <v>0</v>
      </c>
      <c r="Q9" s="224">
        <f>ROUND(E9*P9,5)</f>
        <v>0</v>
      </c>
      <c r="R9" s="224"/>
      <c r="S9" s="224"/>
      <c r="T9" s="225">
        <v>0.81899999999999995</v>
      </c>
      <c r="U9" s="224">
        <f>ROUND(E9*T9,2)</f>
        <v>4.91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103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>
        <v>2</v>
      </c>
      <c r="B10" s="221" t="s">
        <v>104</v>
      </c>
      <c r="C10" s="264" t="s">
        <v>105</v>
      </c>
      <c r="D10" s="223" t="s">
        <v>102</v>
      </c>
      <c r="E10" s="229">
        <v>86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0</v>
      </c>
      <c r="M10" s="232">
        <f>G10*(1+L10/100)</f>
        <v>0</v>
      </c>
      <c r="N10" s="224">
        <v>1.6800000000000001E-3</v>
      </c>
      <c r="O10" s="224">
        <f>ROUND(E10*N10,5)</f>
        <v>0.14448</v>
      </c>
      <c r="P10" s="224">
        <v>0</v>
      </c>
      <c r="Q10" s="224">
        <f>ROUND(E10*P10,5)</f>
        <v>0</v>
      </c>
      <c r="R10" s="224"/>
      <c r="S10" s="224"/>
      <c r="T10" s="225">
        <v>0.79700000000000004</v>
      </c>
      <c r="U10" s="224">
        <f>ROUND(E10*T10,2)</f>
        <v>68.540000000000006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103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3</v>
      </c>
      <c r="B11" s="221" t="s">
        <v>106</v>
      </c>
      <c r="C11" s="264" t="s">
        <v>107</v>
      </c>
      <c r="D11" s="223" t="s">
        <v>102</v>
      </c>
      <c r="E11" s="229">
        <v>19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0</v>
      </c>
      <c r="M11" s="232">
        <f>G11*(1+L11/100)</f>
        <v>0</v>
      </c>
      <c r="N11" s="224">
        <v>4.0999999999999999E-4</v>
      </c>
      <c r="O11" s="224">
        <f>ROUND(E11*N11,5)</f>
        <v>7.79E-3</v>
      </c>
      <c r="P11" s="224">
        <v>0</v>
      </c>
      <c r="Q11" s="224">
        <f>ROUND(E11*P11,5)</f>
        <v>0</v>
      </c>
      <c r="R11" s="224"/>
      <c r="S11" s="224"/>
      <c r="T11" s="225">
        <v>0.32</v>
      </c>
      <c r="U11" s="224">
        <f>ROUND(E11*T11,2)</f>
        <v>6.08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103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4</v>
      </c>
      <c r="B12" s="221" t="s">
        <v>108</v>
      </c>
      <c r="C12" s="264" t="s">
        <v>109</v>
      </c>
      <c r="D12" s="223" t="s">
        <v>102</v>
      </c>
      <c r="E12" s="229">
        <v>32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0</v>
      </c>
      <c r="M12" s="232">
        <f>G12*(1+L12/100)</f>
        <v>0</v>
      </c>
      <c r="N12" s="224">
        <v>5.1000000000000004E-4</v>
      </c>
      <c r="O12" s="224">
        <f>ROUND(E12*N12,5)</f>
        <v>1.6320000000000001E-2</v>
      </c>
      <c r="P12" s="224">
        <v>0</v>
      </c>
      <c r="Q12" s="224">
        <f>ROUND(E12*P12,5)</f>
        <v>0</v>
      </c>
      <c r="R12" s="224"/>
      <c r="S12" s="224"/>
      <c r="T12" s="225">
        <v>0.35899999999999999</v>
      </c>
      <c r="U12" s="224">
        <f>ROUND(E12*T12,2)</f>
        <v>11.49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103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>
        <v>5</v>
      </c>
      <c r="B13" s="221" t="s">
        <v>110</v>
      </c>
      <c r="C13" s="264" t="s">
        <v>111</v>
      </c>
      <c r="D13" s="223" t="s">
        <v>102</v>
      </c>
      <c r="E13" s="229">
        <v>39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0</v>
      </c>
      <c r="M13" s="232">
        <f>G13*(1+L13/100)</f>
        <v>0</v>
      </c>
      <c r="N13" s="224">
        <v>9.7000000000000005E-4</v>
      </c>
      <c r="O13" s="224">
        <f>ROUND(E13*N13,5)</f>
        <v>3.7830000000000003E-2</v>
      </c>
      <c r="P13" s="224">
        <v>0</v>
      </c>
      <c r="Q13" s="224">
        <f>ROUND(E13*P13,5)</f>
        <v>0</v>
      </c>
      <c r="R13" s="224"/>
      <c r="S13" s="224"/>
      <c r="T13" s="225">
        <v>0.45200000000000001</v>
      </c>
      <c r="U13" s="224">
        <f>ROUND(E13*T13,2)</f>
        <v>17.63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103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15">
        <v>6</v>
      </c>
      <c r="B14" s="221" t="s">
        <v>112</v>
      </c>
      <c r="C14" s="264" t="s">
        <v>113</v>
      </c>
      <c r="D14" s="223" t="s">
        <v>102</v>
      </c>
      <c r="E14" s="229">
        <v>69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0</v>
      </c>
      <c r="M14" s="232">
        <f>G14*(1+L14/100)</f>
        <v>0</v>
      </c>
      <c r="N14" s="224">
        <v>3.8000000000000002E-4</v>
      </c>
      <c r="O14" s="224">
        <f>ROUND(E14*N14,5)</f>
        <v>2.622E-2</v>
      </c>
      <c r="P14" s="224">
        <v>0</v>
      </c>
      <c r="Q14" s="224">
        <f>ROUND(E14*P14,5)</f>
        <v>0</v>
      </c>
      <c r="R14" s="224"/>
      <c r="S14" s="224"/>
      <c r="T14" s="225">
        <v>0.32</v>
      </c>
      <c r="U14" s="224">
        <f>ROUND(E14*T14,2)</f>
        <v>22.08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103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7</v>
      </c>
      <c r="B15" s="221" t="s">
        <v>114</v>
      </c>
      <c r="C15" s="264" t="s">
        <v>115</v>
      </c>
      <c r="D15" s="223" t="s">
        <v>116</v>
      </c>
      <c r="E15" s="229">
        <v>15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0</v>
      </c>
      <c r="M15" s="232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0.157</v>
      </c>
      <c r="U15" s="224">
        <f>ROUND(E15*T15,2)</f>
        <v>2.36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103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8</v>
      </c>
      <c r="B16" s="221" t="s">
        <v>117</v>
      </c>
      <c r="C16" s="264" t="s">
        <v>118</v>
      </c>
      <c r="D16" s="223" t="s">
        <v>116</v>
      </c>
      <c r="E16" s="229">
        <v>20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0</v>
      </c>
      <c r="M16" s="232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0.17399999999999999</v>
      </c>
      <c r="U16" s="224">
        <f>ROUND(E16*T16,2)</f>
        <v>3.48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103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9</v>
      </c>
      <c r="B17" s="221" t="s">
        <v>119</v>
      </c>
      <c r="C17" s="264" t="s">
        <v>120</v>
      </c>
      <c r="D17" s="223" t="s">
        <v>116</v>
      </c>
      <c r="E17" s="229">
        <v>8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0</v>
      </c>
      <c r="M17" s="232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0.25900000000000001</v>
      </c>
      <c r="U17" s="224">
        <f>ROUND(E17*T17,2)</f>
        <v>2.0699999999999998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103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15">
        <v>10</v>
      </c>
      <c r="B18" s="221" t="s">
        <v>121</v>
      </c>
      <c r="C18" s="264" t="s">
        <v>122</v>
      </c>
      <c r="D18" s="223" t="s">
        <v>116</v>
      </c>
      <c r="E18" s="229">
        <v>4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0</v>
      </c>
      <c r="M18" s="232">
        <f>G18*(1+L18/100)</f>
        <v>0</v>
      </c>
      <c r="N18" s="224">
        <v>7.2999999999999996E-4</v>
      </c>
      <c r="O18" s="224">
        <f>ROUND(E18*N18,5)</f>
        <v>2.9199999999999999E-3</v>
      </c>
      <c r="P18" s="224">
        <v>0</v>
      </c>
      <c r="Q18" s="224">
        <f>ROUND(E18*P18,5)</f>
        <v>0</v>
      </c>
      <c r="R18" s="224"/>
      <c r="S18" s="224"/>
      <c r="T18" s="225">
        <v>0</v>
      </c>
      <c r="U18" s="224">
        <f>ROUND(E18*T18,2)</f>
        <v>0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123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>
        <v>11</v>
      </c>
      <c r="B19" s="221" t="s">
        <v>124</v>
      </c>
      <c r="C19" s="264" t="s">
        <v>125</v>
      </c>
      <c r="D19" s="223" t="s">
        <v>116</v>
      </c>
      <c r="E19" s="229">
        <v>2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0</v>
      </c>
      <c r="M19" s="232">
        <f>G19*(1+L19/100)</f>
        <v>0</v>
      </c>
      <c r="N19" s="224">
        <v>2.7E-4</v>
      </c>
      <c r="O19" s="224">
        <f>ROUND(E19*N19,5)</f>
        <v>5.4000000000000001E-4</v>
      </c>
      <c r="P19" s="224">
        <v>0</v>
      </c>
      <c r="Q19" s="224">
        <f>ROUND(E19*P19,5)</f>
        <v>0</v>
      </c>
      <c r="R19" s="224"/>
      <c r="S19" s="224"/>
      <c r="T19" s="225">
        <v>0</v>
      </c>
      <c r="U19" s="224">
        <f>ROUND(E19*T19,2)</f>
        <v>0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123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12</v>
      </c>
      <c r="B20" s="221" t="s">
        <v>126</v>
      </c>
      <c r="C20" s="264" t="s">
        <v>127</v>
      </c>
      <c r="D20" s="223" t="s">
        <v>102</v>
      </c>
      <c r="E20" s="229">
        <v>92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0</v>
      </c>
      <c r="M20" s="232">
        <f>G20*(1+L20/100)</f>
        <v>0</v>
      </c>
      <c r="N20" s="224">
        <v>1E-4</v>
      </c>
      <c r="O20" s="224">
        <f>ROUND(E20*N20,5)</f>
        <v>9.1999999999999998E-3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103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15">
        <v>13</v>
      </c>
      <c r="B21" s="221" t="s">
        <v>128</v>
      </c>
      <c r="C21" s="264" t="s">
        <v>129</v>
      </c>
      <c r="D21" s="223" t="s">
        <v>130</v>
      </c>
      <c r="E21" s="229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0</v>
      </c>
      <c r="M21" s="232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</v>
      </c>
      <c r="U21" s="224">
        <f>ROUND(E21*T21,2)</f>
        <v>0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103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15">
        <v>14</v>
      </c>
      <c r="B22" s="221" t="s">
        <v>128</v>
      </c>
      <c r="C22" s="264" t="s">
        <v>131</v>
      </c>
      <c r="D22" s="223" t="s">
        <v>130</v>
      </c>
      <c r="E22" s="229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0</v>
      </c>
      <c r="M22" s="232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0</v>
      </c>
      <c r="U22" s="224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103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15">
        <v>15</v>
      </c>
      <c r="B23" s="221" t="s">
        <v>128</v>
      </c>
      <c r="C23" s="264" t="s">
        <v>132</v>
      </c>
      <c r="D23" s="223" t="s">
        <v>130</v>
      </c>
      <c r="E23" s="229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0</v>
      </c>
      <c r="M23" s="232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0</v>
      </c>
      <c r="U23" s="224">
        <f>ROUND(E23*T23,2)</f>
        <v>0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103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>
        <v>16</v>
      </c>
      <c r="B24" s="221" t="s">
        <v>128</v>
      </c>
      <c r="C24" s="264" t="s">
        <v>133</v>
      </c>
      <c r="D24" s="223" t="s">
        <v>130</v>
      </c>
      <c r="E24" s="229">
        <v>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0</v>
      </c>
      <c r="M24" s="232">
        <f>G24*(1+L24/100)</f>
        <v>0</v>
      </c>
      <c r="N24" s="224">
        <v>0</v>
      </c>
      <c r="O24" s="224">
        <f>ROUND(E24*N24,5)</f>
        <v>0</v>
      </c>
      <c r="P24" s="224">
        <v>0</v>
      </c>
      <c r="Q24" s="224">
        <f>ROUND(E24*P24,5)</f>
        <v>0</v>
      </c>
      <c r="R24" s="224"/>
      <c r="S24" s="224"/>
      <c r="T24" s="225">
        <v>0</v>
      </c>
      <c r="U24" s="224">
        <f>ROUND(E24*T24,2)</f>
        <v>0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103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15">
        <v>17</v>
      </c>
      <c r="B25" s="221" t="s">
        <v>128</v>
      </c>
      <c r="C25" s="264" t="s">
        <v>134</v>
      </c>
      <c r="D25" s="223" t="s">
        <v>130</v>
      </c>
      <c r="E25" s="229">
        <v>1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0</v>
      </c>
      <c r="M25" s="232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0</v>
      </c>
      <c r="U25" s="224">
        <f>ROUND(E25*T25,2)</f>
        <v>0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103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15">
        <v>18</v>
      </c>
      <c r="B26" s="221" t="s">
        <v>128</v>
      </c>
      <c r="C26" s="264" t="s">
        <v>135</v>
      </c>
      <c r="D26" s="223" t="s">
        <v>130</v>
      </c>
      <c r="E26" s="229">
        <v>1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0</v>
      </c>
      <c r="M26" s="232">
        <f>G26*(1+L26/100)</f>
        <v>0</v>
      </c>
      <c r="N26" s="224">
        <v>0</v>
      </c>
      <c r="O26" s="224">
        <f>ROUND(E26*N26,5)</f>
        <v>0</v>
      </c>
      <c r="P26" s="224">
        <v>0</v>
      </c>
      <c r="Q26" s="224">
        <f>ROUND(E26*P26,5)</f>
        <v>0</v>
      </c>
      <c r="R26" s="224"/>
      <c r="S26" s="224"/>
      <c r="T26" s="225">
        <v>0</v>
      </c>
      <c r="U26" s="224">
        <f>ROUND(E26*T26,2)</f>
        <v>0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103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15">
        <v>19</v>
      </c>
      <c r="B27" s="221" t="s">
        <v>128</v>
      </c>
      <c r="C27" s="264" t="s">
        <v>136</v>
      </c>
      <c r="D27" s="223" t="s">
        <v>130</v>
      </c>
      <c r="E27" s="229">
        <v>1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0</v>
      </c>
      <c r="M27" s="232">
        <f>G27*(1+L27/100)</f>
        <v>0</v>
      </c>
      <c r="N27" s="224">
        <v>0</v>
      </c>
      <c r="O27" s="224">
        <f>ROUND(E27*N27,5)</f>
        <v>0</v>
      </c>
      <c r="P27" s="224">
        <v>0</v>
      </c>
      <c r="Q27" s="224">
        <f>ROUND(E27*P27,5)</f>
        <v>0</v>
      </c>
      <c r="R27" s="224"/>
      <c r="S27" s="224"/>
      <c r="T27" s="225">
        <v>0</v>
      </c>
      <c r="U27" s="224">
        <f>ROUND(E27*T27,2)</f>
        <v>0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103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15">
        <v>20</v>
      </c>
      <c r="B28" s="221" t="s">
        <v>128</v>
      </c>
      <c r="C28" s="264" t="s">
        <v>137</v>
      </c>
      <c r="D28" s="223" t="s">
        <v>130</v>
      </c>
      <c r="E28" s="229">
        <v>1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0</v>
      </c>
      <c r="M28" s="232">
        <f>G28*(1+L28/100)</f>
        <v>0</v>
      </c>
      <c r="N28" s="224">
        <v>0</v>
      </c>
      <c r="O28" s="224">
        <f>ROUND(E28*N28,5)</f>
        <v>0</v>
      </c>
      <c r="P28" s="224">
        <v>0</v>
      </c>
      <c r="Q28" s="224">
        <f>ROUND(E28*P28,5)</f>
        <v>0</v>
      </c>
      <c r="R28" s="224"/>
      <c r="S28" s="224"/>
      <c r="T28" s="225">
        <v>0</v>
      </c>
      <c r="U28" s="224">
        <f>ROUND(E28*T28,2)</f>
        <v>0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103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21</v>
      </c>
      <c r="B29" s="221" t="s">
        <v>138</v>
      </c>
      <c r="C29" s="264" t="s">
        <v>139</v>
      </c>
      <c r="D29" s="223" t="s">
        <v>102</v>
      </c>
      <c r="E29" s="229">
        <v>104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0</v>
      </c>
      <c r="M29" s="232">
        <f>G29*(1+L29/100)</f>
        <v>0</v>
      </c>
      <c r="N29" s="224">
        <v>0</v>
      </c>
      <c r="O29" s="224">
        <f>ROUND(E29*N29,5)</f>
        <v>0</v>
      </c>
      <c r="P29" s="224">
        <v>0</v>
      </c>
      <c r="Q29" s="224">
        <f>ROUND(E29*P29,5)</f>
        <v>0</v>
      </c>
      <c r="R29" s="224"/>
      <c r="S29" s="224"/>
      <c r="T29" s="225">
        <v>5.8999999999999997E-2</v>
      </c>
      <c r="U29" s="224">
        <f>ROUND(E29*T29,2)</f>
        <v>6.14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103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22</v>
      </c>
      <c r="B30" s="221" t="s">
        <v>140</v>
      </c>
      <c r="C30" s="264" t="s">
        <v>141</v>
      </c>
      <c r="D30" s="223" t="s">
        <v>142</v>
      </c>
      <c r="E30" s="229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0</v>
      </c>
      <c r="M30" s="232">
        <f>G30*(1+L30/100)</f>
        <v>0</v>
      </c>
      <c r="N30" s="224">
        <v>0</v>
      </c>
      <c r="O30" s="224">
        <f>ROUND(E30*N30,5)</f>
        <v>0</v>
      </c>
      <c r="P30" s="224">
        <v>0</v>
      </c>
      <c r="Q30" s="224">
        <f>ROUND(E30*P30,5)</f>
        <v>0</v>
      </c>
      <c r="R30" s="224"/>
      <c r="S30" s="224"/>
      <c r="T30" s="225">
        <v>1.68</v>
      </c>
      <c r="U30" s="224">
        <f>ROUND(E30*T30,2)</f>
        <v>1.68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103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23</v>
      </c>
      <c r="B31" s="221" t="s">
        <v>143</v>
      </c>
      <c r="C31" s="264" t="s">
        <v>144</v>
      </c>
      <c r="D31" s="223" t="s">
        <v>116</v>
      </c>
      <c r="E31" s="229">
        <v>3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0</v>
      </c>
      <c r="M31" s="232">
        <f>G31*(1+L31/100)</f>
        <v>0</v>
      </c>
      <c r="N31" s="224">
        <v>6.7499999999999999E-3</v>
      </c>
      <c r="O31" s="224">
        <f>ROUND(E31*N31,5)</f>
        <v>2.0250000000000001E-2</v>
      </c>
      <c r="P31" s="224">
        <v>0</v>
      </c>
      <c r="Q31" s="224">
        <f>ROUND(E31*P31,5)</f>
        <v>0</v>
      </c>
      <c r="R31" s="224"/>
      <c r="S31" s="224"/>
      <c r="T31" s="225">
        <v>0.70899999999999996</v>
      </c>
      <c r="U31" s="224">
        <f>ROUND(E31*T31,2)</f>
        <v>2.13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103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>
        <v>24</v>
      </c>
      <c r="B32" s="221" t="s">
        <v>145</v>
      </c>
      <c r="C32" s="264" t="s">
        <v>146</v>
      </c>
      <c r="D32" s="223" t="s">
        <v>102</v>
      </c>
      <c r="E32" s="229">
        <v>100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0</v>
      </c>
      <c r="M32" s="232">
        <f>G32*(1+L32/100)</f>
        <v>0</v>
      </c>
      <c r="N32" s="224">
        <v>0</v>
      </c>
      <c r="O32" s="224">
        <f>ROUND(E32*N32,5)</f>
        <v>0</v>
      </c>
      <c r="P32" s="224">
        <v>1.4919999999999999E-2</v>
      </c>
      <c r="Q32" s="224">
        <f>ROUND(E32*P32,5)</f>
        <v>1.492</v>
      </c>
      <c r="R32" s="224"/>
      <c r="S32" s="224"/>
      <c r="T32" s="225">
        <v>0.41299999999999998</v>
      </c>
      <c r="U32" s="224">
        <f>ROUND(E32*T32,2)</f>
        <v>41.3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103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25</v>
      </c>
      <c r="B33" s="221" t="s">
        <v>147</v>
      </c>
      <c r="C33" s="264" t="s">
        <v>148</v>
      </c>
      <c r="D33" s="223" t="s">
        <v>102</v>
      </c>
      <c r="E33" s="229">
        <v>40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0</v>
      </c>
      <c r="M33" s="232">
        <f>G33*(1+L33/100)</f>
        <v>0</v>
      </c>
      <c r="N33" s="224">
        <v>0</v>
      </c>
      <c r="O33" s="224">
        <f>ROUND(E33*N33,5)</f>
        <v>0</v>
      </c>
      <c r="P33" s="224">
        <v>2.0999999999999999E-3</v>
      </c>
      <c r="Q33" s="224">
        <f>ROUND(E33*P33,5)</f>
        <v>8.4000000000000005E-2</v>
      </c>
      <c r="R33" s="224"/>
      <c r="S33" s="224"/>
      <c r="T33" s="225">
        <v>3.1E-2</v>
      </c>
      <c r="U33" s="224">
        <f>ROUND(E33*T33,2)</f>
        <v>1.24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103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>
        <v>26</v>
      </c>
      <c r="B34" s="221" t="s">
        <v>149</v>
      </c>
      <c r="C34" s="264" t="s">
        <v>150</v>
      </c>
      <c r="D34" s="223" t="s">
        <v>116</v>
      </c>
      <c r="E34" s="229">
        <v>25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0</v>
      </c>
      <c r="M34" s="232">
        <f>G34*(1+L34/100)</f>
        <v>0</v>
      </c>
      <c r="N34" s="224">
        <v>0</v>
      </c>
      <c r="O34" s="224">
        <f>ROUND(E34*N34,5)</f>
        <v>0</v>
      </c>
      <c r="P34" s="224">
        <v>3.0999999999999999E-3</v>
      </c>
      <c r="Q34" s="224">
        <f>ROUND(E34*P34,5)</f>
        <v>7.7499999999999999E-2</v>
      </c>
      <c r="R34" s="224"/>
      <c r="S34" s="224"/>
      <c r="T34" s="225">
        <v>0.31</v>
      </c>
      <c r="U34" s="224">
        <f>ROUND(E34*T34,2)</f>
        <v>7.75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103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27</v>
      </c>
      <c r="B35" s="221" t="s">
        <v>151</v>
      </c>
      <c r="C35" s="264" t="s">
        <v>152</v>
      </c>
      <c r="D35" s="223" t="s">
        <v>142</v>
      </c>
      <c r="E35" s="229">
        <v>1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0</v>
      </c>
      <c r="M35" s="232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5.734</v>
      </c>
      <c r="U35" s="224">
        <f>ROUND(E35*T35,2)</f>
        <v>5.73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103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x14ac:dyDescent="0.2">
      <c r="A36" s="216" t="s">
        <v>98</v>
      </c>
      <c r="B36" s="222" t="s">
        <v>65</v>
      </c>
      <c r="C36" s="265" t="s">
        <v>66</v>
      </c>
      <c r="D36" s="226"/>
      <c r="E36" s="230"/>
      <c r="F36" s="233"/>
      <c r="G36" s="233">
        <f>SUMIF(AE37:AE73,"&lt;&gt;NOR",G37:G73)</f>
        <v>0</v>
      </c>
      <c r="H36" s="233"/>
      <c r="I36" s="233">
        <f>SUM(I37:I73)</f>
        <v>0</v>
      </c>
      <c r="J36" s="233"/>
      <c r="K36" s="233">
        <f>SUM(K37:K73)</f>
        <v>0</v>
      </c>
      <c r="L36" s="233"/>
      <c r="M36" s="233">
        <f>SUM(M37:M73)</f>
        <v>0</v>
      </c>
      <c r="N36" s="227"/>
      <c r="O36" s="227">
        <f>SUM(O37:O73)</f>
        <v>0.49513000000000001</v>
      </c>
      <c r="P36" s="227"/>
      <c r="Q36" s="227">
        <f>SUM(Q37:Q73)</f>
        <v>0.50180000000000002</v>
      </c>
      <c r="R36" s="227"/>
      <c r="S36" s="227"/>
      <c r="T36" s="228"/>
      <c r="U36" s="227">
        <f>SUM(U37:U73)</f>
        <v>266.29999999999995</v>
      </c>
      <c r="AE36" t="s">
        <v>99</v>
      </c>
    </row>
    <row r="37" spans="1:60" outlineLevel="1" x14ac:dyDescent="0.2">
      <c r="A37" s="215">
        <v>28</v>
      </c>
      <c r="B37" s="221" t="s">
        <v>153</v>
      </c>
      <c r="C37" s="264" t="s">
        <v>154</v>
      </c>
      <c r="D37" s="223" t="s">
        <v>102</v>
      </c>
      <c r="E37" s="229">
        <v>109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0</v>
      </c>
      <c r="M37" s="232">
        <f>G37*(1+L37/100)</f>
        <v>0</v>
      </c>
      <c r="N37" s="224">
        <v>4.2999999999999999E-4</v>
      </c>
      <c r="O37" s="224">
        <f>ROUND(E37*N37,5)</f>
        <v>4.6870000000000002E-2</v>
      </c>
      <c r="P37" s="224">
        <v>0</v>
      </c>
      <c r="Q37" s="224">
        <f>ROUND(E37*P37,5)</f>
        <v>0</v>
      </c>
      <c r="R37" s="224"/>
      <c r="S37" s="224"/>
      <c r="T37" s="225">
        <v>0.27017000000000002</v>
      </c>
      <c r="U37" s="224">
        <f>ROUND(E37*T37,2)</f>
        <v>29.45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103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29</v>
      </c>
      <c r="B38" s="221" t="s">
        <v>155</v>
      </c>
      <c r="C38" s="264" t="s">
        <v>156</v>
      </c>
      <c r="D38" s="223" t="s">
        <v>102</v>
      </c>
      <c r="E38" s="229">
        <v>98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0</v>
      </c>
      <c r="M38" s="232">
        <f>G38*(1+L38/100)</f>
        <v>0</v>
      </c>
      <c r="N38" s="224">
        <v>5.2999999999999998E-4</v>
      </c>
      <c r="O38" s="224">
        <f>ROUND(E38*N38,5)</f>
        <v>5.194E-2</v>
      </c>
      <c r="P38" s="224">
        <v>0</v>
      </c>
      <c r="Q38" s="224">
        <f>ROUND(E38*P38,5)</f>
        <v>0</v>
      </c>
      <c r="R38" s="224"/>
      <c r="S38" s="224"/>
      <c r="T38" s="225">
        <v>0.29019</v>
      </c>
      <c r="U38" s="224">
        <f>ROUND(E38*T38,2)</f>
        <v>28.44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103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30</v>
      </c>
      <c r="B39" s="221" t="s">
        <v>157</v>
      </c>
      <c r="C39" s="264" t="s">
        <v>158</v>
      </c>
      <c r="D39" s="223" t="s">
        <v>102</v>
      </c>
      <c r="E39" s="229">
        <v>32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0</v>
      </c>
      <c r="M39" s="232">
        <f>G39*(1+L39/100)</f>
        <v>0</v>
      </c>
      <c r="N39" s="224">
        <v>6.2E-4</v>
      </c>
      <c r="O39" s="224">
        <f>ROUND(E39*N39,5)</f>
        <v>1.984E-2</v>
      </c>
      <c r="P39" s="224">
        <v>0</v>
      </c>
      <c r="Q39" s="224">
        <f>ROUND(E39*P39,5)</f>
        <v>0</v>
      </c>
      <c r="R39" s="224"/>
      <c r="S39" s="224"/>
      <c r="T39" s="225">
        <v>0.34626000000000001</v>
      </c>
      <c r="U39" s="224">
        <f>ROUND(E39*T39,2)</f>
        <v>11.08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103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31</v>
      </c>
      <c r="B40" s="221" t="s">
        <v>159</v>
      </c>
      <c r="C40" s="264" t="s">
        <v>160</v>
      </c>
      <c r="D40" s="223" t="s">
        <v>102</v>
      </c>
      <c r="E40" s="229">
        <v>3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0</v>
      </c>
      <c r="M40" s="232">
        <f>G40*(1+L40/100)</f>
        <v>0</v>
      </c>
      <c r="N40" s="224">
        <v>7.2999999999999996E-4</v>
      </c>
      <c r="O40" s="224">
        <f>ROUND(E40*N40,5)</f>
        <v>2.1900000000000001E-3</v>
      </c>
      <c r="P40" s="224">
        <v>0</v>
      </c>
      <c r="Q40" s="224">
        <f>ROUND(E40*P40,5)</f>
        <v>0</v>
      </c>
      <c r="R40" s="224"/>
      <c r="S40" s="224"/>
      <c r="T40" s="225">
        <v>0.26300000000000001</v>
      </c>
      <c r="U40" s="224">
        <f>ROUND(E40*T40,2)</f>
        <v>0.79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103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32</v>
      </c>
      <c r="B41" s="221" t="s">
        <v>161</v>
      </c>
      <c r="C41" s="264" t="s">
        <v>162</v>
      </c>
      <c r="D41" s="223" t="s">
        <v>102</v>
      </c>
      <c r="E41" s="229">
        <v>19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0</v>
      </c>
      <c r="M41" s="232">
        <f>G41*(1+L41/100)</f>
        <v>0</v>
      </c>
      <c r="N41" s="224">
        <v>9.5E-4</v>
      </c>
      <c r="O41" s="224">
        <f>ROUND(E41*N41,5)</f>
        <v>1.805E-2</v>
      </c>
      <c r="P41" s="224">
        <v>0</v>
      </c>
      <c r="Q41" s="224">
        <f>ROUND(E41*P41,5)</f>
        <v>0</v>
      </c>
      <c r="R41" s="224"/>
      <c r="S41" s="224"/>
      <c r="T41" s="225">
        <v>0.27400000000000002</v>
      </c>
      <c r="U41" s="224">
        <f>ROUND(E41*T41,2)</f>
        <v>5.21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103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>
        <v>33</v>
      </c>
      <c r="B42" s="221" t="s">
        <v>163</v>
      </c>
      <c r="C42" s="264" t="s">
        <v>164</v>
      </c>
      <c r="D42" s="223" t="s">
        <v>102</v>
      </c>
      <c r="E42" s="229">
        <v>56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0</v>
      </c>
      <c r="M42" s="232">
        <f>G42*(1+L42/100)</f>
        <v>0</v>
      </c>
      <c r="N42" s="224">
        <v>1.16E-3</v>
      </c>
      <c r="O42" s="224">
        <f>ROUND(E42*N42,5)</f>
        <v>6.4960000000000004E-2</v>
      </c>
      <c r="P42" s="224">
        <v>0</v>
      </c>
      <c r="Q42" s="224">
        <f>ROUND(E42*P42,5)</f>
        <v>0</v>
      </c>
      <c r="R42" s="224"/>
      <c r="S42" s="224"/>
      <c r="T42" s="225">
        <v>0.28499999999999998</v>
      </c>
      <c r="U42" s="224">
        <f>ROUND(E42*T42,2)</f>
        <v>15.96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103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34</v>
      </c>
      <c r="B43" s="221" t="s">
        <v>165</v>
      </c>
      <c r="C43" s="264" t="s">
        <v>166</v>
      </c>
      <c r="D43" s="223" t="s">
        <v>102</v>
      </c>
      <c r="E43" s="229">
        <v>65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0</v>
      </c>
      <c r="M43" s="232">
        <f>G43*(1+L43/100)</f>
        <v>0</v>
      </c>
      <c r="N43" s="224">
        <v>1.66E-3</v>
      </c>
      <c r="O43" s="224">
        <f>ROUND(E43*N43,5)</f>
        <v>0.1079</v>
      </c>
      <c r="P43" s="224">
        <v>0</v>
      </c>
      <c r="Q43" s="224">
        <f>ROUND(E43*P43,5)</f>
        <v>0</v>
      </c>
      <c r="R43" s="224"/>
      <c r="S43" s="224"/>
      <c r="T43" s="225">
        <v>0.31900000000000001</v>
      </c>
      <c r="U43" s="224">
        <f>ROUND(E43*T43,2)</f>
        <v>20.74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103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35</v>
      </c>
      <c r="B44" s="221" t="s">
        <v>167</v>
      </c>
      <c r="C44" s="264" t="s">
        <v>168</v>
      </c>
      <c r="D44" s="223" t="s">
        <v>102</v>
      </c>
      <c r="E44" s="229">
        <v>112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0</v>
      </c>
      <c r="M44" s="232">
        <f>G44*(1+L44/100)</f>
        <v>0</v>
      </c>
      <c r="N44" s="224">
        <v>1E-4</v>
      </c>
      <c r="O44" s="224">
        <f>ROUND(E44*N44,5)</f>
        <v>1.12E-2</v>
      </c>
      <c r="P44" s="224">
        <v>0</v>
      </c>
      <c r="Q44" s="224">
        <f>ROUND(E44*P44,5)</f>
        <v>0</v>
      </c>
      <c r="R44" s="224"/>
      <c r="S44" s="224"/>
      <c r="T44" s="225">
        <v>0</v>
      </c>
      <c r="U44" s="224">
        <f>ROUND(E44*T44,2)</f>
        <v>0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103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36</v>
      </c>
      <c r="B45" s="221" t="s">
        <v>169</v>
      </c>
      <c r="C45" s="264" t="s">
        <v>170</v>
      </c>
      <c r="D45" s="223" t="s">
        <v>102</v>
      </c>
      <c r="E45" s="229">
        <v>116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0</v>
      </c>
      <c r="M45" s="232">
        <f>G45*(1+L45/100)</f>
        <v>0</v>
      </c>
      <c r="N45" s="224">
        <v>1E-4</v>
      </c>
      <c r="O45" s="224">
        <f>ROUND(E45*N45,5)</f>
        <v>1.1599999999999999E-2</v>
      </c>
      <c r="P45" s="224">
        <v>0</v>
      </c>
      <c r="Q45" s="224">
        <f>ROUND(E45*P45,5)</f>
        <v>0</v>
      </c>
      <c r="R45" s="224"/>
      <c r="S45" s="224"/>
      <c r="T45" s="225">
        <v>0</v>
      </c>
      <c r="U45" s="224">
        <f>ROUND(E45*T45,2)</f>
        <v>0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103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>
        <v>37</v>
      </c>
      <c r="B46" s="221" t="s">
        <v>171</v>
      </c>
      <c r="C46" s="264" t="s">
        <v>172</v>
      </c>
      <c r="D46" s="223" t="s">
        <v>102</v>
      </c>
      <c r="E46" s="229">
        <v>88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0</v>
      </c>
      <c r="M46" s="232">
        <f>G46*(1+L46/100)</f>
        <v>0</v>
      </c>
      <c r="N46" s="224">
        <v>2.0000000000000001E-4</v>
      </c>
      <c r="O46" s="224">
        <f>ROUND(E46*N46,5)</f>
        <v>1.7600000000000001E-2</v>
      </c>
      <c r="P46" s="224">
        <v>0</v>
      </c>
      <c r="Q46" s="224">
        <f>ROUND(E46*P46,5)</f>
        <v>0</v>
      </c>
      <c r="R46" s="224"/>
      <c r="S46" s="224"/>
      <c r="T46" s="225">
        <v>0</v>
      </c>
      <c r="U46" s="224">
        <f>ROUND(E46*T46,2)</f>
        <v>0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103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15">
        <v>38</v>
      </c>
      <c r="B47" s="221" t="s">
        <v>173</v>
      </c>
      <c r="C47" s="264" t="s">
        <v>174</v>
      </c>
      <c r="D47" s="223" t="s">
        <v>102</v>
      </c>
      <c r="E47" s="229">
        <v>65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0</v>
      </c>
      <c r="M47" s="232">
        <f>G47*(1+L47/100)</f>
        <v>0</v>
      </c>
      <c r="N47" s="224">
        <v>2.0000000000000001E-4</v>
      </c>
      <c r="O47" s="224">
        <f>ROUND(E47*N47,5)</f>
        <v>1.2999999999999999E-2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103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39</v>
      </c>
      <c r="B48" s="221" t="s">
        <v>175</v>
      </c>
      <c r="C48" s="264" t="s">
        <v>176</v>
      </c>
      <c r="D48" s="223" t="s">
        <v>177</v>
      </c>
      <c r="E48" s="229">
        <v>6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0</v>
      </c>
      <c r="M48" s="232">
        <f>G48*(1+L48/100)</f>
        <v>0</v>
      </c>
      <c r="N48" s="224">
        <v>0</v>
      </c>
      <c r="O48" s="224">
        <f>ROUND(E48*N48,5)</f>
        <v>0</v>
      </c>
      <c r="P48" s="224">
        <v>0</v>
      </c>
      <c r="Q48" s="224">
        <f>ROUND(E48*P48,5)</f>
        <v>0</v>
      </c>
      <c r="R48" s="224"/>
      <c r="S48" s="224"/>
      <c r="T48" s="225">
        <v>0</v>
      </c>
      <c r="U48" s="224">
        <f>ROUND(E48*T48,2)</f>
        <v>0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103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40</v>
      </c>
      <c r="B49" s="221" t="s">
        <v>178</v>
      </c>
      <c r="C49" s="264" t="s">
        <v>179</v>
      </c>
      <c r="D49" s="223" t="s">
        <v>116</v>
      </c>
      <c r="E49" s="229">
        <v>12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0</v>
      </c>
      <c r="M49" s="232">
        <f>G49*(1+L49/100)</f>
        <v>0</v>
      </c>
      <c r="N49" s="224">
        <v>1.7000000000000001E-4</v>
      </c>
      <c r="O49" s="224">
        <f>ROUND(E49*N49,5)</f>
        <v>2.0400000000000001E-3</v>
      </c>
      <c r="P49" s="224">
        <v>0</v>
      </c>
      <c r="Q49" s="224">
        <f>ROUND(E49*P49,5)</f>
        <v>0</v>
      </c>
      <c r="R49" s="224"/>
      <c r="S49" s="224"/>
      <c r="T49" s="225">
        <v>0.16500000000000001</v>
      </c>
      <c r="U49" s="224">
        <f>ROUND(E49*T49,2)</f>
        <v>1.98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103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>
        <v>41</v>
      </c>
      <c r="B50" s="221" t="s">
        <v>180</v>
      </c>
      <c r="C50" s="264" t="s">
        <v>181</v>
      </c>
      <c r="D50" s="223" t="s">
        <v>116</v>
      </c>
      <c r="E50" s="229">
        <v>11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0</v>
      </c>
      <c r="M50" s="232">
        <f>G50*(1+L50/100)</f>
        <v>0</v>
      </c>
      <c r="N50" s="224">
        <v>2.7E-4</v>
      </c>
      <c r="O50" s="224">
        <f>ROUND(E50*N50,5)</f>
        <v>2.97E-3</v>
      </c>
      <c r="P50" s="224">
        <v>0</v>
      </c>
      <c r="Q50" s="224">
        <f>ROUND(E50*P50,5)</f>
        <v>0</v>
      </c>
      <c r="R50" s="224"/>
      <c r="S50" s="224"/>
      <c r="T50" s="225">
        <v>0.20699999999999999</v>
      </c>
      <c r="U50" s="224">
        <f>ROUND(E50*T50,2)</f>
        <v>2.2799999999999998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103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42</v>
      </c>
      <c r="B51" s="221" t="s">
        <v>182</v>
      </c>
      <c r="C51" s="264" t="s">
        <v>183</v>
      </c>
      <c r="D51" s="223" t="s">
        <v>116</v>
      </c>
      <c r="E51" s="229">
        <v>4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0</v>
      </c>
      <c r="M51" s="232">
        <f>G51*(1+L51/100)</f>
        <v>0</v>
      </c>
      <c r="N51" s="224">
        <v>4.2999999999999999E-4</v>
      </c>
      <c r="O51" s="224">
        <f>ROUND(E51*N51,5)</f>
        <v>1.72E-3</v>
      </c>
      <c r="P51" s="224">
        <v>0</v>
      </c>
      <c r="Q51" s="224">
        <f>ROUND(E51*P51,5)</f>
        <v>0</v>
      </c>
      <c r="R51" s="224"/>
      <c r="S51" s="224"/>
      <c r="T51" s="225">
        <v>0.22700000000000001</v>
      </c>
      <c r="U51" s="224">
        <f>ROUND(E51*T51,2)</f>
        <v>0.91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103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43</v>
      </c>
      <c r="B52" s="221" t="s">
        <v>184</v>
      </c>
      <c r="C52" s="264" t="s">
        <v>185</v>
      </c>
      <c r="D52" s="223" t="s">
        <v>116</v>
      </c>
      <c r="E52" s="229">
        <v>52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0</v>
      </c>
      <c r="M52" s="232">
        <f>G52*(1+L52/100)</f>
        <v>0</v>
      </c>
      <c r="N52" s="224">
        <v>0</v>
      </c>
      <c r="O52" s="224">
        <f>ROUND(E52*N52,5)</f>
        <v>0</v>
      </c>
      <c r="P52" s="224">
        <v>0</v>
      </c>
      <c r="Q52" s="224">
        <f>ROUND(E52*P52,5)</f>
        <v>0</v>
      </c>
      <c r="R52" s="224"/>
      <c r="S52" s="224"/>
      <c r="T52" s="225">
        <v>0.42499999999999999</v>
      </c>
      <c r="U52" s="224">
        <f>ROUND(E52*T52,2)</f>
        <v>22.1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103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44</v>
      </c>
      <c r="B53" s="221" t="s">
        <v>186</v>
      </c>
      <c r="C53" s="264" t="s">
        <v>187</v>
      </c>
      <c r="D53" s="223" t="s">
        <v>116</v>
      </c>
      <c r="E53" s="229">
        <v>52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0</v>
      </c>
      <c r="M53" s="232">
        <f>G53*(1+L53/100)</f>
        <v>0</v>
      </c>
      <c r="N53" s="224">
        <v>6.3000000000000003E-4</v>
      </c>
      <c r="O53" s="224">
        <f>ROUND(E53*N53,5)</f>
        <v>3.2759999999999997E-2</v>
      </c>
      <c r="P53" s="224">
        <v>0</v>
      </c>
      <c r="Q53" s="224">
        <f>ROUND(E53*P53,5)</f>
        <v>0</v>
      </c>
      <c r="R53" s="224"/>
      <c r="S53" s="224"/>
      <c r="T53" s="225">
        <v>0.27200000000000002</v>
      </c>
      <c r="U53" s="224">
        <f>ROUND(E53*T53,2)</f>
        <v>14.14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103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45</v>
      </c>
      <c r="B54" s="221" t="s">
        <v>188</v>
      </c>
      <c r="C54" s="264" t="s">
        <v>189</v>
      </c>
      <c r="D54" s="223" t="s">
        <v>190</v>
      </c>
      <c r="E54" s="229">
        <v>5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0</v>
      </c>
      <c r="M54" s="232">
        <f>G54*(1+L54/100)</f>
        <v>0</v>
      </c>
      <c r="N54" s="224">
        <v>1.48E-3</v>
      </c>
      <c r="O54" s="224">
        <f>ROUND(E54*N54,5)</f>
        <v>7.4000000000000003E-3</v>
      </c>
      <c r="P54" s="224">
        <v>0</v>
      </c>
      <c r="Q54" s="224">
        <f>ROUND(E54*P54,5)</f>
        <v>0</v>
      </c>
      <c r="R54" s="224"/>
      <c r="S54" s="224"/>
      <c r="T54" s="225">
        <v>0.54</v>
      </c>
      <c r="U54" s="224">
        <f>ROUND(E54*T54,2)</f>
        <v>2.7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103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46</v>
      </c>
      <c r="B55" s="221" t="s">
        <v>191</v>
      </c>
      <c r="C55" s="264" t="s">
        <v>192</v>
      </c>
      <c r="D55" s="223" t="s">
        <v>102</v>
      </c>
      <c r="E55" s="229">
        <v>381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0</v>
      </c>
      <c r="M55" s="232">
        <f>G55*(1+L55/100)</f>
        <v>0</v>
      </c>
      <c r="N55" s="224">
        <v>1.8000000000000001E-4</v>
      </c>
      <c r="O55" s="224">
        <f>ROUND(E55*N55,5)</f>
        <v>6.8580000000000002E-2</v>
      </c>
      <c r="P55" s="224">
        <v>0</v>
      </c>
      <c r="Q55" s="224">
        <f>ROUND(E55*P55,5)</f>
        <v>0</v>
      </c>
      <c r="R55" s="224"/>
      <c r="S55" s="224"/>
      <c r="T55" s="225">
        <v>6.7000000000000004E-2</v>
      </c>
      <c r="U55" s="224">
        <f>ROUND(E55*T55,2)</f>
        <v>25.53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103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47</v>
      </c>
      <c r="B56" s="221" t="s">
        <v>193</v>
      </c>
      <c r="C56" s="264" t="s">
        <v>194</v>
      </c>
      <c r="D56" s="223" t="s">
        <v>102</v>
      </c>
      <c r="E56" s="229">
        <v>381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0</v>
      </c>
      <c r="M56" s="232">
        <f>G56*(1+L56/100)</f>
        <v>0</v>
      </c>
      <c r="N56" s="224">
        <v>1.0000000000000001E-5</v>
      </c>
      <c r="O56" s="224">
        <f>ROUND(E56*N56,5)</f>
        <v>3.81E-3</v>
      </c>
      <c r="P56" s="224">
        <v>0</v>
      </c>
      <c r="Q56" s="224">
        <f>ROUND(E56*P56,5)</f>
        <v>0</v>
      </c>
      <c r="R56" s="224"/>
      <c r="S56" s="224"/>
      <c r="T56" s="225">
        <v>6.2E-2</v>
      </c>
      <c r="U56" s="224">
        <f>ROUND(E56*T56,2)</f>
        <v>23.62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103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15">
        <v>48</v>
      </c>
      <c r="B57" s="221" t="s">
        <v>195</v>
      </c>
      <c r="C57" s="264" t="s">
        <v>196</v>
      </c>
      <c r="D57" s="223" t="s">
        <v>130</v>
      </c>
      <c r="E57" s="229">
        <v>1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0</v>
      </c>
      <c r="M57" s="232">
        <f>G57*(1+L57/100)</f>
        <v>0</v>
      </c>
      <c r="N57" s="224">
        <v>0</v>
      </c>
      <c r="O57" s="224">
        <f>ROUND(E57*N57,5)</f>
        <v>0</v>
      </c>
      <c r="P57" s="224">
        <v>0</v>
      </c>
      <c r="Q57" s="224">
        <f>ROUND(E57*P57,5)</f>
        <v>0</v>
      </c>
      <c r="R57" s="224"/>
      <c r="S57" s="224"/>
      <c r="T57" s="225">
        <v>0</v>
      </c>
      <c r="U57" s="224">
        <f>ROUND(E57*T57,2)</f>
        <v>0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103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15">
        <v>49</v>
      </c>
      <c r="B58" s="221" t="s">
        <v>195</v>
      </c>
      <c r="C58" s="264" t="s">
        <v>197</v>
      </c>
      <c r="D58" s="223" t="s">
        <v>130</v>
      </c>
      <c r="E58" s="229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0</v>
      </c>
      <c r="M58" s="232">
        <f>G58*(1+L58/100)</f>
        <v>0</v>
      </c>
      <c r="N58" s="224">
        <v>0</v>
      </c>
      <c r="O58" s="224">
        <f>ROUND(E58*N58,5)</f>
        <v>0</v>
      </c>
      <c r="P58" s="224">
        <v>0</v>
      </c>
      <c r="Q58" s="224">
        <f>ROUND(E58*P58,5)</f>
        <v>0</v>
      </c>
      <c r="R58" s="224"/>
      <c r="S58" s="224"/>
      <c r="T58" s="225">
        <v>0</v>
      </c>
      <c r="U58" s="224">
        <f>ROUND(E58*T58,2)</f>
        <v>0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103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15">
        <v>50</v>
      </c>
      <c r="B59" s="221" t="s">
        <v>195</v>
      </c>
      <c r="C59" s="264" t="s">
        <v>198</v>
      </c>
      <c r="D59" s="223" t="s">
        <v>130</v>
      </c>
      <c r="E59" s="229">
        <v>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0</v>
      </c>
      <c r="M59" s="232">
        <f>G59*(1+L59/100)</f>
        <v>0</v>
      </c>
      <c r="N59" s="224">
        <v>0</v>
      </c>
      <c r="O59" s="224">
        <f>ROUND(E59*N59,5)</f>
        <v>0</v>
      </c>
      <c r="P59" s="224">
        <v>0</v>
      </c>
      <c r="Q59" s="224">
        <f>ROUND(E59*P59,5)</f>
        <v>0</v>
      </c>
      <c r="R59" s="224"/>
      <c r="S59" s="224"/>
      <c r="T59" s="225">
        <v>0</v>
      </c>
      <c r="U59" s="224">
        <f>ROUND(E59*T59,2)</f>
        <v>0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103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15">
        <v>51</v>
      </c>
      <c r="B60" s="221" t="s">
        <v>195</v>
      </c>
      <c r="C60" s="264" t="s">
        <v>199</v>
      </c>
      <c r="D60" s="223" t="s">
        <v>130</v>
      </c>
      <c r="E60" s="229">
        <v>1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0</v>
      </c>
      <c r="M60" s="232">
        <f>G60*(1+L60/100)</f>
        <v>0</v>
      </c>
      <c r="N60" s="224">
        <v>0</v>
      </c>
      <c r="O60" s="224">
        <f>ROUND(E60*N60,5)</f>
        <v>0</v>
      </c>
      <c r="P60" s="224">
        <v>0</v>
      </c>
      <c r="Q60" s="224">
        <f>ROUND(E60*P60,5)</f>
        <v>0</v>
      </c>
      <c r="R60" s="224"/>
      <c r="S60" s="224"/>
      <c r="T60" s="225">
        <v>0</v>
      </c>
      <c r="U60" s="224">
        <f>ROUND(E60*T60,2)</f>
        <v>0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103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15">
        <v>52</v>
      </c>
      <c r="B61" s="221" t="s">
        <v>195</v>
      </c>
      <c r="C61" s="264" t="s">
        <v>134</v>
      </c>
      <c r="D61" s="223" t="s">
        <v>130</v>
      </c>
      <c r="E61" s="229">
        <v>1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0</v>
      </c>
      <c r="M61" s="232">
        <f>G61*(1+L61/100)</f>
        <v>0</v>
      </c>
      <c r="N61" s="224">
        <v>0</v>
      </c>
      <c r="O61" s="224">
        <f>ROUND(E61*N61,5)</f>
        <v>0</v>
      </c>
      <c r="P61" s="224">
        <v>0</v>
      </c>
      <c r="Q61" s="224">
        <f>ROUND(E61*P61,5)</f>
        <v>0</v>
      </c>
      <c r="R61" s="224"/>
      <c r="S61" s="224"/>
      <c r="T61" s="225">
        <v>0</v>
      </c>
      <c r="U61" s="224">
        <f>ROUND(E61*T61,2)</f>
        <v>0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103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15">
        <v>53</v>
      </c>
      <c r="B62" s="221" t="s">
        <v>195</v>
      </c>
      <c r="C62" s="264" t="s">
        <v>200</v>
      </c>
      <c r="D62" s="223" t="s">
        <v>130</v>
      </c>
      <c r="E62" s="229">
        <v>1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0</v>
      </c>
      <c r="M62" s="232">
        <f>G62*(1+L62/100)</f>
        <v>0</v>
      </c>
      <c r="N62" s="224">
        <v>0</v>
      </c>
      <c r="O62" s="224">
        <f>ROUND(E62*N62,5)</f>
        <v>0</v>
      </c>
      <c r="P62" s="224">
        <v>0</v>
      </c>
      <c r="Q62" s="224">
        <f>ROUND(E62*P62,5)</f>
        <v>0</v>
      </c>
      <c r="R62" s="224"/>
      <c r="S62" s="224"/>
      <c r="T62" s="225">
        <v>0</v>
      </c>
      <c r="U62" s="224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103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15">
        <v>54</v>
      </c>
      <c r="B63" s="221" t="s">
        <v>195</v>
      </c>
      <c r="C63" s="264" t="s">
        <v>201</v>
      </c>
      <c r="D63" s="223" t="s">
        <v>130</v>
      </c>
      <c r="E63" s="229">
        <v>1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0</v>
      </c>
      <c r="M63" s="232">
        <f>G63*(1+L63/100)</f>
        <v>0</v>
      </c>
      <c r="N63" s="224">
        <v>0</v>
      </c>
      <c r="O63" s="224">
        <f>ROUND(E63*N63,5)</f>
        <v>0</v>
      </c>
      <c r="P63" s="224">
        <v>0</v>
      </c>
      <c r="Q63" s="224">
        <f>ROUND(E63*P63,5)</f>
        <v>0</v>
      </c>
      <c r="R63" s="224"/>
      <c r="S63" s="224"/>
      <c r="T63" s="225">
        <v>0</v>
      </c>
      <c r="U63" s="224">
        <f>ROUND(E63*T63,2)</f>
        <v>0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103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55</v>
      </c>
      <c r="B64" s="221" t="s">
        <v>202</v>
      </c>
      <c r="C64" s="264" t="s">
        <v>203</v>
      </c>
      <c r="D64" s="223" t="s">
        <v>142</v>
      </c>
      <c r="E64" s="229">
        <v>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0</v>
      </c>
      <c r="M64" s="232">
        <f>G64*(1+L64/100)</f>
        <v>0</v>
      </c>
      <c r="N64" s="224">
        <v>0</v>
      </c>
      <c r="O64" s="224">
        <f>ROUND(E64*N64,5)</f>
        <v>0</v>
      </c>
      <c r="P64" s="224">
        <v>0</v>
      </c>
      <c r="Q64" s="224">
        <f>ROUND(E64*P64,5)</f>
        <v>0</v>
      </c>
      <c r="R64" s="224"/>
      <c r="S64" s="224"/>
      <c r="T64" s="225">
        <v>1.514</v>
      </c>
      <c r="U64" s="224">
        <f>ROUND(E64*T64,2)</f>
        <v>1.51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103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>
        <v>56</v>
      </c>
      <c r="B65" s="221" t="s">
        <v>204</v>
      </c>
      <c r="C65" s="264" t="s">
        <v>205</v>
      </c>
      <c r="D65" s="223" t="s">
        <v>116</v>
      </c>
      <c r="E65" s="229">
        <v>2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0</v>
      </c>
      <c r="M65" s="232">
        <f>G65*(1+L65/100)</f>
        <v>0</v>
      </c>
      <c r="N65" s="224">
        <v>9.8999999999999999E-4</v>
      </c>
      <c r="O65" s="224">
        <f>ROUND(E65*N65,5)</f>
        <v>1.98E-3</v>
      </c>
      <c r="P65" s="224">
        <v>0</v>
      </c>
      <c r="Q65" s="224">
        <f>ROUND(E65*P65,5)</f>
        <v>0</v>
      </c>
      <c r="R65" s="224"/>
      <c r="S65" s="224"/>
      <c r="T65" s="225">
        <v>0.66900000000000004</v>
      </c>
      <c r="U65" s="224">
        <f>ROUND(E65*T65,2)</f>
        <v>1.34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103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57</v>
      </c>
      <c r="B66" s="221" t="s">
        <v>206</v>
      </c>
      <c r="C66" s="264" t="s">
        <v>207</v>
      </c>
      <c r="D66" s="223" t="s">
        <v>116</v>
      </c>
      <c r="E66" s="229">
        <v>4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0</v>
      </c>
      <c r="M66" s="232">
        <f>G66*(1+L66/100)</f>
        <v>0</v>
      </c>
      <c r="N66" s="224">
        <v>2.1800000000000001E-3</v>
      </c>
      <c r="O66" s="224">
        <f>ROUND(E66*N66,5)</f>
        <v>8.7200000000000003E-3</v>
      </c>
      <c r="P66" s="224">
        <v>0</v>
      </c>
      <c r="Q66" s="224">
        <f>ROUND(E66*P66,5)</f>
        <v>0</v>
      </c>
      <c r="R66" s="224"/>
      <c r="S66" s="224"/>
      <c r="T66" s="225">
        <v>1.157</v>
      </c>
      <c r="U66" s="224">
        <f>ROUND(E66*T66,2)</f>
        <v>4.63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103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58</v>
      </c>
      <c r="B67" s="221" t="s">
        <v>208</v>
      </c>
      <c r="C67" s="264" t="s">
        <v>209</v>
      </c>
      <c r="D67" s="223" t="s">
        <v>102</v>
      </c>
      <c r="E67" s="229">
        <v>70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0</v>
      </c>
      <c r="M67" s="232">
        <f>G67*(1+L67/100)</f>
        <v>0</v>
      </c>
      <c r="N67" s="224">
        <v>0</v>
      </c>
      <c r="O67" s="224">
        <f>ROUND(E67*N67,5)</f>
        <v>0</v>
      </c>
      <c r="P67" s="224">
        <v>2.1299999999999999E-3</v>
      </c>
      <c r="Q67" s="224">
        <f>ROUND(E67*P67,5)</f>
        <v>0.14910000000000001</v>
      </c>
      <c r="R67" s="224"/>
      <c r="S67" s="224"/>
      <c r="T67" s="225">
        <v>0.17299999999999999</v>
      </c>
      <c r="U67" s="224">
        <f>ROUND(E67*T67,2)</f>
        <v>12.11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103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59</v>
      </c>
      <c r="B68" s="221" t="s">
        <v>210</v>
      </c>
      <c r="C68" s="264" t="s">
        <v>211</v>
      </c>
      <c r="D68" s="223" t="s">
        <v>102</v>
      </c>
      <c r="E68" s="229">
        <v>30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0</v>
      </c>
      <c r="M68" s="232">
        <f>G68*(1+L68/100)</f>
        <v>0</v>
      </c>
      <c r="N68" s="224">
        <v>0</v>
      </c>
      <c r="O68" s="224">
        <f>ROUND(E68*N68,5)</f>
        <v>0</v>
      </c>
      <c r="P68" s="224">
        <v>6.7000000000000002E-3</v>
      </c>
      <c r="Q68" s="224">
        <f>ROUND(E68*P68,5)</f>
        <v>0.20100000000000001</v>
      </c>
      <c r="R68" s="224"/>
      <c r="S68" s="224"/>
      <c r="T68" s="225">
        <v>0.23899999999999999</v>
      </c>
      <c r="U68" s="224">
        <f>ROUND(E68*T68,2)</f>
        <v>7.17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103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60</v>
      </c>
      <c r="B69" s="221" t="s">
        <v>212</v>
      </c>
      <c r="C69" s="264" t="s">
        <v>213</v>
      </c>
      <c r="D69" s="223" t="s">
        <v>102</v>
      </c>
      <c r="E69" s="229">
        <v>150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0</v>
      </c>
      <c r="M69" s="232">
        <f>G69*(1+L69/100)</f>
        <v>0</v>
      </c>
      <c r="N69" s="224">
        <v>0</v>
      </c>
      <c r="O69" s="224">
        <f>ROUND(E69*N69,5)</f>
        <v>0</v>
      </c>
      <c r="P69" s="224">
        <v>2.7999999999999998E-4</v>
      </c>
      <c r="Q69" s="224">
        <f>ROUND(E69*P69,5)</f>
        <v>4.2000000000000003E-2</v>
      </c>
      <c r="R69" s="224"/>
      <c r="S69" s="224"/>
      <c r="T69" s="225">
        <v>5.1999999999999998E-2</v>
      </c>
      <c r="U69" s="224">
        <f>ROUND(E69*T69,2)</f>
        <v>7.8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103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>
        <v>61</v>
      </c>
      <c r="B70" s="221" t="s">
        <v>214</v>
      </c>
      <c r="C70" s="264" t="s">
        <v>215</v>
      </c>
      <c r="D70" s="223" t="s">
        <v>116</v>
      </c>
      <c r="E70" s="229">
        <v>40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0</v>
      </c>
      <c r="M70" s="232">
        <f>G70*(1+L70/100)</f>
        <v>0</v>
      </c>
      <c r="N70" s="224">
        <v>0</v>
      </c>
      <c r="O70" s="224">
        <f>ROUND(E70*N70,5)</f>
        <v>0</v>
      </c>
      <c r="P70" s="224">
        <v>6.8999999999999997E-4</v>
      </c>
      <c r="Q70" s="224">
        <f>ROUND(E70*P70,5)</f>
        <v>2.76E-2</v>
      </c>
      <c r="R70" s="224"/>
      <c r="S70" s="224"/>
      <c r="T70" s="225">
        <v>4.1000000000000002E-2</v>
      </c>
      <c r="U70" s="224">
        <f>ROUND(E70*T70,2)</f>
        <v>1.64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103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>
        <v>62</v>
      </c>
      <c r="B71" s="221" t="s">
        <v>216</v>
      </c>
      <c r="C71" s="264" t="s">
        <v>217</v>
      </c>
      <c r="D71" s="223" t="s">
        <v>116</v>
      </c>
      <c r="E71" s="229">
        <v>20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0</v>
      </c>
      <c r="M71" s="232">
        <f>G71*(1+L71/100)</f>
        <v>0</v>
      </c>
      <c r="N71" s="224">
        <v>0</v>
      </c>
      <c r="O71" s="224">
        <f>ROUND(E71*N71,5)</f>
        <v>0</v>
      </c>
      <c r="P71" s="224">
        <v>1.23E-3</v>
      </c>
      <c r="Q71" s="224">
        <f>ROUND(E71*P71,5)</f>
        <v>2.46E-2</v>
      </c>
      <c r="R71" s="224"/>
      <c r="S71" s="224"/>
      <c r="T71" s="225">
        <v>7.1999999999999995E-2</v>
      </c>
      <c r="U71" s="224">
        <f>ROUND(E71*T71,2)</f>
        <v>1.44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103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>
        <v>63</v>
      </c>
      <c r="B72" s="221" t="s">
        <v>218</v>
      </c>
      <c r="C72" s="264" t="s">
        <v>219</v>
      </c>
      <c r="D72" s="223" t="s">
        <v>102</v>
      </c>
      <c r="E72" s="229">
        <v>250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0</v>
      </c>
      <c r="M72" s="232">
        <f>G72*(1+L72/100)</f>
        <v>0</v>
      </c>
      <c r="N72" s="224">
        <v>0</v>
      </c>
      <c r="O72" s="224">
        <f>ROUND(E72*N72,5)</f>
        <v>0</v>
      </c>
      <c r="P72" s="224">
        <v>2.3000000000000001E-4</v>
      </c>
      <c r="Q72" s="224">
        <f>ROUND(E72*P72,5)</f>
        <v>5.7500000000000002E-2</v>
      </c>
      <c r="R72" s="224"/>
      <c r="S72" s="224"/>
      <c r="T72" s="225">
        <v>7.1999999999999995E-2</v>
      </c>
      <c r="U72" s="224">
        <f>ROUND(E72*T72,2)</f>
        <v>18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103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>
        <v>64</v>
      </c>
      <c r="B73" s="221" t="s">
        <v>220</v>
      </c>
      <c r="C73" s="264" t="s">
        <v>221</v>
      </c>
      <c r="D73" s="223" t="s">
        <v>142</v>
      </c>
      <c r="E73" s="229">
        <v>1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0</v>
      </c>
      <c r="M73" s="232">
        <f>G73*(1+L73/100)</f>
        <v>0</v>
      </c>
      <c r="N73" s="224">
        <v>0</v>
      </c>
      <c r="O73" s="224">
        <f>ROUND(E73*N73,5)</f>
        <v>0</v>
      </c>
      <c r="P73" s="224">
        <v>0</v>
      </c>
      <c r="Q73" s="224">
        <f>ROUND(E73*P73,5)</f>
        <v>0</v>
      </c>
      <c r="R73" s="224"/>
      <c r="S73" s="224"/>
      <c r="T73" s="225">
        <v>5.734</v>
      </c>
      <c r="U73" s="224">
        <f>ROUND(E73*T73,2)</f>
        <v>5.73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103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">
      <c r="A74" s="216" t="s">
        <v>98</v>
      </c>
      <c r="B74" s="222" t="s">
        <v>67</v>
      </c>
      <c r="C74" s="265" t="s">
        <v>68</v>
      </c>
      <c r="D74" s="226"/>
      <c r="E74" s="230"/>
      <c r="F74" s="233"/>
      <c r="G74" s="233">
        <f>SUMIF(AE75:AE105,"&lt;&gt;NOR",G75:G105)</f>
        <v>0</v>
      </c>
      <c r="H74" s="233"/>
      <c r="I74" s="233">
        <f>SUM(I75:I105)</f>
        <v>0</v>
      </c>
      <c r="J74" s="233"/>
      <c r="K74" s="233">
        <f>SUM(K75:K105)</f>
        <v>0</v>
      </c>
      <c r="L74" s="233"/>
      <c r="M74" s="233">
        <f>SUM(M75:M105)</f>
        <v>0</v>
      </c>
      <c r="N74" s="227"/>
      <c r="O74" s="227">
        <f>SUM(O75:O105)</f>
        <v>0.51839000000000002</v>
      </c>
      <c r="P74" s="227"/>
      <c r="Q74" s="227">
        <f>SUM(Q75:Q105)</f>
        <v>0.64334000000000002</v>
      </c>
      <c r="R74" s="227"/>
      <c r="S74" s="227"/>
      <c r="T74" s="228"/>
      <c r="U74" s="227">
        <f>SUM(U75:U105)</f>
        <v>67.52000000000001</v>
      </c>
      <c r="AE74" t="s">
        <v>99</v>
      </c>
    </row>
    <row r="75" spans="1:60" outlineLevel="1" x14ac:dyDescent="0.2">
      <c r="A75" s="215">
        <v>65</v>
      </c>
      <c r="B75" s="221" t="s">
        <v>222</v>
      </c>
      <c r="C75" s="264" t="s">
        <v>223</v>
      </c>
      <c r="D75" s="223" t="s">
        <v>224</v>
      </c>
      <c r="E75" s="229">
        <v>8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0</v>
      </c>
      <c r="M75" s="232">
        <f>G75*(1+L75/100)</f>
        <v>0</v>
      </c>
      <c r="N75" s="224">
        <v>1.772E-2</v>
      </c>
      <c r="O75" s="224">
        <f>ROUND(E75*N75,5)</f>
        <v>0.14176</v>
      </c>
      <c r="P75" s="224">
        <v>0</v>
      </c>
      <c r="Q75" s="224">
        <f>ROUND(E75*P75,5)</f>
        <v>0</v>
      </c>
      <c r="R75" s="224"/>
      <c r="S75" s="224"/>
      <c r="T75" s="225">
        <v>0.97299999999999998</v>
      </c>
      <c r="U75" s="224">
        <f>ROUND(E75*T75,2)</f>
        <v>7.78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103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66</v>
      </c>
      <c r="B76" s="221" t="s">
        <v>225</v>
      </c>
      <c r="C76" s="264" t="s">
        <v>226</v>
      </c>
      <c r="D76" s="223" t="s">
        <v>224</v>
      </c>
      <c r="E76" s="229">
        <v>3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0</v>
      </c>
      <c r="M76" s="232">
        <f>G76*(1+L76/100)</f>
        <v>0</v>
      </c>
      <c r="N76" s="224">
        <v>1.7010000000000001E-2</v>
      </c>
      <c r="O76" s="224">
        <f>ROUND(E76*N76,5)</f>
        <v>5.1029999999999999E-2</v>
      </c>
      <c r="P76" s="224">
        <v>0</v>
      </c>
      <c r="Q76" s="224">
        <f>ROUND(E76*P76,5)</f>
        <v>0</v>
      </c>
      <c r="R76" s="224"/>
      <c r="S76" s="224"/>
      <c r="T76" s="225">
        <v>1.1890000000000001</v>
      </c>
      <c r="U76" s="224">
        <f>ROUND(E76*T76,2)</f>
        <v>3.57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103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>
        <v>67</v>
      </c>
      <c r="B77" s="221" t="s">
        <v>227</v>
      </c>
      <c r="C77" s="264" t="s">
        <v>228</v>
      </c>
      <c r="D77" s="223" t="s">
        <v>224</v>
      </c>
      <c r="E77" s="229">
        <v>4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0</v>
      </c>
      <c r="M77" s="232">
        <f>G77*(1+L77/100)</f>
        <v>0</v>
      </c>
      <c r="N77" s="224">
        <v>1.421E-2</v>
      </c>
      <c r="O77" s="224">
        <f>ROUND(E77*N77,5)</f>
        <v>5.6840000000000002E-2</v>
      </c>
      <c r="P77" s="224">
        <v>0</v>
      </c>
      <c r="Q77" s="224">
        <f>ROUND(E77*P77,5)</f>
        <v>0</v>
      </c>
      <c r="R77" s="224"/>
      <c r="S77" s="224"/>
      <c r="T77" s="225">
        <v>1.1890000000000001</v>
      </c>
      <c r="U77" s="224">
        <f>ROUND(E77*T77,2)</f>
        <v>4.76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103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>
        <v>68</v>
      </c>
      <c r="B78" s="221" t="s">
        <v>229</v>
      </c>
      <c r="C78" s="264" t="s">
        <v>230</v>
      </c>
      <c r="D78" s="223" t="s">
        <v>177</v>
      </c>
      <c r="E78" s="229">
        <v>7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0</v>
      </c>
      <c r="M78" s="232">
        <f>G78*(1+L78/100)</f>
        <v>0</v>
      </c>
      <c r="N78" s="224">
        <v>5.0000000000000001E-4</v>
      </c>
      <c r="O78" s="224">
        <f>ROUND(E78*N78,5)</f>
        <v>3.5000000000000001E-3</v>
      </c>
      <c r="P78" s="224">
        <v>0</v>
      </c>
      <c r="Q78" s="224">
        <f>ROUND(E78*P78,5)</f>
        <v>0</v>
      </c>
      <c r="R78" s="224"/>
      <c r="S78" s="224"/>
      <c r="T78" s="225">
        <v>0</v>
      </c>
      <c r="U78" s="224">
        <f>ROUND(E78*T78,2)</f>
        <v>0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103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15">
        <v>69</v>
      </c>
      <c r="B79" s="221" t="s">
        <v>231</v>
      </c>
      <c r="C79" s="264" t="s">
        <v>232</v>
      </c>
      <c r="D79" s="223" t="s">
        <v>224</v>
      </c>
      <c r="E79" s="229">
        <v>8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0</v>
      </c>
      <c r="M79" s="232">
        <f>G79*(1+L79/100)</f>
        <v>0</v>
      </c>
      <c r="N79" s="224">
        <v>2.4080000000000001E-2</v>
      </c>
      <c r="O79" s="224">
        <f>ROUND(E79*N79,5)</f>
        <v>0.19264000000000001</v>
      </c>
      <c r="P79" s="224">
        <v>0</v>
      </c>
      <c r="Q79" s="224">
        <f>ROUND(E79*P79,5)</f>
        <v>0</v>
      </c>
      <c r="R79" s="224"/>
      <c r="S79" s="224"/>
      <c r="T79" s="225">
        <v>0.95499999999999996</v>
      </c>
      <c r="U79" s="224">
        <f>ROUND(E79*T79,2)</f>
        <v>7.64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103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70</v>
      </c>
      <c r="B80" s="221" t="s">
        <v>233</v>
      </c>
      <c r="C80" s="264" t="s">
        <v>234</v>
      </c>
      <c r="D80" s="223" t="s">
        <v>130</v>
      </c>
      <c r="E80" s="229">
        <v>11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0</v>
      </c>
      <c r="M80" s="232">
        <f>G80*(1+L80/100)</f>
        <v>0</v>
      </c>
      <c r="N80" s="224">
        <v>8.0000000000000004E-4</v>
      </c>
      <c r="O80" s="224">
        <f>ROUND(E80*N80,5)</f>
        <v>8.8000000000000005E-3</v>
      </c>
      <c r="P80" s="224">
        <v>0</v>
      </c>
      <c r="Q80" s="224">
        <f>ROUND(E80*P80,5)</f>
        <v>0</v>
      </c>
      <c r="R80" s="224"/>
      <c r="S80" s="224"/>
      <c r="T80" s="225">
        <v>0</v>
      </c>
      <c r="U80" s="224">
        <f>ROUND(E80*T80,2)</f>
        <v>0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103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15">
        <v>71</v>
      </c>
      <c r="B81" s="221" t="s">
        <v>233</v>
      </c>
      <c r="C81" s="264" t="s">
        <v>235</v>
      </c>
      <c r="D81" s="223" t="s">
        <v>130</v>
      </c>
      <c r="E81" s="229">
        <v>1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0</v>
      </c>
      <c r="M81" s="232">
        <f>G81*(1+L81/100)</f>
        <v>0</v>
      </c>
      <c r="N81" s="224">
        <v>8.0000000000000004E-4</v>
      </c>
      <c r="O81" s="224">
        <f>ROUND(E81*N81,5)</f>
        <v>8.0000000000000004E-4</v>
      </c>
      <c r="P81" s="224">
        <v>0</v>
      </c>
      <c r="Q81" s="224">
        <f>ROUND(E81*P81,5)</f>
        <v>0</v>
      </c>
      <c r="R81" s="224"/>
      <c r="S81" s="224"/>
      <c r="T81" s="225">
        <v>0</v>
      </c>
      <c r="U81" s="224">
        <f>ROUND(E81*T81,2)</f>
        <v>0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103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15">
        <v>72</v>
      </c>
      <c r="B82" s="221" t="s">
        <v>233</v>
      </c>
      <c r="C82" s="264" t="s">
        <v>236</v>
      </c>
      <c r="D82" s="223" t="s">
        <v>130</v>
      </c>
      <c r="E82" s="229">
        <v>1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0</v>
      </c>
      <c r="M82" s="232">
        <f>G82*(1+L82/100)</f>
        <v>0</v>
      </c>
      <c r="N82" s="224">
        <v>8.0000000000000004E-4</v>
      </c>
      <c r="O82" s="224">
        <f>ROUND(E82*N82,5)</f>
        <v>8.0000000000000004E-4</v>
      </c>
      <c r="P82" s="224">
        <v>0</v>
      </c>
      <c r="Q82" s="224">
        <f>ROUND(E82*P82,5)</f>
        <v>0</v>
      </c>
      <c r="R82" s="224"/>
      <c r="S82" s="224"/>
      <c r="T82" s="225">
        <v>0</v>
      </c>
      <c r="U82" s="224">
        <f>ROUND(E82*T82,2)</f>
        <v>0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103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15">
        <v>73</v>
      </c>
      <c r="B83" s="221" t="s">
        <v>233</v>
      </c>
      <c r="C83" s="264" t="s">
        <v>237</v>
      </c>
      <c r="D83" s="223" t="s">
        <v>130</v>
      </c>
      <c r="E83" s="229">
        <v>1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0</v>
      </c>
      <c r="M83" s="232">
        <f>G83*(1+L83/100)</f>
        <v>0</v>
      </c>
      <c r="N83" s="224">
        <v>8.0000000000000004E-4</v>
      </c>
      <c r="O83" s="224">
        <f>ROUND(E83*N83,5)</f>
        <v>8.0000000000000004E-4</v>
      </c>
      <c r="P83" s="224">
        <v>0</v>
      </c>
      <c r="Q83" s="224">
        <f>ROUND(E83*P83,5)</f>
        <v>0</v>
      </c>
      <c r="R83" s="224"/>
      <c r="S83" s="224"/>
      <c r="T83" s="225">
        <v>0</v>
      </c>
      <c r="U83" s="224">
        <f>ROUND(E83*T83,2)</f>
        <v>0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103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15">
        <v>74</v>
      </c>
      <c r="B84" s="221" t="s">
        <v>233</v>
      </c>
      <c r="C84" s="264" t="s">
        <v>238</v>
      </c>
      <c r="D84" s="223" t="s">
        <v>130</v>
      </c>
      <c r="E84" s="229">
        <v>2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0</v>
      </c>
      <c r="M84" s="232">
        <f>G84*(1+L84/100)</f>
        <v>0</v>
      </c>
      <c r="N84" s="224">
        <v>8.0000000000000004E-4</v>
      </c>
      <c r="O84" s="224">
        <f>ROUND(E84*N84,5)</f>
        <v>1.6000000000000001E-3</v>
      </c>
      <c r="P84" s="224">
        <v>0</v>
      </c>
      <c r="Q84" s="224">
        <f>ROUND(E84*P84,5)</f>
        <v>0</v>
      </c>
      <c r="R84" s="224"/>
      <c r="S84" s="224"/>
      <c r="T84" s="225">
        <v>0</v>
      </c>
      <c r="U84" s="224">
        <f>ROUND(E84*T84,2)</f>
        <v>0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103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15">
        <v>75</v>
      </c>
      <c r="B85" s="221" t="s">
        <v>233</v>
      </c>
      <c r="C85" s="264" t="s">
        <v>239</v>
      </c>
      <c r="D85" s="223" t="s">
        <v>130</v>
      </c>
      <c r="E85" s="229">
        <v>5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0</v>
      </c>
      <c r="M85" s="232">
        <f>G85*(1+L85/100)</f>
        <v>0</v>
      </c>
      <c r="N85" s="224">
        <v>8.0000000000000004E-4</v>
      </c>
      <c r="O85" s="224">
        <f>ROUND(E85*N85,5)</f>
        <v>4.0000000000000001E-3</v>
      </c>
      <c r="P85" s="224">
        <v>0</v>
      </c>
      <c r="Q85" s="224">
        <f>ROUND(E85*P85,5)</f>
        <v>0</v>
      </c>
      <c r="R85" s="224"/>
      <c r="S85" s="224"/>
      <c r="T85" s="225">
        <v>0</v>
      </c>
      <c r="U85" s="224">
        <f>ROUND(E85*T85,2)</f>
        <v>0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103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15">
        <v>76</v>
      </c>
      <c r="B86" s="221" t="s">
        <v>233</v>
      </c>
      <c r="C86" s="264" t="s">
        <v>240</v>
      </c>
      <c r="D86" s="223" t="s">
        <v>130</v>
      </c>
      <c r="E86" s="229">
        <v>1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0</v>
      </c>
      <c r="M86" s="232">
        <f>G86*(1+L86/100)</f>
        <v>0</v>
      </c>
      <c r="N86" s="224">
        <v>8.0000000000000004E-4</v>
      </c>
      <c r="O86" s="224">
        <f>ROUND(E86*N86,5)</f>
        <v>8.0000000000000004E-4</v>
      </c>
      <c r="P86" s="224">
        <v>0</v>
      </c>
      <c r="Q86" s="224">
        <f>ROUND(E86*P86,5)</f>
        <v>0</v>
      </c>
      <c r="R86" s="224"/>
      <c r="S86" s="224"/>
      <c r="T86" s="225">
        <v>0</v>
      </c>
      <c r="U86" s="224">
        <f>ROUND(E86*T86,2)</f>
        <v>0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103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15">
        <v>77</v>
      </c>
      <c r="B87" s="221" t="s">
        <v>233</v>
      </c>
      <c r="C87" s="264" t="s">
        <v>241</v>
      </c>
      <c r="D87" s="223" t="s">
        <v>177</v>
      </c>
      <c r="E87" s="229">
        <v>2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0</v>
      </c>
      <c r="M87" s="232">
        <f>G87*(1+L87/100)</f>
        <v>0</v>
      </c>
      <c r="N87" s="224">
        <v>8.0000000000000004E-4</v>
      </c>
      <c r="O87" s="224">
        <f>ROUND(E87*N87,5)</f>
        <v>1.6000000000000001E-3</v>
      </c>
      <c r="P87" s="224">
        <v>0</v>
      </c>
      <c r="Q87" s="224">
        <f>ROUND(E87*P87,5)</f>
        <v>0</v>
      </c>
      <c r="R87" s="224"/>
      <c r="S87" s="224"/>
      <c r="T87" s="225">
        <v>0</v>
      </c>
      <c r="U87" s="224">
        <f>ROUND(E87*T87,2)</f>
        <v>0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103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78</v>
      </c>
      <c r="B88" s="221" t="s">
        <v>242</v>
      </c>
      <c r="C88" s="264" t="s">
        <v>243</v>
      </c>
      <c r="D88" s="223" t="s">
        <v>224</v>
      </c>
      <c r="E88" s="229">
        <v>11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0</v>
      </c>
      <c r="M88" s="232">
        <f>G88*(1+L88/100)</f>
        <v>0</v>
      </c>
      <c r="N88" s="224">
        <v>2.5000000000000001E-4</v>
      </c>
      <c r="O88" s="224">
        <f>ROUND(E88*N88,5)</f>
        <v>2.7499999999999998E-3</v>
      </c>
      <c r="P88" s="224">
        <v>0</v>
      </c>
      <c r="Q88" s="224">
        <f>ROUND(E88*P88,5)</f>
        <v>0</v>
      </c>
      <c r="R88" s="224"/>
      <c r="S88" s="224"/>
      <c r="T88" s="225">
        <v>0.25800000000000001</v>
      </c>
      <c r="U88" s="224">
        <f>ROUND(E88*T88,2)</f>
        <v>2.84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103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2.5" outlineLevel="1" x14ac:dyDescent="0.2">
      <c r="A89" s="215">
        <v>79</v>
      </c>
      <c r="B89" s="221" t="s">
        <v>244</v>
      </c>
      <c r="C89" s="264" t="s">
        <v>245</v>
      </c>
      <c r="D89" s="223" t="s">
        <v>224</v>
      </c>
      <c r="E89" s="229">
        <v>42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0</v>
      </c>
      <c r="M89" s="232">
        <f>G89*(1+L89/100)</f>
        <v>0</v>
      </c>
      <c r="N89" s="224">
        <v>2.4000000000000001E-4</v>
      </c>
      <c r="O89" s="224">
        <f>ROUND(E89*N89,5)</f>
        <v>1.008E-2</v>
      </c>
      <c r="P89" s="224">
        <v>0</v>
      </c>
      <c r="Q89" s="224">
        <f>ROUND(E89*P89,5)</f>
        <v>0</v>
      </c>
      <c r="R89" s="224"/>
      <c r="S89" s="224"/>
      <c r="T89" s="225">
        <v>0.124</v>
      </c>
      <c r="U89" s="224">
        <f>ROUND(E89*T89,2)</f>
        <v>5.21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103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2.5" outlineLevel="1" x14ac:dyDescent="0.2">
      <c r="A90" s="215">
        <v>80</v>
      </c>
      <c r="B90" s="221" t="s">
        <v>246</v>
      </c>
      <c r="C90" s="264" t="s">
        <v>247</v>
      </c>
      <c r="D90" s="223" t="s">
        <v>116</v>
      </c>
      <c r="E90" s="229">
        <v>7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0</v>
      </c>
      <c r="M90" s="232">
        <f>G90*(1+L90/100)</f>
        <v>0</v>
      </c>
      <c r="N90" s="224">
        <v>8.4999999999999995E-4</v>
      </c>
      <c r="O90" s="224">
        <f>ROUND(E90*N90,5)</f>
        <v>5.9500000000000004E-3</v>
      </c>
      <c r="P90" s="224">
        <v>0</v>
      </c>
      <c r="Q90" s="224">
        <f>ROUND(E90*P90,5)</f>
        <v>0</v>
      </c>
      <c r="R90" s="224"/>
      <c r="S90" s="224"/>
      <c r="T90" s="225">
        <v>0.44500000000000001</v>
      </c>
      <c r="U90" s="224">
        <f>ROUND(E90*T90,2)</f>
        <v>3.12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103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2.5" outlineLevel="1" x14ac:dyDescent="0.2">
      <c r="A91" s="215">
        <v>81</v>
      </c>
      <c r="B91" s="221" t="s">
        <v>248</v>
      </c>
      <c r="C91" s="264" t="s">
        <v>249</v>
      </c>
      <c r="D91" s="223" t="s">
        <v>116</v>
      </c>
      <c r="E91" s="229">
        <v>11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0</v>
      </c>
      <c r="M91" s="232">
        <f>G91*(1+L91/100)</f>
        <v>0</v>
      </c>
      <c r="N91" s="224">
        <v>1.64E-3</v>
      </c>
      <c r="O91" s="224">
        <f>ROUND(E91*N91,5)</f>
        <v>1.804E-2</v>
      </c>
      <c r="P91" s="224">
        <v>0</v>
      </c>
      <c r="Q91" s="224">
        <f>ROUND(E91*P91,5)</f>
        <v>0</v>
      </c>
      <c r="R91" s="224"/>
      <c r="S91" s="224"/>
      <c r="T91" s="225">
        <v>0.44500000000000001</v>
      </c>
      <c r="U91" s="224">
        <f>ROUND(E91*T91,2)</f>
        <v>4.9000000000000004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103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82</v>
      </c>
      <c r="B92" s="221" t="s">
        <v>250</v>
      </c>
      <c r="C92" s="264" t="s">
        <v>251</v>
      </c>
      <c r="D92" s="223" t="s">
        <v>177</v>
      </c>
      <c r="E92" s="229">
        <v>7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0</v>
      </c>
      <c r="M92" s="232">
        <f>G92*(1+L92/100)</f>
        <v>0</v>
      </c>
      <c r="N92" s="224">
        <v>8.0000000000000004E-4</v>
      </c>
      <c r="O92" s="224">
        <f>ROUND(E92*N92,5)</f>
        <v>5.5999999999999999E-3</v>
      </c>
      <c r="P92" s="224">
        <v>0</v>
      </c>
      <c r="Q92" s="224">
        <f>ROUND(E92*P92,5)</f>
        <v>0</v>
      </c>
      <c r="R92" s="224"/>
      <c r="S92" s="224"/>
      <c r="T92" s="225">
        <v>0</v>
      </c>
      <c r="U92" s="224">
        <f>ROUND(E92*T92,2)</f>
        <v>0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103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83</v>
      </c>
      <c r="B93" s="221" t="s">
        <v>250</v>
      </c>
      <c r="C93" s="264" t="s">
        <v>252</v>
      </c>
      <c r="D93" s="223" t="s">
        <v>177</v>
      </c>
      <c r="E93" s="229">
        <v>12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0</v>
      </c>
      <c r="M93" s="232">
        <f>G93*(1+L93/100)</f>
        <v>0</v>
      </c>
      <c r="N93" s="224">
        <v>8.0000000000000004E-4</v>
      </c>
      <c r="O93" s="224">
        <f>ROUND(E93*N93,5)</f>
        <v>9.5999999999999992E-3</v>
      </c>
      <c r="P93" s="224">
        <v>0</v>
      </c>
      <c r="Q93" s="224">
        <f>ROUND(E93*P93,5)</f>
        <v>0</v>
      </c>
      <c r="R93" s="224"/>
      <c r="S93" s="224"/>
      <c r="T93" s="225">
        <v>0</v>
      </c>
      <c r="U93" s="224">
        <f>ROUND(E93*T93,2)</f>
        <v>0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103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>
        <v>84</v>
      </c>
      <c r="B94" s="221" t="s">
        <v>250</v>
      </c>
      <c r="C94" s="264" t="s">
        <v>253</v>
      </c>
      <c r="D94" s="223" t="s">
        <v>177</v>
      </c>
      <c r="E94" s="229">
        <v>14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0</v>
      </c>
      <c r="M94" s="232">
        <f>G94*(1+L94/100)</f>
        <v>0</v>
      </c>
      <c r="N94" s="224">
        <v>1E-4</v>
      </c>
      <c r="O94" s="224">
        <f>ROUND(E94*N94,5)</f>
        <v>1.4E-3</v>
      </c>
      <c r="P94" s="224">
        <v>0</v>
      </c>
      <c r="Q94" s="224">
        <f>ROUND(E94*P94,5)</f>
        <v>0</v>
      </c>
      <c r="R94" s="224"/>
      <c r="S94" s="224"/>
      <c r="T94" s="225">
        <v>0</v>
      </c>
      <c r="U94" s="224">
        <f>ROUND(E94*T94,2)</f>
        <v>0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103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2.5" outlineLevel="1" x14ac:dyDescent="0.2">
      <c r="A95" s="215">
        <v>85</v>
      </c>
      <c r="B95" s="221" t="s">
        <v>254</v>
      </c>
      <c r="C95" s="264" t="s">
        <v>255</v>
      </c>
      <c r="D95" s="223" t="s">
        <v>142</v>
      </c>
      <c r="E95" s="229">
        <v>1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0</v>
      </c>
      <c r="M95" s="232">
        <f>G95*(1+L95/100)</f>
        <v>0</v>
      </c>
      <c r="N95" s="224">
        <v>0</v>
      </c>
      <c r="O95" s="224">
        <f>ROUND(E95*N95,5)</f>
        <v>0</v>
      </c>
      <c r="P95" s="224">
        <v>0</v>
      </c>
      <c r="Q95" s="224">
        <f>ROUND(E95*P95,5)</f>
        <v>0</v>
      </c>
      <c r="R95" s="224"/>
      <c r="S95" s="224"/>
      <c r="T95" s="225">
        <v>1.7430000000000001</v>
      </c>
      <c r="U95" s="224">
        <f>ROUND(E95*T95,2)</f>
        <v>1.74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103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>
        <v>86</v>
      </c>
      <c r="B96" s="221" t="s">
        <v>256</v>
      </c>
      <c r="C96" s="264" t="s">
        <v>257</v>
      </c>
      <c r="D96" s="223" t="s">
        <v>224</v>
      </c>
      <c r="E96" s="229">
        <v>8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0</v>
      </c>
      <c r="M96" s="232">
        <f>G96*(1+L96/100)</f>
        <v>0</v>
      </c>
      <c r="N96" s="224">
        <v>0</v>
      </c>
      <c r="O96" s="224">
        <f>ROUND(E96*N96,5)</f>
        <v>0</v>
      </c>
      <c r="P96" s="224">
        <v>1.933E-2</v>
      </c>
      <c r="Q96" s="224">
        <f>ROUND(E96*P96,5)</f>
        <v>0.15464</v>
      </c>
      <c r="R96" s="224"/>
      <c r="S96" s="224"/>
      <c r="T96" s="225">
        <v>0.59</v>
      </c>
      <c r="U96" s="224">
        <f>ROUND(E96*T96,2)</f>
        <v>4.72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103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87</v>
      </c>
      <c r="B97" s="221" t="s">
        <v>258</v>
      </c>
      <c r="C97" s="264" t="s">
        <v>259</v>
      </c>
      <c r="D97" s="223" t="s">
        <v>224</v>
      </c>
      <c r="E97" s="229">
        <v>8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0</v>
      </c>
      <c r="M97" s="232">
        <f>G97*(1+L97/100)</f>
        <v>0</v>
      </c>
      <c r="N97" s="224">
        <v>0</v>
      </c>
      <c r="O97" s="224">
        <f>ROUND(E97*N97,5)</f>
        <v>0</v>
      </c>
      <c r="P97" s="224">
        <v>1.72E-2</v>
      </c>
      <c r="Q97" s="224">
        <f>ROUND(E97*P97,5)</f>
        <v>0.1376</v>
      </c>
      <c r="R97" s="224"/>
      <c r="S97" s="224"/>
      <c r="T97" s="225">
        <v>0.40300000000000002</v>
      </c>
      <c r="U97" s="224">
        <f>ROUND(E97*T97,2)</f>
        <v>3.22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103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>
        <v>88</v>
      </c>
      <c r="B98" s="221" t="s">
        <v>260</v>
      </c>
      <c r="C98" s="264" t="s">
        <v>261</v>
      </c>
      <c r="D98" s="223" t="s">
        <v>224</v>
      </c>
      <c r="E98" s="229">
        <v>7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0</v>
      </c>
      <c r="M98" s="232">
        <f>G98*(1+L98/100)</f>
        <v>0</v>
      </c>
      <c r="N98" s="224">
        <v>0</v>
      </c>
      <c r="O98" s="224">
        <f>ROUND(E98*N98,5)</f>
        <v>0</v>
      </c>
      <c r="P98" s="224">
        <v>1.9460000000000002E-2</v>
      </c>
      <c r="Q98" s="224">
        <f>ROUND(E98*P98,5)</f>
        <v>0.13622000000000001</v>
      </c>
      <c r="R98" s="224"/>
      <c r="S98" s="224"/>
      <c r="T98" s="225">
        <v>0.38200000000000001</v>
      </c>
      <c r="U98" s="224">
        <f>ROUND(E98*T98,2)</f>
        <v>2.67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103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1" x14ac:dyDescent="0.2">
      <c r="A99" s="215">
        <v>89</v>
      </c>
      <c r="B99" s="221" t="s">
        <v>262</v>
      </c>
      <c r="C99" s="264" t="s">
        <v>263</v>
      </c>
      <c r="D99" s="223" t="s">
        <v>224</v>
      </c>
      <c r="E99" s="229">
        <v>16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0</v>
      </c>
      <c r="M99" s="232">
        <f>G99*(1+L99/100)</f>
        <v>0</v>
      </c>
      <c r="N99" s="224">
        <v>0</v>
      </c>
      <c r="O99" s="224">
        <f>ROUND(E99*N99,5)</f>
        <v>0</v>
      </c>
      <c r="P99" s="224">
        <v>9.1999999999999998E-3</v>
      </c>
      <c r="Q99" s="224">
        <f>ROUND(E99*P99,5)</f>
        <v>0.1472</v>
      </c>
      <c r="R99" s="224"/>
      <c r="S99" s="224"/>
      <c r="T99" s="225">
        <v>0.46500000000000002</v>
      </c>
      <c r="U99" s="224">
        <f>ROUND(E99*T99,2)</f>
        <v>7.44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103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22.5" outlineLevel="1" x14ac:dyDescent="0.2">
      <c r="A100" s="215">
        <v>90</v>
      </c>
      <c r="B100" s="221" t="s">
        <v>264</v>
      </c>
      <c r="C100" s="264" t="s">
        <v>265</v>
      </c>
      <c r="D100" s="223" t="s">
        <v>224</v>
      </c>
      <c r="E100" s="229">
        <v>1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0</v>
      </c>
      <c r="M100" s="232">
        <f>G100*(1+L100/100)</f>
        <v>0</v>
      </c>
      <c r="N100" s="224">
        <v>0</v>
      </c>
      <c r="O100" s="224">
        <f>ROUND(E100*N100,5)</f>
        <v>0</v>
      </c>
      <c r="P100" s="224">
        <v>1.7500000000000002E-2</v>
      </c>
      <c r="Q100" s="224">
        <f>ROUND(E100*P100,5)</f>
        <v>1.7500000000000002E-2</v>
      </c>
      <c r="R100" s="224"/>
      <c r="S100" s="224"/>
      <c r="T100" s="225">
        <v>0.23799999999999999</v>
      </c>
      <c r="U100" s="224">
        <f>ROUND(E100*T100,2)</f>
        <v>0.24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103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91</v>
      </c>
      <c r="B101" s="221" t="s">
        <v>266</v>
      </c>
      <c r="C101" s="264" t="s">
        <v>267</v>
      </c>
      <c r="D101" s="223" t="s">
        <v>116</v>
      </c>
      <c r="E101" s="229">
        <v>15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0</v>
      </c>
      <c r="M101" s="232">
        <f>G101*(1+L101/100)</f>
        <v>0</v>
      </c>
      <c r="N101" s="224">
        <v>0</v>
      </c>
      <c r="O101" s="224">
        <f>ROUND(E101*N101,5)</f>
        <v>0</v>
      </c>
      <c r="P101" s="224">
        <v>4.8999999999999998E-4</v>
      </c>
      <c r="Q101" s="224">
        <f>ROUND(E101*P101,5)</f>
        <v>7.3499999999999998E-3</v>
      </c>
      <c r="R101" s="224"/>
      <c r="S101" s="224"/>
      <c r="T101" s="225">
        <v>0.114</v>
      </c>
      <c r="U101" s="224">
        <f>ROUND(E101*T101,2)</f>
        <v>1.71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103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>
        <v>92</v>
      </c>
      <c r="B102" s="221" t="s">
        <v>268</v>
      </c>
      <c r="C102" s="264" t="s">
        <v>269</v>
      </c>
      <c r="D102" s="223" t="s">
        <v>224</v>
      </c>
      <c r="E102" s="229">
        <v>5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0</v>
      </c>
      <c r="M102" s="232">
        <f>G102*(1+L102/100)</f>
        <v>0</v>
      </c>
      <c r="N102" s="224">
        <v>0</v>
      </c>
      <c r="O102" s="224">
        <f>ROUND(E102*N102,5)</f>
        <v>0</v>
      </c>
      <c r="P102" s="224">
        <v>1.56E-3</v>
      </c>
      <c r="Q102" s="224">
        <f>ROUND(E102*P102,5)</f>
        <v>7.7999999999999996E-3</v>
      </c>
      <c r="R102" s="224"/>
      <c r="S102" s="224"/>
      <c r="T102" s="225">
        <v>0.217</v>
      </c>
      <c r="U102" s="224">
        <f>ROUND(E102*T102,2)</f>
        <v>1.0900000000000001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103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93</v>
      </c>
      <c r="B103" s="221" t="s">
        <v>270</v>
      </c>
      <c r="C103" s="264" t="s">
        <v>271</v>
      </c>
      <c r="D103" s="223" t="s">
        <v>224</v>
      </c>
      <c r="E103" s="229">
        <v>18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0</v>
      </c>
      <c r="M103" s="232">
        <f>G103*(1+L103/100)</f>
        <v>0</v>
      </c>
      <c r="N103" s="224">
        <v>0</v>
      </c>
      <c r="O103" s="224">
        <f>ROUND(E103*N103,5)</f>
        <v>0</v>
      </c>
      <c r="P103" s="224">
        <v>8.5999999999999998E-4</v>
      </c>
      <c r="Q103" s="224">
        <f>ROUND(E103*P103,5)</f>
        <v>1.5480000000000001E-2</v>
      </c>
      <c r="R103" s="224"/>
      <c r="S103" s="224"/>
      <c r="T103" s="225">
        <v>0.222</v>
      </c>
      <c r="U103" s="224">
        <f>ROUND(E103*T103,2)</f>
        <v>4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103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>
        <v>94</v>
      </c>
      <c r="B104" s="221" t="s">
        <v>272</v>
      </c>
      <c r="C104" s="264" t="s">
        <v>273</v>
      </c>
      <c r="D104" s="223" t="s">
        <v>116</v>
      </c>
      <c r="E104" s="229">
        <v>23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0</v>
      </c>
      <c r="M104" s="232">
        <f>G104*(1+L104/100)</f>
        <v>0</v>
      </c>
      <c r="N104" s="224">
        <v>0</v>
      </c>
      <c r="O104" s="224">
        <f>ROUND(E104*N104,5)</f>
        <v>0</v>
      </c>
      <c r="P104" s="224">
        <v>8.4999999999999995E-4</v>
      </c>
      <c r="Q104" s="224">
        <f>ROUND(E104*P104,5)</f>
        <v>1.9550000000000001E-2</v>
      </c>
      <c r="R104" s="224"/>
      <c r="S104" s="224"/>
      <c r="T104" s="225">
        <v>3.7999999999999999E-2</v>
      </c>
      <c r="U104" s="224">
        <f>ROUND(E104*T104,2)</f>
        <v>0.87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103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15">
        <v>95</v>
      </c>
      <c r="B105" s="221" t="s">
        <v>274</v>
      </c>
      <c r="C105" s="264" t="s">
        <v>275</v>
      </c>
      <c r="D105" s="223" t="s">
        <v>130</v>
      </c>
      <c r="E105" s="229">
        <v>1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0</v>
      </c>
      <c r="M105" s="232">
        <f>G105*(1+L105/100)</f>
        <v>0</v>
      </c>
      <c r="N105" s="224">
        <v>0</v>
      </c>
      <c r="O105" s="224">
        <f>ROUND(E105*N105,5)</f>
        <v>0</v>
      </c>
      <c r="P105" s="224">
        <v>0</v>
      </c>
      <c r="Q105" s="224">
        <f>ROUND(E105*P105,5)</f>
        <v>0</v>
      </c>
      <c r="R105" s="224"/>
      <c r="S105" s="224"/>
      <c r="T105" s="225">
        <v>0</v>
      </c>
      <c r="U105" s="224">
        <f>ROUND(E105*T105,2)</f>
        <v>0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103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x14ac:dyDescent="0.2">
      <c r="A106" s="216" t="s">
        <v>98</v>
      </c>
      <c r="B106" s="222" t="s">
        <v>69</v>
      </c>
      <c r="C106" s="265" t="s">
        <v>70</v>
      </c>
      <c r="D106" s="226"/>
      <c r="E106" s="230"/>
      <c r="F106" s="233"/>
      <c r="G106" s="233">
        <f>SUMIF(AE107:AE108,"&lt;&gt;NOR",G107:G108)</f>
        <v>0</v>
      </c>
      <c r="H106" s="233"/>
      <c r="I106" s="233">
        <f>SUM(I107:I108)</f>
        <v>0</v>
      </c>
      <c r="J106" s="233"/>
      <c r="K106" s="233">
        <f>SUM(K107:K108)</f>
        <v>0</v>
      </c>
      <c r="L106" s="233"/>
      <c r="M106" s="233">
        <f>SUM(M107:M108)</f>
        <v>0</v>
      </c>
      <c r="N106" s="227"/>
      <c r="O106" s="227">
        <f>SUM(O107:O108)</f>
        <v>7.1999999999999995E-2</v>
      </c>
      <c r="P106" s="227"/>
      <c r="Q106" s="227">
        <f>SUM(Q107:Q108)</f>
        <v>0</v>
      </c>
      <c r="R106" s="227"/>
      <c r="S106" s="227"/>
      <c r="T106" s="228"/>
      <c r="U106" s="227">
        <f>SUM(U107:U108)</f>
        <v>15.94</v>
      </c>
      <c r="AE106" t="s">
        <v>99</v>
      </c>
    </row>
    <row r="107" spans="1:60" outlineLevel="1" x14ac:dyDescent="0.2">
      <c r="A107" s="215">
        <v>96</v>
      </c>
      <c r="B107" s="221" t="s">
        <v>276</v>
      </c>
      <c r="C107" s="264" t="s">
        <v>277</v>
      </c>
      <c r="D107" s="223" t="s">
        <v>224</v>
      </c>
      <c r="E107" s="229">
        <v>8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0</v>
      </c>
      <c r="M107" s="232">
        <f>G107*(1+L107/100)</f>
        <v>0</v>
      </c>
      <c r="N107" s="224">
        <v>8.9999999999999993E-3</v>
      </c>
      <c r="O107" s="224">
        <f>ROUND(E107*N107,5)</f>
        <v>7.1999999999999995E-2</v>
      </c>
      <c r="P107" s="224">
        <v>0</v>
      </c>
      <c r="Q107" s="224">
        <f>ROUND(E107*P107,5)</f>
        <v>0</v>
      </c>
      <c r="R107" s="224"/>
      <c r="S107" s="224"/>
      <c r="T107" s="225">
        <v>1.77</v>
      </c>
      <c r="U107" s="224">
        <f>ROUND(E107*T107,2)</f>
        <v>14.16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103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15">
        <v>97</v>
      </c>
      <c r="B108" s="221" t="s">
        <v>278</v>
      </c>
      <c r="C108" s="264" t="s">
        <v>279</v>
      </c>
      <c r="D108" s="223" t="s">
        <v>142</v>
      </c>
      <c r="E108" s="229">
        <v>1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0</v>
      </c>
      <c r="M108" s="232">
        <f>G108*(1+L108/100)</f>
        <v>0</v>
      </c>
      <c r="N108" s="224">
        <v>0</v>
      </c>
      <c r="O108" s="224">
        <f>ROUND(E108*N108,5)</f>
        <v>0</v>
      </c>
      <c r="P108" s="224">
        <v>0</v>
      </c>
      <c r="Q108" s="224">
        <f>ROUND(E108*P108,5)</f>
        <v>0</v>
      </c>
      <c r="R108" s="224"/>
      <c r="S108" s="224"/>
      <c r="T108" s="225">
        <v>1.7789999999999999</v>
      </c>
      <c r="U108" s="224">
        <f>ROUND(E108*T108,2)</f>
        <v>1.78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103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x14ac:dyDescent="0.2">
      <c r="A109" s="216" t="s">
        <v>98</v>
      </c>
      <c r="B109" s="222" t="s">
        <v>71</v>
      </c>
      <c r="C109" s="265" t="s">
        <v>26</v>
      </c>
      <c r="D109" s="226"/>
      <c r="E109" s="230"/>
      <c r="F109" s="233"/>
      <c r="G109" s="233">
        <f>SUMIF(AE110:AE111,"&lt;&gt;NOR",G110:G111)</f>
        <v>0</v>
      </c>
      <c r="H109" s="233"/>
      <c r="I109" s="233">
        <f>SUM(I110:I111)</f>
        <v>0</v>
      </c>
      <c r="J109" s="233"/>
      <c r="K109" s="233">
        <f>SUM(K110:K111)</f>
        <v>0</v>
      </c>
      <c r="L109" s="233"/>
      <c r="M109" s="233">
        <f>SUM(M110:M111)</f>
        <v>0</v>
      </c>
      <c r="N109" s="227"/>
      <c r="O109" s="227">
        <f>SUM(O110:O111)</f>
        <v>0</v>
      </c>
      <c r="P109" s="227"/>
      <c r="Q109" s="227">
        <f>SUM(Q110:Q111)</f>
        <v>0</v>
      </c>
      <c r="R109" s="227"/>
      <c r="S109" s="227"/>
      <c r="T109" s="228"/>
      <c r="U109" s="227">
        <f>SUM(U110:U111)</f>
        <v>0</v>
      </c>
      <c r="AE109" t="s">
        <v>99</v>
      </c>
    </row>
    <row r="110" spans="1:60" ht="22.5" outlineLevel="1" x14ac:dyDescent="0.2">
      <c r="A110" s="215">
        <v>98</v>
      </c>
      <c r="B110" s="221" t="s">
        <v>280</v>
      </c>
      <c r="C110" s="264" t="s">
        <v>281</v>
      </c>
      <c r="D110" s="223" t="s">
        <v>282</v>
      </c>
      <c r="E110" s="229">
        <v>1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0</v>
      </c>
      <c r="M110" s="232">
        <f>G110*(1+L110/100)</f>
        <v>0</v>
      </c>
      <c r="N110" s="224">
        <v>0</v>
      </c>
      <c r="O110" s="224">
        <f>ROUND(E110*N110,5)</f>
        <v>0</v>
      </c>
      <c r="P110" s="224">
        <v>0</v>
      </c>
      <c r="Q110" s="224">
        <f>ROUND(E110*P110,5)</f>
        <v>0</v>
      </c>
      <c r="R110" s="224"/>
      <c r="S110" s="224"/>
      <c r="T110" s="225">
        <v>0</v>
      </c>
      <c r="U110" s="224">
        <f>ROUND(E110*T110,2)</f>
        <v>0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103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42">
        <v>99</v>
      </c>
      <c r="B111" s="243" t="s">
        <v>280</v>
      </c>
      <c r="C111" s="266" t="s">
        <v>283</v>
      </c>
      <c r="D111" s="244" t="s">
        <v>282</v>
      </c>
      <c r="E111" s="245">
        <v>1</v>
      </c>
      <c r="F111" s="246"/>
      <c r="G111" s="247">
        <f>ROUND(E111*F111,2)</f>
        <v>0</v>
      </c>
      <c r="H111" s="246"/>
      <c r="I111" s="247">
        <f>ROUND(E111*H111,2)</f>
        <v>0</v>
      </c>
      <c r="J111" s="246"/>
      <c r="K111" s="247">
        <f>ROUND(E111*J111,2)</f>
        <v>0</v>
      </c>
      <c r="L111" s="247">
        <v>0</v>
      </c>
      <c r="M111" s="247">
        <f>G111*(1+L111/100)</f>
        <v>0</v>
      </c>
      <c r="N111" s="248">
        <v>0</v>
      </c>
      <c r="O111" s="248">
        <f>ROUND(E111*N111,5)</f>
        <v>0</v>
      </c>
      <c r="P111" s="248">
        <v>0</v>
      </c>
      <c r="Q111" s="248">
        <f>ROUND(E111*P111,5)</f>
        <v>0</v>
      </c>
      <c r="R111" s="248"/>
      <c r="S111" s="248"/>
      <c r="T111" s="249">
        <v>0</v>
      </c>
      <c r="U111" s="248">
        <f>ROUND(E111*T111,2)</f>
        <v>0</v>
      </c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103</v>
      </c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x14ac:dyDescent="0.2">
      <c r="A112" s="6"/>
      <c r="B112" s="7" t="s">
        <v>284</v>
      </c>
      <c r="C112" s="267" t="s">
        <v>284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v>15</v>
      </c>
      <c r="AD112">
        <v>21</v>
      </c>
    </row>
    <row r="113" spans="1:31" x14ac:dyDescent="0.2">
      <c r="A113" s="250"/>
      <c r="B113" s="251">
        <v>26</v>
      </c>
      <c r="C113" s="268" t="s">
        <v>284</v>
      </c>
      <c r="D113" s="252"/>
      <c r="E113" s="252"/>
      <c r="F113" s="252"/>
      <c r="G113" s="263">
        <f>G8+G36+G74+G106+G109</f>
        <v>0</v>
      </c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AC113">
        <f>SUMIF(L7:L111,AC112,G7:G111)</f>
        <v>0</v>
      </c>
      <c r="AD113">
        <f>SUMIF(L7:L111,AD112,G7:G111)</f>
        <v>0</v>
      </c>
      <c r="AE113" t="s">
        <v>285</v>
      </c>
    </row>
    <row r="114" spans="1:31" x14ac:dyDescent="0.2">
      <c r="A114" s="6"/>
      <c r="B114" s="7" t="s">
        <v>284</v>
      </c>
      <c r="C114" s="267" t="s">
        <v>284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6"/>
      <c r="B115" s="7" t="s">
        <v>284</v>
      </c>
      <c r="C115" s="267" t="s">
        <v>284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53">
        <v>33</v>
      </c>
      <c r="B116" s="253"/>
      <c r="C116" s="269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54"/>
      <c r="B117" s="255"/>
      <c r="C117" s="270"/>
      <c r="D117" s="255"/>
      <c r="E117" s="255"/>
      <c r="F117" s="255"/>
      <c r="G117" s="25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E117" t="s">
        <v>286</v>
      </c>
    </row>
    <row r="118" spans="1:31" x14ac:dyDescent="0.2">
      <c r="A118" s="257"/>
      <c r="B118" s="258"/>
      <c r="C118" s="271"/>
      <c r="D118" s="258"/>
      <c r="E118" s="258"/>
      <c r="F118" s="258"/>
      <c r="G118" s="259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57"/>
      <c r="B119" s="258"/>
      <c r="C119" s="271"/>
      <c r="D119" s="258"/>
      <c r="E119" s="258"/>
      <c r="F119" s="258"/>
      <c r="G119" s="259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57"/>
      <c r="B120" s="258"/>
      <c r="C120" s="271"/>
      <c r="D120" s="258"/>
      <c r="E120" s="258"/>
      <c r="F120" s="258"/>
      <c r="G120" s="259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260"/>
      <c r="B121" s="261"/>
      <c r="C121" s="272"/>
      <c r="D121" s="261"/>
      <c r="E121" s="261"/>
      <c r="F121" s="261"/>
      <c r="G121" s="262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A122" s="6"/>
      <c r="B122" s="7" t="s">
        <v>284</v>
      </c>
      <c r="C122" s="267" t="s">
        <v>284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31" x14ac:dyDescent="0.2">
      <c r="C123" s="273"/>
      <c r="AE123" t="s">
        <v>287</v>
      </c>
    </row>
  </sheetData>
  <mergeCells count="6">
    <mergeCell ref="A1:G1"/>
    <mergeCell ref="C2:G2"/>
    <mergeCell ref="C3:G3"/>
    <mergeCell ref="C4:G4"/>
    <mergeCell ref="A116:C116"/>
    <mergeCell ref="A117:G121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Cipris</dc:creator>
  <cp:lastModifiedBy>Cipris</cp:lastModifiedBy>
  <cp:lastPrinted>2014-02-28T09:52:57Z</cp:lastPrinted>
  <dcterms:created xsi:type="dcterms:W3CDTF">2009-04-08T07:15:50Z</dcterms:created>
  <dcterms:modified xsi:type="dcterms:W3CDTF">2021-11-26T04:36:46Z</dcterms:modified>
</cp:coreProperties>
</file>