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124 - pro VŘ\"/>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sportovi...'!$C$89:$K$494</definedName>
    <definedName name="_xlnm.Print_Area" localSheetId="2">'SO 02 - Venkovní sportovi...'!$C$4:$J$39,'SO 02 - Venkovní sportovi...'!$C$45:$J$71,'SO 02 - Venkovní sportovi...'!$C$77:$K$494</definedName>
    <definedName name="_xlnm.Print_Titles" localSheetId="2">'SO 02 - Venkovní sportovi...'!$89:$89</definedName>
    <definedName name="_xlnm._FilterDatabase" localSheetId="3" hidden="1">'SO 03.1 - Oplocení'!$C$84:$K$177</definedName>
    <definedName name="_xlnm.Print_Area" localSheetId="3">'SO 03.1 - Oplocení'!$C$4:$J$39,'SO 03.1 - Oplocení'!$C$45:$J$66,'SO 03.1 - Oplocení'!$C$72:$K$177</definedName>
    <definedName name="_xlnm.Print_Titles" localSheetId="3">'SO 03.1 - Oplocení'!$84:$84</definedName>
    <definedName name="_xlnm._FilterDatabase" localSheetId="4" hidden="1">'SO 03.2 - Přístřešek'!$C$86:$K$139</definedName>
    <definedName name="_xlnm.Print_Area" localSheetId="4">'SO 03.2 - Přístřešek'!$C$4:$J$39,'SO 03.2 - Přístřešek'!$C$45:$J$68,'SO 03.2 - Přístřešek'!$C$74:$K$139</definedName>
    <definedName name="_xlnm.Print_Titles" localSheetId="4">'SO 03.2 - Přístřešek'!$86:$86</definedName>
    <definedName name="_xlnm._FilterDatabase" localSheetId="5" hidden="1">'SO 03.3 - Mobiliář'!$C$84:$K$148</definedName>
    <definedName name="_xlnm.Print_Area" localSheetId="5">'SO 03.3 - Mobiliář'!$C$4:$J$39,'SO 03.3 - Mobiliář'!$C$45:$J$66,'SO 03.3 - Mobiliář'!$C$72:$K$148</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osvětlení'!$C$93:$K$241</definedName>
    <definedName name="_xlnm.Print_Area" localSheetId="11">'IO13 - Areálové osvětlení'!$C$4:$J$39,'IO13 - Areálové osvětlení'!$C$45:$J$75,'IO13 - Areálové osvětlení'!$C$81:$K$241</definedName>
    <definedName name="_xlnm.Print_Titles" localSheetId="11">'IO13 - Areálové osvětlení'!$93:$93</definedName>
    <definedName name="_xlnm._FilterDatabase" localSheetId="12" hidden="1">'VRN - Vedlejší rozpočtové...'!$C$80:$K$204</definedName>
    <definedName name="_xlnm.Print_Area" localSheetId="12">'VRN - Vedlejší rozpočtové...'!$C$4:$J$39,'VRN - Vedlejší rozpočtové...'!$C$45:$J$62,'VRN - Vedlejší rozpočtové...'!$C$68:$K$204</definedName>
    <definedName name="_xlnm.Print_Titles" localSheetId="12">'VRN - Vedlejší rozpočtové...'!$80:$80</definedName>
    <definedName name="_xlnm.Print_Area" localSheetId="13">'Seznam figur'!$C$4:$G$336</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55"/>
  <c r="J23"/>
  <c r="J18"/>
  <c r="E18"/>
  <c r="F55"/>
  <c r="J17"/>
  <c r="J12"/>
  <c r="J75"/>
  <c r="E7"/>
  <c r="E71"/>
  <c i="12" r="J37"/>
  <c r="J36"/>
  <c i="1" r="AY65"/>
  <c i="12" r="J35"/>
  <c i="1" r="AX65"/>
  <c i="12" r="BI240"/>
  <c r="BH240"/>
  <c r="BG240"/>
  <c r="BF240"/>
  <c r="T240"/>
  <c r="T239"/>
  <c r="R240"/>
  <c r="R239"/>
  <c r="P240"/>
  <c r="P239"/>
  <c r="BI237"/>
  <c r="BH237"/>
  <c r="BG237"/>
  <c r="BF237"/>
  <c r="T237"/>
  <c r="T236"/>
  <c r="R237"/>
  <c r="R236"/>
  <c r="P237"/>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T225"/>
  <c r="R226"/>
  <c r="R225"/>
  <c r="P226"/>
  <c r="P225"/>
  <c r="BI223"/>
  <c r="BH223"/>
  <c r="BG223"/>
  <c r="BF223"/>
  <c r="T223"/>
  <c r="T222"/>
  <c r="R223"/>
  <c r="R222"/>
  <c r="P223"/>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12"/>
  <c r="BH212"/>
  <c r="BG212"/>
  <c r="BF212"/>
  <c r="T212"/>
  <c r="R212"/>
  <c r="P212"/>
  <c r="BI209"/>
  <c r="BH209"/>
  <c r="BG209"/>
  <c r="BF209"/>
  <c r="T209"/>
  <c r="R209"/>
  <c r="P209"/>
  <c r="BI208"/>
  <c r="BH208"/>
  <c r="BG208"/>
  <c r="BF208"/>
  <c r="T208"/>
  <c r="R208"/>
  <c r="P208"/>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6"/>
  <c r="BH196"/>
  <c r="BG196"/>
  <c r="BF196"/>
  <c r="T196"/>
  <c r="R196"/>
  <c r="P196"/>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7"/>
  <c r="BH147"/>
  <c r="BG147"/>
  <c r="BF147"/>
  <c r="T147"/>
  <c r="R147"/>
  <c r="P147"/>
  <c r="BI145"/>
  <c r="BH145"/>
  <c r="BG145"/>
  <c r="BF145"/>
  <c r="T145"/>
  <c r="R145"/>
  <c r="P145"/>
  <c r="BI144"/>
  <c r="BH144"/>
  <c r="BG144"/>
  <c r="BF144"/>
  <c r="T144"/>
  <c r="R144"/>
  <c r="P144"/>
  <c r="BI142"/>
  <c r="BH142"/>
  <c r="BG142"/>
  <c r="BF142"/>
  <c r="T142"/>
  <c r="R142"/>
  <c r="P142"/>
  <c r="BI140"/>
  <c r="BH140"/>
  <c r="BG140"/>
  <c r="BF140"/>
  <c r="T140"/>
  <c r="R140"/>
  <c r="P140"/>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91"/>
  <c r="J17"/>
  <c r="J12"/>
  <c r="J52"/>
  <c r="E7"/>
  <c r="E48"/>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55"/>
  <c r="J17"/>
  <c r="J12"/>
  <c r="J87"/>
  <c r="E7"/>
  <c r="E83"/>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81"/>
  <c r="J23"/>
  <c r="J18"/>
  <c r="E18"/>
  <c r="F81"/>
  <c r="J17"/>
  <c r="J12"/>
  <c r="J52"/>
  <c r="E7"/>
  <c r="E48"/>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55"/>
  <c r="J17"/>
  <c r="J12"/>
  <c r="J82"/>
  <c r="E7"/>
  <c r="E7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55"/>
  <c r="J17"/>
  <c r="J12"/>
  <c r="J79"/>
  <c r="E7"/>
  <c r="E75"/>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81"/>
  <c r="J17"/>
  <c r="J12"/>
  <c r="J78"/>
  <c r="E7"/>
  <c r="E74"/>
  <c i="6" r="J37"/>
  <c r="J36"/>
  <c i="1" r="AY59"/>
  <c i="6" r="J35"/>
  <c i="1" r="AX59"/>
  <c i="6"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55"/>
  <c r="J17"/>
  <c r="J12"/>
  <c r="J79"/>
  <c r="E7"/>
  <c r="E75"/>
  <c i="5" r="J37"/>
  <c r="J36"/>
  <c i="1" r="AY58"/>
  <c i="5" r="J35"/>
  <c i="1" r="AX58"/>
  <c i="5" r="BI139"/>
  <c r="BH139"/>
  <c r="BG139"/>
  <c r="BF139"/>
  <c r="T139"/>
  <c r="T138"/>
  <c r="T137"/>
  <c r="R139"/>
  <c r="R138"/>
  <c r="R137"/>
  <c r="P139"/>
  <c r="P138"/>
  <c r="P137"/>
  <c r="BI134"/>
  <c r="BH134"/>
  <c r="BG134"/>
  <c r="BF134"/>
  <c r="T134"/>
  <c r="R134"/>
  <c r="P134"/>
  <c r="BI131"/>
  <c r="BH131"/>
  <c r="BG131"/>
  <c r="BF131"/>
  <c r="T131"/>
  <c r="R131"/>
  <c r="P131"/>
  <c r="BI129"/>
  <c r="BH129"/>
  <c r="BG129"/>
  <c r="BF129"/>
  <c r="T129"/>
  <c r="R129"/>
  <c r="P129"/>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84"/>
  <c r="J17"/>
  <c r="J12"/>
  <c r="J52"/>
  <c r="E7"/>
  <c r="E77"/>
  <c i="4" r="J37"/>
  <c r="J36"/>
  <c i="1" r="AY57"/>
  <c i="4" r="J35"/>
  <c i="1" r="AX57"/>
  <c i="4"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55"/>
  <c r="J17"/>
  <c r="J12"/>
  <c r="J79"/>
  <c r="E7"/>
  <c r="E75"/>
  <c i="3" r="J37"/>
  <c r="J36"/>
  <c i="1" r="AY56"/>
  <c i="3" r="J35"/>
  <c i="1" r="AX56"/>
  <c i="3" r="BI464"/>
  <c r="BH464"/>
  <c r="BG464"/>
  <c r="BF464"/>
  <c r="T464"/>
  <c r="T463"/>
  <c r="R464"/>
  <c r="R463"/>
  <c r="P464"/>
  <c r="P463"/>
  <c r="BI462"/>
  <c r="BH462"/>
  <c r="BG462"/>
  <c r="BF462"/>
  <c r="T462"/>
  <c r="R462"/>
  <c r="P462"/>
  <c r="BI460"/>
  <c r="BH460"/>
  <c r="BG460"/>
  <c r="BF460"/>
  <c r="T460"/>
  <c r="R460"/>
  <c r="P460"/>
  <c r="BI459"/>
  <c r="BH459"/>
  <c r="BG459"/>
  <c r="BF459"/>
  <c r="T459"/>
  <c r="R459"/>
  <c r="P459"/>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1"/>
  <c r="BH451"/>
  <c r="BG451"/>
  <c r="BF451"/>
  <c r="T451"/>
  <c r="T450"/>
  <c r="T449"/>
  <c r="R451"/>
  <c r="R450"/>
  <c r="R449"/>
  <c r="P451"/>
  <c r="P450"/>
  <c r="P449"/>
  <c r="BI447"/>
  <c r="BH447"/>
  <c r="BG447"/>
  <c r="BF447"/>
  <c r="T447"/>
  <c r="T446"/>
  <c r="R447"/>
  <c r="R446"/>
  <c r="P447"/>
  <c r="P446"/>
  <c r="BI445"/>
  <c r="BH445"/>
  <c r="BG445"/>
  <c r="BF445"/>
  <c r="T445"/>
  <c r="R445"/>
  <c r="P445"/>
  <c r="BI444"/>
  <c r="BH444"/>
  <c r="BG444"/>
  <c r="BF444"/>
  <c r="T444"/>
  <c r="R444"/>
  <c r="P444"/>
  <c r="BI443"/>
  <c r="BH443"/>
  <c r="BG443"/>
  <c r="BF443"/>
  <c r="T443"/>
  <c r="R443"/>
  <c r="P443"/>
  <c r="BI437"/>
  <c r="BH437"/>
  <c r="BG437"/>
  <c r="BF437"/>
  <c r="T437"/>
  <c r="R437"/>
  <c r="P437"/>
  <c r="BI436"/>
  <c r="BH436"/>
  <c r="BG436"/>
  <c r="BF436"/>
  <c r="T436"/>
  <c r="R436"/>
  <c r="P436"/>
  <c r="BI429"/>
  <c r="BH429"/>
  <c r="BG429"/>
  <c r="BF429"/>
  <c r="T429"/>
  <c r="R429"/>
  <c r="P429"/>
  <c r="BI425"/>
  <c r="BH425"/>
  <c r="BG425"/>
  <c r="BF425"/>
  <c r="T425"/>
  <c r="R425"/>
  <c r="P425"/>
  <c r="BI421"/>
  <c r="BH421"/>
  <c r="BG421"/>
  <c r="BF421"/>
  <c r="T421"/>
  <c r="R421"/>
  <c r="P421"/>
  <c r="BI419"/>
  <c r="BH419"/>
  <c r="BG419"/>
  <c r="BF419"/>
  <c r="T419"/>
  <c r="R419"/>
  <c r="P419"/>
  <c r="BI406"/>
  <c r="BH406"/>
  <c r="BG406"/>
  <c r="BF406"/>
  <c r="T406"/>
  <c r="R406"/>
  <c r="P406"/>
  <c r="BI398"/>
  <c r="BH398"/>
  <c r="BG398"/>
  <c r="BF398"/>
  <c r="T398"/>
  <c r="R398"/>
  <c r="P398"/>
  <c r="BI384"/>
  <c r="BH384"/>
  <c r="BG384"/>
  <c r="BF384"/>
  <c r="T384"/>
  <c r="R384"/>
  <c r="P384"/>
  <c r="BI370"/>
  <c r="BH370"/>
  <c r="BG370"/>
  <c r="BF370"/>
  <c r="T370"/>
  <c r="R370"/>
  <c r="P370"/>
  <c r="BI364"/>
  <c r="BH364"/>
  <c r="BG364"/>
  <c r="BF364"/>
  <c r="T364"/>
  <c r="R364"/>
  <c r="P364"/>
  <c r="BI362"/>
  <c r="BH362"/>
  <c r="BG362"/>
  <c r="BF362"/>
  <c r="T362"/>
  <c r="R362"/>
  <c r="P362"/>
  <c r="BI357"/>
  <c r="BH357"/>
  <c r="BG357"/>
  <c r="BF357"/>
  <c r="T357"/>
  <c r="R357"/>
  <c r="P357"/>
  <c r="BI355"/>
  <c r="BH355"/>
  <c r="BG355"/>
  <c r="BF355"/>
  <c r="T355"/>
  <c r="R355"/>
  <c r="P355"/>
  <c r="BI353"/>
  <c r="BH353"/>
  <c r="BG353"/>
  <c r="BF353"/>
  <c r="T353"/>
  <c r="R353"/>
  <c r="P353"/>
  <c r="BI348"/>
  <c r="BH348"/>
  <c r="BG348"/>
  <c r="BF348"/>
  <c r="T348"/>
  <c r="R348"/>
  <c r="P348"/>
  <c r="BI342"/>
  <c r="BH342"/>
  <c r="BG342"/>
  <c r="BF342"/>
  <c r="T342"/>
  <c r="R342"/>
  <c r="P342"/>
  <c r="BI338"/>
  <c r="BH338"/>
  <c r="BG338"/>
  <c r="BF338"/>
  <c r="T338"/>
  <c r="R338"/>
  <c r="P338"/>
  <c r="BI328"/>
  <c r="BH328"/>
  <c r="BG328"/>
  <c r="BF328"/>
  <c r="T328"/>
  <c r="R328"/>
  <c r="P328"/>
  <c r="BI323"/>
  <c r="BH323"/>
  <c r="BG323"/>
  <c r="BF323"/>
  <c r="T323"/>
  <c r="R323"/>
  <c r="P323"/>
  <c r="BI316"/>
  <c r="BH316"/>
  <c r="BG316"/>
  <c r="BF316"/>
  <c r="T316"/>
  <c r="R316"/>
  <c r="P316"/>
  <c r="BI307"/>
  <c r="BH307"/>
  <c r="BG307"/>
  <c r="BF307"/>
  <c r="T307"/>
  <c r="R307"/>
  <c r="P307"/>
  <c r="BI298"/>
  <c r="BH298"/>
  <c r="BG298"/>
  <c r="BF298"/>
  <c r="T298"/>
  <c r="R298"/>
  <c r="P298"/>
  <c r="BI293"/>
  <c r="BH293"/>
  <c r="BG293"/>
  <c r="BF293"/>
  <c r="T293"/>
  <c r="R293"/>
  <c r="P293"/>
  <c r="BI286"/>
  <c r="BH286"/>
  <c r="BG286"/>
  <c r="BF286"/>
  <c r="T286"/>
  <c r="R286"/>
  <c r="P286"/>
  <c r="BI278"/>
  <c r="BH278"/>
  <c r="BG278"/>
  <c r="BF278"/>
  <c r="T278"/>
  <c r="R278"/>
  <c r="P278"/>
  <c r="BI273"/>
  <c r="BH273"/>
  <c r="BG273"/>
  <c r="BF273"/>
  <c r="T273"/>
  <c r="R273"/>
  <c r="P273"/>
  <c r="BI264"/>
  <c r="BH264"/>
  <c r="BG264"/>
  <c r="BF264"/>
  <c r="T264"/>
  <c r="R264"/>
  <c r="P264"/>
  <c r="BI259"/>
  <c r="BH259"/>
  <c r="BG259"/>
  <c r="BF259"/>
  <c r="T259"/>
  <c r="R259"/>
  <c r="P259"/>
  <c r="BI249"/>
  <c r="BH249"/>
  <c r="BG249"/>
  <c r="BF249"/>
  <c r="T249"/>
  <c r="R249"/>
  <c r="P249"/>
  <c r="BI243"/>
  <c r="BH243"/>
  <c r="BG243"/>
  <c r="BF243"/>
  <c r="T243"/>
  <c r="R243"/>
  <c r="P243"/>
  <c r="BI237"/>
  <c r="BH237"/>
  <c r="BG237"/>
  <c r="BF237"/>
  <c r="T237"/>
  <c r="R237"/>
  <c r="P237"/>
  <c r="BI232"/>
  <c r="BH232"/>
  <c r="BG232"/>
  <c r="BF232"/>
  <c r="T232"/>
  <c r="R232"/>
  <c r="P232"/>
  <c r="BI226"/>
  <c r="BH226"/>
  <c r="BG226"/>
  <c r="BF226"/>
  <c r="T226"/>
  <c r="R226"/>
  <c r="P226"/>
  <c r="BI220"/>
  <c r="BH220"/>
  <c r="BG220"/>
  <c r="BF220"/>
  <c r="T220"/>
  <c r="R220"/>
  <c r="P220"/>
  <c r="BI214"/>
  <c r="BH214"/>
  <c r="BG214"/>
  <c r="BF214"/>
  <c r="T214"/>
  <c r="R214"/>
  <c r="P214"/>
  <c r="BI209"/>
  <c r="BH209"/>
  <c r="BG209"/>
  <c r="BF209"/>
  <c r="T209"/>
  <c r="R209"/>
  <c r="P209"/>
  <c r="BI202"/>
  <c r="BH202"/>
  <c r="BG202"/>
  <c r="BF202"/>
  <c r="T202"/>
  <c r="R202"/>
  <c r="P202"/>
  <c r="BI197"/>
  <c r="BH197"/>
  <c r="BG197"/>
  <c r="BF197"/>
  <c r="T197"/>
  <c r="R197"/>
  <c r="P197"/>
  <c r="BI192"/>
  <c r="BH192"/>
  <c r="BG192"/>
  <c r="BF192"/>
  <c r="T192"/>
  <c r="R192"/>
  <c r="P192"/>
  <c r="BI190"/>
  <c r="BH190"/>
  <c r="BG190"/>
  <c r="BF190"/>
  <c r="T190"/>
  <c r="R190"/>
  <c r="P190"/>
  <c r="BI184"/>
  <c r="BH184"/>
  <c r="BG184"/>
  <c r="BF184"/>
  <c r="T184"/>
  <c r="R184"/>
  <c r="P184"/>
  <c r="BI177"/>
  <c r="BH177"/>
  <c r="BG177"/>
  <c r="BF177"/>
  <c r="T177"/>
  <c r="R177"/>
  <c r="P177"/>
  <c r="BI172"/>
  <c r="BH172"/>
  <c r="BG172"/>
  <c r="BF172"/>
  <c r="T172"/>
  <c r="R172"/>
  <c r="P172"/>
  <c r="BI170"/>
  <c r="BH170"/>
  <c r="BG170"/>
  <c r="BF170"/>
  <c r="T170"/>
  <c r="R170"/>
  <c r="P170"/>
  <c r="BI164"/>
  <c r="BH164"/>
  <c r="BG164"/>
  <c r="BF164"/>
  <c r="T164"/>
  <c r="R164"/>
  <c r="P164"/>
  <c r="BI157"/>
  <c r="BH157"/>
  <c r="BG157"/>
  <c r="BF157"/>
  <c r="T157"/>
  <c r="R157"/>
  <c r="P157"/>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87"/>
  <c r="J17"/>
  <c r="J12"/>
  <c r="J52"/>
  <c r="E7"/>
  <c r="E80"/>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80"/>
  <c r="J17"/>
  <c r="J12"/>
  <c r="J77"/>
  <c r="E7"/>
  <c r="E73"/>
  <c i="1" r="L50"/>
  <c r="AM50"/>
  <c r="AM49"/>
  <c r="L49"/>
  <c r="AM47"/>
  <c r="L47"/>
  <c r="L45"/>
  <c r="L44"/>
  <c i="3" r="BK429"/>
  <c r="BK192"/>
  <c i="5" r="BK127"/>
  <c i="7" r="BK120"/>
  <c i="8" r="J127"/>
  <c i="9" r="BK127"/>
  <c i="10" r="BK257"/>
  <c r="BK245"/>
  <c r="BK215"/>
  <c r="BK93"/>
  <c i="11" r="J137"/>
  <c r="BK231"/>
  <c i="12" r="J201"/>
  <c r="BK160"/>
  <c i="13" r="J119"/>
  <c r="J111"/>
  <c i="2" r="BK144"/>
  <c i="3" r="J147"/>
  <c r="BK456"/>
  <c i="5" r="BK119"/>
  <c r="J108"/>
  <c r="J110"/>
  <c r="BK99"/>
  <c i="6" r="BK103"/>
  <c r="J142"/>
  <c i="7" r="BK118"/>
  <c i="8" r="J220"/>
  <c r="BK214"/>
  <c i="9" r="BK182"/>
  <c r="J179"/>
  <c r="J97"/>
  <c r="J190"/>
  <c i="10" r="BK322"/>
  <c r="J91"/>
  <c r="J135"/>
  <c r="BK185"/>
  <c r="J207"/>
  <c r="J196"/>
  <c r="BK364"/>
  <c r="J138"/>
  <c i="11" r="BK219"/>
  <c r="BK103"/>
  <c r="BK148"/>
  <c r="BK194"/>
  <c r="J169"/>
  <c r="J177"/>
  <c i="12" r="J152"/>
  <c r="BK195"/>
  <c r="J144"/>
  <c i="13" r="J93"/>
  <c r="BK166"/>
  <c i="3" r="J209"/>
  <c r="BK406"/>
  <c i="4" r="J176"/>
  <c i="5" r="J101"/>
  <c i="6" r="BK139"/>
  <c i="7" r="J122"/>
  <c i="8" r="J138"/>
  <c i="9" r="BK122"/>
  <c i="10" r="BK167"/>
  <c i="12" r="BK193"/>
  <c r="J228"/>
  <c i="13" r="BK197"/>
  <c r="BK121"/>
  <c i="2" r="BK86"/>
  <c i="3" r="BK437"/>
  <c r="J364"/>
  <c i="6" r="BK111"/>
  <c i="8" r="BK109"/>
  <c i="9" r="BK173"/>
  <c i="10" r="J354"/>
  <c r="BK184"/>
  <c i="11" r="BK167"/>
  <c r="J157"/>
  <c r="BK185"/>
  <c i="12" r="J112"/>
  <c r="BK205"/>
  <c r="BK175"/>
  <c r="J131"/>
  <c i="13" r="BK132"/>
  <c i="2" r="J133"/>
  <c i="3" r="J106"/>
  <c r="J118"/>
  <c i="4" r="BK113"/>
  <c i="5" r="BK110"/>
  <c i="6" r="BK146"/>
  <c i="8" r="BK155"/>
  <c i="9" r="BK180"/>
  <c i="10" r="BK176"/>
  <c r="J108"/>
  <c i="11" r="J175"/>
  <c r="J113"/>
  <c r="J153"/>
  <c i="12" r="J209"/>
  <c r="BK212"/>
  <c r="J135"/>
  <c i="8" r="BK132"/>
  <c i="9" r="BK110"/>
  <c i="10" r="J159"/>
  <c r="J235"/>
  <c i="11" r="BK138"/>
  <c r="J228"/>
  <c r="BK100"/>
  <c i="12" r="BK124"/>
  <c r="J193"/>
  <c r="J147"/>
  <c r="BK135"/>
  <c i="13" r="BK128"/>
  <c r="J198"/>
  <c i="3" r="J362"/>
  <c r="BK184"/>
  <c r="J202"/>
  <c i="4" r="BK177"/>
  <c i="5" r="BK106"/>
  <c i="7" r="J100"/>
  <c i="9" r="J120"/>
  <c i="10" r="J366"/>
  <c r="J126"/>
  <c r="BK89"/>
  <c r="J269"/>
  <c r="J185"/>
  <c i="11" r="BK197"/>
  <c r="J205"/>
  <c r="J201"/>
  <c i="12" r="BK209"/>
  <c r="J106"/>
  <c r="BK167"/>
  <c i="13" r="BK85"/>
  <c r="BK83"/>
  <c i="2" r="J94"/>
  <c i="3" r="BK421"/>
  <c r="J453"/>
  <c i="4" r="BK118"/>
  <c i="5" r="BK112"/>
  <c i="6" r="J145"/>
  <c i="8" r="J132"/>
  <c i="9" r="J136"/>
  <c i="10" r="BK186"/>
  <c r="BK165"/>
  <c i="11" r="J219"/>
  <c r="BK199"/>
  <c i="12" r="BK226"/>
  <c r="BK201"/>
  <c r="J150"/>
  <c i="13" r="J103"/>
  <c r="BK115"/>
  <c i="3" r="J93"/>
  <c r="J459"/>
  <c i="4" r="BK164"/>
  <c i="6" r="J129"/>
  <c i="8" r="BK182"/>
  <c i="10" r="J332"/>
  <c r="BK135"/>
  <c r="BK305"/>
  <c r="BK239"/>
  <c r="BK179"/>
  <c i="11" r="J144"/>
  <c r="J99"/>
  <c i="12" r="BK203"/>
  <c r="J116"/>
  <c r="J203"/>
  <c i="13" r="J91"/>
  <c r="BK148"/>
  <c i="2" r="J115"/>
  <c i="3" r="BK348"/>
  <c r="BK243"/>
  <c i="4" r="J177"/>
  <c i="11" r="BK228"/>
  <c i="12" r="BK215"/>
  <c r="J124"/>
  <c i="13" r="J148"/>
  <c r="BK204"/>
  <c i="3" r="BK93"/>
  <c r="BK142"/>
  <c i="4" r="J96"/>
  <c i="5" r="BK114"/>
  <c i="6" r="BK127"/>
  <c i="8" r="BK225"/>
  <c i="9" r="BK120"/>
  <c i="10" r="J322"/>
  <c r="J141"/>
  <c i="11" r="BK159"/>
  <c r="J165"/>
  <c r="BK171"/>
  <c i="12" r="J103"/>
  <c r="BK101"/>
  <c r="J169"/>
  <c i="13" r="J202"/>
  <c r="J174"/>
  <c i="2" r="J107"/>
  <c i="3" r="BK150"/>
  <c r="BK112"/>
  <c i="4" r="BK112"/>
  <c i="7" r="BK112"/>
  <c i="9" r="J168"/>
  <c i="10" r="J307"/>
  <c r="BK169"/>
  <c i="11" r="J125"/>
  <c r="J179"/>
  <c r="J163"/>
  <c i="12" r="BK132"/>
  <c r="BK110"/>
  <c r="J199"/>
  <c i="13" r="BK152"/>
  <c r="J193"/>
  <c i="3" r="BK328"/>
  <c r="J172"/>
  <c r="BK436"/>
  <c i="4" r="J100"/>
  <c i="5" r="J106"/>
  <c i="7" r="BK87"/>
  <c i="9" r="J149"/>
  <c i="10" r="J300"/>
  <c r="J97"/>
  <c r="BK97"/>
  <c i="11" r="J136"/>
  <c r="J212"/>
  <c r="BK118"/>
  <c i="12" r="BK112"/>
  <c r="BK128"/>
  <c r="J181"/>
  <c i="13" r="J195"/>
  <c r="J200"/>
  <c i="2" r="F34"/>
  <c i="6" r="BK147"/>
  <c i="8" r="J109"/>
  <c i="9" r="BK147"/>
  <c i="10" r="J161"/>
  <c r="BK159"/>
  <c i="11" r="BK141"/>
  <c r="BK223"/>
  <c r="J114"/>
  <c i="12" r="J145"/>
  <c r="BK102"/>
  <c i="13" r="BK176"/>
  <c r="J176"/>
  <c i="2" r="BK102"/>
  <c i="3" r="J298"/>
  <c r="J419"/>
  <c i="5" r="BK134"/>
  <c i="6" r="BK141"/>
  <c i="8" r="J182"/>
  <c i="9" r="BK91"/>
  <c i="10" r="J132"/>
  <c r="J186"/>
  <c r="BK295"/>
  <c r="J181"/>
  <c i="11" r="J146"/>
  <c r="BK211"/>
  <c i="12" r="BK177"/>
  <c r="J120"/>
  <c i="13" r="J178"/>
  <c r="BK107"/>
  <c i="2" r="BK127"/>
  <c i="3" r="BK259"/>
  <c r="J259"/>
  <c i="4" r="J172"/>
  <c i="5" r="J119"/>
  <c i="7" r="J112"/>
  <c i="9" r="BK159"/>
  <c i="10" r="J158"/>
  <c r="BK144"/>
  <c i="11" r="BK191"/>
  <c r="BK116"/>
  <c i="12" r="BK118"/>
  <c r="J230"/>
  <c r="BK183"/>
  <c i="13" r="J136"/>
  <c r="BK202"/>
  <c i="3" r="J455"/>
  <c r="J436"/>
  <c i="4" r="J170"/>
  <c r="J113"/>
  <c i="7" r="J93"/>
  <c i="9" r="J141"/>
  <c i="10" r="J273"/>
  <c r="BK132"/>
  <c r="BK273"/>
  <c r="BK235"/>
  <c r="BK99"/>
  <c i="11" r="J116"/>
  <c r="BK96"/>
  <c i="12" r="BK158"/>
  <c r="J189"/>
  <c r="J157"/>
  <c i="13" r="J197"/>
  <c r="J204"/>
  <c i="3" r="BK464"/>
  <c r="BK220"/>
  <c i="4" r="BK172"/>
  <c i="11" r="BK111"/>
  <c i="12" r="BK164"/>
  <c r="BK115"/>
  <c i="13" r="BK164"/>
  <c r="BK130"/>
  <c i="3" r="BK398"/>
  <c r="J398"/>
  <c r="J406"/>
  <c i="4" r="BK88"/>
  <c i="6" r="BK144"/>
  <c r="J116"/>
  <c i="9" r="J159"/>
  <c i="10" r="BK366"/>
  <c r="BK171"/>
  <c i="11" r="J111"/>
  <c r="J207"/>
  <c r="BK207"/>
  <c i="12" r="J129"/>
  <c r="BK237"/>
  <c r="J183"/>
  <c r="BK148"/>
  <c i="13" r="J87"/>
  <c i="2" r="J86"/>
  <c i="3" r="BK444"/>
  <c r="J184"/>
  <c r="BK197"/>
  <c i="6" r="BK88"/>
  <c i="8" r="BK98"/>
  <c i="9" r="J174"/>
  <c i="10" r="BK312"/>
  <c i="11" r="BK204"/>
  <c r="BK217"/>
  <c r="BK212"/>
  <c i="12" r="J97"/>
  <c r="BK140"/>
  <c i="13" r="J83"/>
  <c r="BK170"/>
  <c r="J123"/>
  <c i="3" r="J286"/>
  <c r="BK278"/>
  <c i="4" r="J119"/>
  <c i="5" r="BK103"/>
  <c i="8" r="J225"/>
  <c i="10" r="J359"/>
  <c r="J144"/>
  <c i="11" r="J109"/>
  <c r="BK132"/>
  <c i="12" r="BK116"/>
  <c r="BK142"/>
  <c r="BK134"/>
  <c i="13" r="BK198"/>
  <c r="J126"/>
  <c i="3" r="BK232"/>
  <c r="BK106"/>
  <c r="J170"/>
  <c r="BK157"/>
  <c i="4" r="J121"/>
  <c i="5" r="J105"/>
  <c i="6" r="BK113"/>
  <c i="8" r="BK149"/>
  <c i="9" r="J110"/>
  <c i="10" r="J257"/>
  <c r="BK181"/>
  <c i="11" r="BK114"/>
  <c r="J194"/>
  <c i="12" r="BK199"/>
  <c r="BK221"/>
  <c r="J208"/>
  <c r="J162"/>
  <c i="13" r="BK193"/>
  <c r="J89"/>
  <c i="3" r="BK362"/>
  <c r="BK177"/>
  <c i="4" r="BK147"/>
  <c i="5" r="BK122"/>
  <c i="6" r="J132"/>
  <c i="7" r="J96"/>
  <c i="9" r="BK186"/>
  <c i="10" r="BK332"/>
  <c r="BK337"/>
  <c r="J282"/>
  <c r="J198"/>
  <c i="11" r="J155"/>
  <c r="BK155"/>
  <c i="12" r="J220"/>
  <c r="J128"/>
  <c r="J213"/>
  <c i="13" r="J105"/>
  <c r="BK184"/>
  <c i="2" r="J127"/>
  <c i="3" r="J133"/>
  <c r="J273"/>
  <c i="4" r="BK157"/>
  <c i="5" r="J99"/>
  <c i="6" r="J111"/>
  <c i="9" r="BK141"/>
  <c i="10" r="BK344"/>
  <c r="J171"/>
  <c r="J176"/>
  <c i="11" r="BK177"/>
  <c r="BK189"/>
  <c i="12" r="BK191"/>
  <c r="BK179"/>
  <c r="BK155"/>
  <c i="13" r="BK160"/>
  <c r="J113"/>
  <c i="2" r="F37"/>
  <c i="9" r="BK190"/>
  <c i="10" r="BK141"/>
  <c r="J242"/>
  <c r="BK198"/>
  <c i="11" r="BK201"/>
  <c r="J183"/>
  <c r="BK225"/>
  <c i="12" r="J115"/>
  <c r="J240"/>
  <c i="13" r="BK174"/>
  <c r="J160"/>
  <c i="3" r="J454"/>
  <c r="J177"/>
  <c r="BK307"/>
  <c i="4" r="BK135"/>
  <c i="5" r="J139"/>
  <c r="J114"/>
  <c r="BK95"/>
  <c i="6" r="J127"/>
  <c r="BK129"/>
  <c i="7" r="J120"/>
  <c i="8" r="BK88"/>
  <c r="BK147"/>
  <c r="BK184"/>
  <c i="9" r="BK102"/>
  <c r="BK97"/>
  <c r="J102"/>
  <c r="BK156"/>
  <c i="10" r="J245"/>
  <c r="J165"/>
  <c r="BK248"/>
  <c r="BK300"/>
  <c r="J317"/>
  <c r="J146"/>
  <c r="BK138"/>
  <c r="BK196"/>
  <c i="11" r="BK143"/>
  <c r="J128"/>
  <c r="J214"/>
  <c r="J118"/>
  <c r="J159"/>
  <c r="J126"/>
  <c r="J231"/>
  <c i="12" r="J119"/>
  <c r="BK161"/>
  <c i="13" r="BK89"/>
  <c r="J186"/>
  <c i="2" r="F35"/>
  <c i="11" r="J106"/>
  <c i="12" r="J160"/>
  <c r="BK223"/>
  <c r="J148"/>
  <c i="13" r="J144"/>
  <c r="J150"/>
  <c i="3" r="J323"/>
  <c r="BK425"/>
  <c r="BK447"/>
  <c i="6" r="J146"/>
  <c i="8" r="BK208"/>
  <c i="9" r="J147"/>
  <c i="10" r="J93"/>
  <c r="BK183"/>
  <c i="11" r="J217"/>
  <c r="BK119"/>
  <c r="BK183"/>
  <c i="12" r="BK157"/>
  <c r="J232"/>
  <c r="J175"/>
  <c i="13" r="BK105"/>
  <c r="BK140"/>
  <c i="1" r="AS54"/>
  <c i="5" r="J122"/>
  <c i="8" r="BK145"/>
  <c i="9" r="BK134"/>
  <c i="10" r="BK154"/>
  <c r="J239"/>
  <c r="J215"/>
  <c i="11" r="J178"/>
  <c r="J211"/>
  <c i="12" r="BK217"/>
  <c r="J164"/>
  <c r="BK127"/>
  <c i="13" r="J168"/>
  <c i="3" r="BK342"/>
  <c r="BK147"/>
  <c r="BK164"/>
  <c r="BK384"/>
  <c i="4" r="J135"/>
  <c i="5" r="BK104"/>
  <c r="BK108"/>
  <c i="6" r="J148"/>
  <c i="8" r="J145"/>
  <c i="9" r="BK136"/>
  <c i="10" r="BK342"/>
  <c r="BK119"/>
  <c i="11" r="BK181"/>
  <c r="BK151"/>
  <c r="J138"/>
  <c i="12" r="BK121"/>
  <c r="J237"/>
  <c r="J142"/>
  <c i="13" r="BK192"/>
  <c r="J95"/>
  <c i="2" r="J102"/>
  <c i="3" r="BK133"/>
  <c r="J445"/>
  <c i="4" r="J88"/>
  <c i="5" r="BK105"/>
  <c i="6" r="J144"/>
  <c i="8" r="J227"/>
  <c i="10" r="BK233"/>
  <c r="BK290"/>
  <c r="J305"/>
  <c r="BK207"/>
  <c r="J349"/>
  <c i="11" r="BK130"/>
  <c r="BK101"/>
  <c i="12" r="J218"/>
  <c r="BK220"/>
  <c r="BK126"/>
  <c i="13" r="J156"/>
  <c r="BK180"/>
  <c i="3" r="BK460"/>
  <c r="BK264"/>
  <c r="J456"/>
  <c i="5" r="J134"/>
  <c i="6" r="J138"/>
  <c i="7" r="BK96"/>
  <c i="9" r="BK168"/>
  <c r="J113"/>
  <c i="10" r="J189"/>
  <c i="11" r="J121"/>
  <c r="BK134"/>
  <c r="J223"/>
  <c i="12" r="BK187"/>
  <c r="BK150"/>
  <c r="BK147"/>
  <c i="13" r="BK97"/>
  <c r="J170"/>
  <c i="2" r="J118"/>
  <c i="3" r="BK293"/>
  <c i="4" r="J105"/>
  <c i="6" r="J88"/>
  <c i="8" r="J88"/>
  <c i="9" r="J122"/>
  <c r="BK165"/>
  <c i="10" r="BK95"/>
  <c r="BK297"/>
  <c r="J233"/>
  <c r="J148"/>
  <c i="11" r="BK205"/>
  <c r="J173"/>
  <c r="J167"/>
  <c i="12" r="BK196"/>
  <c r="J114"/>
  <c i="13" r="BK188"/>
  <c r="J172"/>
  <c i="3" r="BK419"/>
  <c r="J112"/>
  <c i="4" r="J112"/>
  <c i="12" r="BK106"/>
  <c i="13" r="BK103"/>
  <c r="BK99"/>
  <c i="3" r="BK316"/>
  <c r="J142"/>
  <c i="4" r="J148"/>
  <c i="5" r="BK100"/>
  <c i="7" r="J105"/>
  <c i="9" r="J180"/>
  <c i="10" r="J297"/>
  <c r="J119"/>
  <c r="BK87"/>
  <c i="11" r="BK117"/>
  <c r="J119"/>
  <c i="12" r="J197"/>
  <c r="BK129"/>
  <c r="BK228"/>
  <c i="13" r="J152"/>
  <c r="J115"/>
  <c i="2" r="J123"/>
  <c i="3" r="BK209"/>
  <c r="BK370"/>
  <c i="4" r="BK105"/>
  <c i="6" r="BK132"/>
  <c i="8" r="J149"/>
  <c i="10" r="J364"/>
  <c r="BK263"/>
  <c r="BK126"/>
  <c i="11" r="J132"/>
  <c r="BK157"/>
  <c i="12" r="J191"/>
  <c r="J185"/>
  <c r="BK166"/>
  <c i="13" r="BK117"/>
  <c r="BK190"/>
  <c i="3" r="BK237"/>
  <c r="J348"/>
  <c i="4" r="BK170"/>
  <c i="5" r="J90"/>
  <c i="6" r="F36"/>
  <c i="12" r="BK154"/>
  <c i="13" r="BK95"/>
  <c r="BK142"/>
  <c i="3" r="BK226"/>
  <c r="J447"/>
  <c i="4" r="J147"/>
  <c r="BK96"/>
  <c i="5" r="J112"/>
  <c i="6" r="BK116"/>
  <c i="8" r="J214"/>
  <c i="10" r="BK327"/>
  <c r="J169"/>
  <c r="BK282"/>
  <c i="11" r="J130"/>
  <c r="J191"/>
  <c i="12" r="BK171"/>
  <c r="BK137"/>
  <c r="J196"/>
  <c i="13" r="J97"/>
  <c r="J162"/>
  <c i="3" r="BK457"/>
  <c r="BK355"/>
  <c r="J121"/>
  <c i="5" r="BK129"/>
  <c i="6" r="J113"/>
  <c i="8" r="BK146"/>
  <c i="9" r="J127"/>
  <c i="10" r="BK237"/>
  <c r="BK317"/>
  <c r="BK266"/>
  <c r="BK148"/>
  <c i="11" r="BK109"/>
  <c r="BK121"/>
  <c r="BK146"/>
  <c i="12" r="BK173"/>
  <c r="J215"/>
  <c i="13" r="BK156"/>
  <c r="J85"/>
  <c r="BK119"/>
  <c i="3" r="BK170"/>
  <c r="BK172"/>
  <c i="4" r="BK140"/>
  <c i="6" r="J139"/>
  <c i="7" r="J110"/>
  <c i="8" r="BK138"/>
  <c i="9" r="J173"/>
  <c i="10" r="J295"/>
  <c r="BK260"/>
  <c i="11" r="BK137"/>
  <c r="J189"/>
  <c r="J122"/>
  <c i="12" r="J140"/>
  <c r="J223"/>
  <c i="13" r="J117"/>
  <c r="BK144"/>
  <c i="3" r="BK190"/>
  <c r="J328"/>
  <c i="4" r="J126"/>
  <c i="5" r="F34"/>
  <c i="11" r="BK187"/>
  <c r="BK179"/>
  <c r="BK128"/>
  <c i="12" r="BK103"/>
  <c r="BK213"/>
  <c i="13" r="J132"/>
  <c r="J190"/>
  <c i="3" r="BK462"/>
  <c r="BK353"/>
  <c r="BK445"/>
  <c i="11" r="J200"/>
  <c i="12" r="BK240"/>
  <c r="BK185"/>
  <c i="13" r="BK186"/>
  <c r="J192"/>
  <c i="3" r="J197"/>
  <c r="BK459"/>
  <c i="5" r="BK101"/>
  <c i="6" r="J143"/>
  <c i="7" r="J118"/>
  <c i="8" r="J125"/>
  <c i="9" r="J181"/>
  <c i="10" r="BK187"/>
  <c r="J184"/>
  <c i="11" r="J105"/>
  <c r="J197"/>
  <c r="J209"/>
  <c i="12" r="J195"/>
  <c r="J102"/>
  <c r="J187"/>
  <c i="13" r="J121"/>
  <c r="BK200"/>
  <c i="3" r="J451"/>
  <c r="J214"/>
  <c r="J316"/>
  <c i="6" r="J147"/>
  <c i="8" r="BK144"/>
  <c i="9" r="J182"/>
  <c i="10" r="J202"/>
  <c r="BK254"/>
  <c i="11" r="BK129"/>
  <c i="12" r="BK208"/>
  <c r="J161"/>
  <c r="BK232"/>
  <c i="13" r="J140"/>
  <c r="J184"/>
  <c i="3" r="BK357"/>
  <c r="J226"/>
  <c r="J190"/>
  <c i="4" r="BK106"/>
  <c i="5" r="BK90"/>
  <c i="7" r="BK93"/>
  <c i="9" r="J91"/>
  <c i="10" r="BK354"/>
  <c r="BK105"/>
  <c r="BK146"/>
  <c i="11" r="J141"/>
  <c r="J139"/>
  <c r="BK165"/>
  <c i="12" r="J173"/>
  <c r="BK169"/>
  <c r="J166"/>
  <c i="13" r="BK109"/>
  <c r="J158"/>
  <c i="3" r="J429"/>
  <c r="BK364"/>
  <c r="J425"/>
  <c r="J249"/>
  <c i="4" r="J149"/>
  <c i="5" r="J103"/>
  <c i="7" r="J87"/>
  <c i="9" r="J170"/>
  <c i="10" r="J231"/>
  <c i="11" r="J221"/>
  <c r="BK209"/>
  <c r="J199"/>
  <c i="12" r="BK197"/>
  <c r="J177"/>
  <c r="J226"/>
  <c i="13" r="J154"/>
  <c r="BK101"/>
  <c i="2" r="BK138"/>
  <c i="3" r="J353"/>
  <c r="BK273"/>
  <c i="4" r="BK126"/>
  <c i="6" r="BK98"/>
  <c i="8" r="BK127"/>
  <c i="9" r="BK179"/>
  <c i="10" r="J87"/>
  <c r="J327"/>
  <c r="J254"/>
  <c r="J111"/>
  <c i="11" r="BK122"/>
  <c r="BK163"/>
  <c i="12" r="J179"/>
  <c r="BK230"/>
  <c r="BK119"/>
  <c i="13" r="J188"/>
  <c r="BK182"/>
  <c i="2" r="BK107"/>
  <c i="3" r="J307"/>
  <c r="J421"/>
  <c r="J237"/>
  <c i="5" r="BK139"/>
  <c i="6" r="BK145"/>
  <c i="8" r="BK125"/>
  <c i="9" r="BK105"/>
  <c i="10" r="J251"/>
  <c r="J187"/>
  <c i="11" r="J161"/>
  <c r="J101"/>
  <c r="J148"/>
  <c i="12" r="BK181"/>
  <c r="BK131"/>
  <c i="13" r="J109"/>
  <c r="BK113"/>
  <c i="3" r="BK249"/>
  <c r="BK100"/>
  <c r="BK286"/>
  <c i="5" r="BK131"/>
  <c i="8" r="J147"/>
  <c i="9" r="BK149"/>
  <c i="10" r="J337"/>
  <c r="BK111"/>
  <c r="BK251"/>
  <c r="J210"/>
  <c r="BK231"/>
  <c i="11" r="J151"/>
  <c i="12" r="J158"/>
  <c r="J118"/>
  <c r="J110"/>
  <c r="J101"/>
  <c i="13" r="BK123"/>
  <c i="2" r="J144"/>
  <c i="3" r="J164"/>
  <c r="BK323"/>
  <c i="4" r="BK146"/>
  <c i="11" r="J187"/>
  <c i="12" r="J133"/>
  <c i="13" r="BK150"/>
  <c r="J138"/>
  <c i="3" r="J278"/>
  <c r="BK455"/>
  <c r="J192"/>
  <c i="4" r="BK176"/>
  <c i="5" r="J102"/>
  <c i="6" r="BK148"/>
  <c i="8" r="J146"/>
  <c i="10" r="BK359"/>
  <c r="J248"/>
  <c i="11" r="BK173"/>
  <c r="BK124"/>
  <c r="J210"/>
  <c i="12" r="BK159"/>
  <c i="13" r="J99"/>
  <c r="BK126"/>
  <c r="BK91"/>
  <c i="3" r="J384"/>
  <c r="J464"/>
  <c r="J157"/>
  <c i="4" r="BK149"/>
  <c i="7" r="BK110"/>
  <c i="9" r="J184"/>
  <c i="10" r="BK210"/>
  <c r="J167"/>
  <c i="11" r="J123"/>
  <c r="BK221"/>
  <c r="BK125"/>
  <c i="12" r="J123"/>
  <c r="BK97"/>
  <c i="13" r="BK168"/>
  <c r="J107"/>
  <c r="BK87"/>
  <c i="3" r="BK126"/>
  <c r="BK298"/>
  <c i="4" r="J106"/>
  <c i="5" r="J127"/>
  <c i="9" r="BK171"/>
  <c r="J156"/>
  <c i="10" r="J223"/>
  <c r="J179"/>
  <c r="J290"/>
  <c i="11" r="BK99"/>
  <c r="BK210"/>
  <c i="12" r="BK219"/>
  <c r="BK114"/>
  <c r="J217"/>
  <c i="13" r="BK158"/>
  <c r="BK146"/>
  <c r="BK195"/>
  <c i="3" r="J243"/>
  <c r="BK453"/>
  <c r="J264"/>
  <c i="4" r="BK121"/>
  <c i="5" r="J131"/>
  <c i="6" r="J98"/>
  <c i="7" r="BK100"/>
  <c i="8" r="BK227"/>
  <c i="9" r="BK184"/>
  <c i="10" r="BK242"/>
  <c r="J154"/>
  <c i="11" r="BK123"/>
  <c r="BK139"/>
  <c i="12" r="J234"/>
  <c r="J221"/>
  <c r="J205"/>
  <c i="13" r="BK111"/>
  <c r="J166"/>
  <c i="2" r="BK118"/>
  <c i="3" r="J220"/>
  <c r="J232"/>
  <c i="4" r="J140"/>
  <c i="5" r="BK107"/>
  <c i="6" r="BK138"/>
  <c i="8" r="BK220"/>
  <c i="9" r="J165"/>
  <c i="10" r="J237"/>
  <c r="J95"/>
  <c r="J260"/>
  <c i="11" r="BK136"/>
  <c r="BK169"/>
  <c r="J225"/>
  <c i="12" r="BK123"/>
  <c r="BK138"/>
  <c r="BK189"/>
  <c i="13" r="J146"/>
  <c r="J134"/>
  <c i="3" r="J444"/>
  <c r="BK443"/>
  <c i="4" r="J118"/>
  <c i="5" r="J107"/>
  <c i="6" r="J140"/>
  <c i="8" r="J155"/>
  <c i="10" r="J263"/>
  <c r="J342"/>
  <c i="11" r="BK200"/>
  <c r="J204"/>
  <c r="BK161"/>
  <c i="12" r="J121"/>
  <c r="BK108"/>
  <c r="J207"/>
  <c i="13" r="J180"/>
  <c r="BK138"/>
  <c i="2" r="J138"/>
  <c i="3" r="J460"/>
  <c i="4" r="BK100"/>
  <c i="5" r="BK102"/>
  <c i="9" r="BK181"/>
  <c r="BK113"/>
  <c i="10" r="J183"/>
  <c r="J156"/>
  <c r="BK349"/>
  <c r="BK269"/>
  <c r="BK156"/>
  <c i="11" r="J96"/>
  <c r="BK175"/>
  <c i="12" r="BK144"/>
  <c r="J137"/>
  <c r="J159"/>
  <c i="13" r="J142"/>
  <c i="2" r="BK94"/>
  <c i="3" r="J293"/>
  <c r="J357"/>
  <c r="J443"/>
  <c r="J100"/>
  <c i="11" r="J129"/>
  <c i="12" r="BK218"/>
  <c r="BK207"/>
  <c i="13" r="J128"/>
  <c r="BK136"/>
  <c i="3" r="J355"/>
  <c r="J342"/>
  <c i="4" r="J164"/>
  <c i="5" r="J95"/>
  <c i="6" r="BK142"/>
  <c i="8" r="J208"/>
  <c i="9" r="J105"/>
  <c i="10" r="BK189"/>
  <c r="J344"/>
  <c i="11" r="J171"/>
  <c r="BK126"/>
  <c r="J134"/>
  <c i="12" r="J167"/>
  <c r="J132"/>
  <c i="13" r="J182"/>
  <c r="BK178"/>
  <c i="2" r="BK123"/>
  <c i="3" r="BK338"/>
  <c r="J457"/>
  <c i="4" r="J157"/>
  <c i="6" r="J103"/>
  <c i="8" r="J144"/>
  <c i="9" r="J171"/>
  <c i="10" r="J105"/>
  <c r="J99"/>
  <c i="11" r="BK178"/>
  <c r="BK106"/>
  <c r="BK105"/>
  <c i="12" r="BK145"/>
  <c r="J154"/>
  <c i="13" r="BK172"/>
  <c r="BK93"/>
  <c i="3" r="BK214"/>
  <c r="BK454"/>
  <c r="J150"/>
  <c i="4" r="BK148"/>
  <c i="6" r="BK143"/>
  <c i="8" r="J98"/>
  <c i="9" r="BK170"/>
  <c i="10" r="J266"/>
  <c i="11" r="J181"/>
  <c r="J100"/>
  <c r="J124"/>
  <c i="12" r="BK152"/>
  <c r="BK162"/>
  <c r="BK234"/>
  <c r="J212"/>
  <c i="13" r="BK154"/>
  <c r="J101"/>
  <c i="3" r="BK118"/>
  <c r="J370"/>
  <c r="BK121"/>
  <c i="4" r="BK119"/>
  <c i="5" r="J104"/>
  <c i="6" r="J141"/>
  <c i="7" r="BK105"/>
  <c i="9" r="J186"/>
  <c i="10" r="J89"/>
  <c r="BK158"/>
  <c i="11" r="J185"/>
  <c r="BK153"/>
  <c r="J143"/>
  <c i="12" r="J134"/>
  <c r="BK120"/>
  <c r="J108"/>
  <c i="13" r="BK134"/>
  <c r="J130"/>
  <c i="2" r="BK133"/>
  <c i="3" r="J437"/>
  <c r="J462"/>
  <c r="BK451"/>
  <c i="4" r="J146"/>
  <c i="5" r="J129"/>
  <c i="7" r="BK122"/>
  <c i="9" r="BK174"/>
  <c i="10" r="J312"/>
  <c r="BK161"/>
  <c r="BK307"/>
  <c r="BK223"/>
  <c r="BK202"/>
  <c i="11" r="BK214"/>
  <c r="BK144"/>
  <c i="12" r="J126"/>
  <c r="J155"/>
  <c r="J171"/>
  <c r="J138"/>
  <c i="13" r="BK162"/>
  <c i="2" r="BK115"/>
  <c i="3" r="J126"/>
  <c r="BK202"/>
  <c r="J338"/>
  <c i="5" r="J100"/>
  <c i="6" r="BK140"/>
  <c i="8" r="J184"/>
  <c i="9" r="J134"/>
  <c i="10" r="BK108"/>
  <c r="BK91"/>
  <c i="11" r="BK113"/>
  <c r="J117"/>
  <c r="J103"/>
  <c i="12" r="J219"/>
  <c r="J127"/>
  <c r="BK133"/>
  <c i="13" r="J164"/>
  <c i="2" l="1" r="R85"/>
  <c i="3" r="T208"/>
  <c r="BK347"/>
  <c r="J347"/>
  <c r="J64"/>
  <c r="BK452"/>
  <c r="J452"/>
  <c r="J69"/>
  <c i="4" r="BK99"/>
  <c i="5" r="T89"/>
  <c r="BK109"/>
  <c r="J109"/>
  <c r="J63"/>
  <c r="P128"/>
  <c i="6" r="P102"/>
  <c r="P101"/>
  <c i="7" r="R86"/>
  <c r="BK117"/>
  <c r="J117"/>
  <c r="J63"/>
  <c i="8" r="T87"/>
  <c i="9" r="T112"/>
  <c r="P158"/>
  <c i="10" r="BK164"/>
  <c r="J164"/>
  <c r="J62"/>
  <c r="BK299"/>
  <c r="J299"/>
  <c r="J64"/>
  <c i="11" r="BK140"/>
  <c r="J140"/>
  <c r="J65"/>
  <c r="R203"/>
  <c r="R218"/>
  <c r="R215"/>
  <c i="12" r="R105"/>
  <c r="T211"/>
  <c r="R227"/>
  <c r="R224"/>
  <c i="2" r="BK126"/>
  <c r="J126"/>
  <c r="J62"/>
  <c i="3" r="R208"/>
  <c r="T347"/>
  <c i="4" r="T99"/>
  <c r="T86"/>
  <c r="R175"/>
  <c r="R174"/>
  <c i="5" r="R89"/>
  <c r="R109"/>
  <c r="T121"/>
  <c i="6" r="R102"/>
  <c r="R101"/>
  <c r="R137"/>
  <c i="7" r="BK86"/>
  <c r="P99"/>
  <c r="T117"/>
  <c i="8" r="R148"/>
  <c i="9" r="T90"/>
  <c r="T104"/>
  <c r="R167"/>
  <c i="10" r="P164"/>
  <c r="P299"/>
  <c i="11" r="T140"/>
  <c r="BK208"/>
  <c r="J208"/>
  <c r="J67"/>
  <c r="T218"/>
  <c r="T215"/>
  <c i="12" r="P100"/>
  <c r="P99"/>
  <c r="BK163"/>
  <c r="J163"/>
  <c r="J66"/>
  <c r="P211"/>
  <c r="T227"/>
  <c r="T224"/>
  <c i="13" r="P82"/>
  <c i="2" r="R126"/>
  <c i="3" r="BK208"/>
  <c r="J208"/>
  <c r="J63"/>
  <c r="R347"/>
  <c i="4" r="P99"/>
  <c r="P86"/>
  <c r="BK175"/>
  <c r="J175"/>
  <c r="J65"/>
  <c i="5" r="T109"/>
  <c r="R121"/>
  <c i="6" r="T87"/>
  <c r="T86"/>
  <c r="BK137"/>
  <c r="J137"/>
  <c r="J65"/>
  <c i="7" r="T99"/>
  <c i="8" r="P148"/>
  <c r="P219"/>
  <c i="9" r="R90"/>
  <c r="R104"/>
  <c r="BK167"/>
  <c r="J167"/>
  <c r="J65"/>
  <c i="10" r="T164"/>
  <c r="R299"/>
  <c i="11" r="BK218"/>
  <c r="J218"/>
  <c r="J71"/>
  <c i="12" r="T105"/>
  <c r="R211"/>
  <c i="13" r="R82"/>
  <c i="2" r="P126"/>
  <c i="3" r="P92"/>
  <c r="BK149"/>
  <c r="J149"/>
  <c r="J62"/>
  <c r="T369"/>
  <c r="P452"/>
  <c i="4" r="T175"/>
  <c r="T174"/>
  <c i="5" r="P89"/>
  <c r="P109"/>
  <c r="P121"/>
  <c i="6" r="T102"/>
  <c r="T101"/>
  <c i="7" r="P86"/>
  <c r="P85"/>
  <c r="P84"/>
  <c i="1" r="AU60"/>
  <c i="7" r="P117"/>
  <c i="8" r="BK87"/>
  <c r="J87"/>
  <c r="J61"/>
  <c i="9" r="R112"/>
  <c r="T158"/>
  <c i="10" r="P86"/>
  <c r="P209"/>
  <c i="11" r="R140"/>
  <c r="T203"/>
  <c i="12" r="BK105"/>
  <c r="J105"/>
  <c r="J65"/>
  <c r="BK211"/>
  <c r="J211"/>
  <c r="J67"/>
  <c i="13" r="T82"/>
  <c i="2" r="T85"/>
  <c i="3" r="BK92"/>
  <c r="J92"/>
  <c r="J61"/>
  <c r="T149"/>
  <c r="P369"/>
  <c i="5" r="R98"/>
  <c r="BK121"/>
  <c r="J121"/>
  <c r="J64"/>
  <c i="8" r="BK148"/>
  <c r="J148"/>
  <c r="J62"/>
  <c i="9" r="BK90"/>
  <c r="J90"/>
  <c r="J61"/>
  <c r="P104"/>
  <c r="BK158"/>
  <c r="J158"/>
  <c r="J64"/>
  <c r="R158"/>
  <c i="10" r="BK209"/>
  <c r="J209"/>
  <c r="J63"/>
  <c i="11" r="BK108"/>
  <c r="P108"/>
  <c r="BK203"/>
  <c r="J203"/>
  <c r="J66"/>
  <c r="T208"/>
  <c i="12" r="T100"/>
  <c r="T99"/>
  <c r="R163"/>
  <c r="P216"/>
  <c r="BK227"/>
  <c r="J227"/>
  <c r="J72"/>
  <c i="13" r="P125"/>
  <c i="2" r="BK85"/>
  <c r="J85"/>
  <c r="J61"/>
  <c i="3" r="R92"/>
  <c r="P149"/>
  <c r="BK369"/>
  <c r="J369"/>
  <c r="J65"/>
  <c r="T452"/>
  <c i="5" r="P98"/>
  <c r="R128"/>
  <c i="6" r="BK87"/>
  <c r="J87"/>
  <c r="J61"/>
  <c r="R87"/>
  <c r="R86"/>
  <c r="R85"/>
  <c i="7" r="T86"/>
  <c r="T85"/>
  <c r="T84"/>
  <c r="R117"/>
  <c i="8" r="P87"/>
  <c r="P86"/>
  <c r="P85"/>
  <c i="1" r="AU61"/>
  <c i="8" r="R219"/>
  <c i="9" r="BK112"/>
  <c r="J112"/>
  <c r="J63"/>
  <c r="P167"/>
  <c i="10" r="R86"/>
  <c r="R209"/>
  <c i="11" r="BK98"/>
  <c r="J98"/>
  <c r="J62"/>
  <c r="R98"/>
  <c r="R94"/>
  <c r="R108"/>
  <c r="P203"/>
  <c i="12" r="BK100"/>
  <c r="J100"/>
  <c r="J63"/>
  <c r="P163"/>
  <c r="T216"/>
  <c i="13" r="R125"/>
  <c i="2" r="P85"/>
  <c r="P84"/>
  <c r="P83"/>
  <c i="1" r="AU55"/>
  <c i="3" r="P208"/>
  <c r="P347"/>
  <c i="4" r="R99"/>
  <c r="R86"/>
  <c r="R85"/>
  <c r="P175"/>
  <c r="P174"/>
  <c i="5" r="BK89"/>
  <c r="T98"/>
  <c r="T128"/>
  <c i="6" r="P87"/>
  <c r="P86"/>
  <c r="T137"/>
  <c i="7" r="R99"/>
  <c i="8" r="R87"/>
  <c r="R86"/>
  <c r="R85"/>
  <c r="BK219"/>
  <c r="J219"/>
  <c r="J64"/>
  <c i="9" r="P112"/>
  <c r="T167"/>
  <c i="10" r="BK86"/>
  <c r="J86"/>
  <c r="J61"/>
  <c r="R164"/>
  <c r="T299"/>
  <c i="11" r="P98"/>
  <c r="P94"/>
  <c r="T98"/>
  <c r="T94"/>
  <c r="T108"/>
  <c r="P208"/>
  <c i="12" r="P105"/>
  <c r="P104"/>
  <c r="BK216"/>
  <c r="J216"/>
  <c r="J68"/>
  <c r="P227"/>
  <c r="P224"/>
  <c i="13" r="BK125"/>
  <c r="J125"/>
  <c r="J61"/>
  <c i="2" r="T126"/>
  <c i="3" r="T92"/>
  <c r="T91"/>
  <c r="T90"/>
  <c r="R149"/>
  <c r="R369"/>
  <c r="R452"/>
  <c i="5" r="BK98"/>
  <c r="J98"/>
  <c r="J62"/>
  <c r="BK128"/>
  <c r="J128"/>
  <c r="J65"/>
  <c i="6" r="BK102"/>
  <c r="J102"/>
  <c r="J63"/>
  <c r="P137"/>
  <c i="7" r="BK99"/>
  <c r="J99"/>
  <c r="J62"/>
  <c i="8" r="T148"/>
  <c r="T219"/>
  <c i="9" r="P90"/>
  <c r="P89"/>
  <c r="P88"/>
  <c i="1" r="AU62"/>
  <c i="9" r="BK104"/>
  <c r="J104"/>
  <c r="J62"/>
  <c i="10" r="T86"/>
  <c r="T209"/>
  <c i="11" r="P140"/>
  <c r="P107"/>
  <c r="R208"/>
  <c r="P218"/>
  <c r="P215"/>
  <c i="12" r="R100"/>
  <c r="R99"/>
  <c r="T163"/>
  <c r="R216"/>
  <c i="13" r="BK82"/>
  <c r="J82"/>
  <c r="J60"/>
  <c r="T125"/>
  <c i="2" r="BK143"/>
  <c r="J143"/>
  <c r="J63"/>
  <c i="3" r="BK446"/>
  <c r="J446"/>
  <c r="J66"/>
  <c i="9" r="BK185"/>
  <c r="J185"/>
  <c r="J66"/>
  <c i="8" r="BK226"/>
  <c r="J226"/>
  <c r="J65"/>
  <c i="7" r="BK121"/>
  <c r="J121"/>
  <c r="J64"/>
  <c i="11" r="BK230"/>
  <c r="J230"/>
  <c r="J73"/>
  <c i="12" r="BK222"/>
  <c r="J222"/>
  <c r="J69"/>
  <c r="BK239"/>
  <c r="J239"/>
  <c r="J74"/>
  <c i="5" r="BK138"/>
  <c r="J138"/>
  <c r="J67"/>
  <c i="9" r="BK189"/>
  <c r="J189"/>
  <c r="J68"/>
  <c i="11" r="BK216"/>
  <c r="J216"/>
  <c r="J70"/>
  <c i="3" r="BK463"/>
  <c r="J463"/>
  <c r="J70"/>
  <c i="11" r="BK227"/>
  <c r="J227"/>
  <c r="J72"/>
  <c i="12" r="BK236"/>
  <c r="J236"/>
  <c r="J73"/>
  <c i="4" r="BK87"/>
  <c r="J87"/>
  <c r="J61"/>
  <c r="BK171"/>
  <c r="J171"/>
  <c r="J63"/>
  <c i="8" r="BK213"/>
  <c r="J213"/>
  <c r="J63"/>
  <c i="12" r="BK225"/>
  <c r="J225"/>
  <c r="J71"/>
  <c i="3" r="BK450"/>
  <c r="J450"/>
  <c r="J68"/>
  <c i="6" r="BK131"/>
  <c r="J131"/>
  <c r="J64"/>
  <c i="11" r="BK213"/>
  <c r="J213"/>
  <c r="J68"/>
  <c r="BK95"/>
  <c r="J95"/>
  <c r="J61"/>
  <c i="12" r="BK96"/>
  <c r="J96"/>
  <c r="J61"/>
  <c i="13" r="F78"/>
  <c r="BE103"/>
  <c r="BE126"/>
  <c r="BE128"/>
  <c r="BE130"/>
  <c r="BE136"/>
  <c r="BE138"/>
  <c r="BE182"/>
  <c r="BE184"/>
  <c r="BE202"/>
  <c r="BE204"/>
  <c r="E48"/>
  <c r="BE87"/>
  <c r="BE89"/>
  <c r="BE107"/>
  <c r="BE109"/>
  <c r="BE117"/>
  <c r="BE156"/>
  <c r="BE186"/>
  <c r="BE198"/>
  <c r="BE83"/>
  <c r="BE85"/>
  <c r="BE91"/>
  <c r="BE95"/>
  <c r="BE166"/>
  <c r="BE170"/>
  <c r="J52"/>
  <c r="BE121"/>
  <c r="BE123"/>
  <c r="BE134"/>
  <c r="BE152"/>
  <c r="BE154"/>
  <c r="BE158"/>
  <c r="BE160"/>
  <c r="BE178"/>
  <c r="BE190"/>
  <c r="BE200"/>
  <c i="12" r="BK99"/>
  <c r="BK104"/>
  <c r="J104"/>
  <c r="J64"/>
  <c i="13" r="BE93"/>
  <c r="BE111"/>
  <c r="BE113"/>
  <c r="BE119"/>
  <c r="BE132"/>
  <c r="BE162"/>
  <c r="BE164"/>
  <c r="BE168"/>
  <c r="BE180"/>
  <c r="BE193"/>
  <c r="BE195"/>
  <c r="J78"/>
  <c r="BE115"/>
  <c r="BE140"/>
  <c r="BE97"/>
  <c r="BE99"/>
  <c r="BE105"/>
  <c r="BE144"/>
  <c r="BE172"/>
  <c r="BE174"/>
  <c r="BE176"/>
  <c r="BE188"/>
  <c r="BE192"/>
  <c r="BE101"/>
  <c r="BE142"/>
  <c r="BE146"/>
  <c r="BE148"/>
  <c r="BE150"/>
  <c r="BE197"/>
  <c i="12" r="BE108"/>
  <c r="BE110"/>
  <c r="BE115"/>
  <c r="BE129"/>
  <c r="BE133"/>
  <c r="BE134"/>
  <c r="BE140"/>
  <c r="BE171"/>
  <c r="BE101"/>
  <c r="BE102"/>
  <c r="BE119"/>
  <c r="BE120"/>
  <c r="BE121"/>
  <c r="BE137"/>
  <c r="BE138"/>
  <c r="BE159"/>
  <c r="BE161"/>
  <c r="BE162"/>
  <c r="BE217"/>
  <c r="BE218"/>
  <c r="F55"/>
  <c r="BE103"/>
  <c r="BE131"/>
  <c r="BE132"/>
  <c r="BE142"/>
  <c r="BE144"/>
  <c r="BE152"/>
  <c r="BE155"/>
  <c r="BE160"/>
  <c r="BE191"/>
  <c r="BE201"/>
  <c r="BE215"/>
  <c r="BE234"/>
  <c i="11" r="BK94"/>
  <c r="J94"/>
  <c r="J60"/>
  <c i="12" r="J88"/>
  <c r="BE106"/>
  <c r="BE118"/>
  <c r="BE123"/>
  <c r="BE124"/>
  <c r="BE126"/>
  <c r="BE127"/>
  <c r="BE128"/>
  <c r="BE150"/>
  <c r="BE177"/>
  <c r="BE193"/>
  <c r="BE195"/>
  <c r="BE207"/>
  <c r="BE212"/>
  <c r="BE213"/>
  <c r="E84"/>
  <c r="BE97"/>
  <c r="BE112"/>
  <c r="BE114"/>
  <c r="BE154"/>
  <c r="BE157"/>
  <c r="BE179"/>
  <c r="BE208"/>
  <c r="BE209"/>
  <c r="BE232"/>
  <c r="BE240"/>
  <c r="BE116"/>
  <c r="BE135"/>
  <c r="BE169"/>
  <c r="BE173"/>
  <c r="BE175"/>
  <c r="BE183"/>
  <c r="BE185"/>
  <c r="BE187"/>
  <c r="BE196"/>
  <c r="BE197"/>
  <c r="BE199"/>
  <c i="11" r="J108"/>
  <c r="J64"/>
  <c i="12" r="BE145"/>
  <c r="BE147"/>
  <c r="BE148"/>
  <c r="BE164"/>
  <c r="BE166"/>
  <c r="BE167"/>
  <c r="BE203"/>
  <c r="BE205"/>
  <c r="BE219"/>
  <c r="BE223"/>
  <c r="BE158"/>
  <c r="BE181"/>
  <c r="BE189"/>
  <c r="BE220"/>
  <c r="BE221"/>
  <c r="BE226"/>
  <c r="BE228"/>
  <c r="BE230"/>
  <c r="BE237"/>
  <c i="11" r="BE116"/>
  <c r="BE117"/>
  <c r="BE124"/>
  <c r="BE137"/>
  <c r="BE139"/>
  <c r="BE141"/>
  <c r="BE175"/>
  <c r="BE189"/>
  <c r="BE204"/>
  <c r="BE205"/>
  <c r="BE217"/>
  <c r="BE219"/>
  <c r="BE231"/>
  <c r="F90"/>
  <c r="BE99"/>
  <c r="BE100"/>
  <c r="BE103"/>
  <c r="BE146"/>
  <c r="BE165"/>
  <c r="BE187"/>
  <c r="BE199"/>
  <c r="BE221"/>
  <c r="BE96"/>
  <c r="BE111"/>
  <c r="BE113"/>
  <c r="BE114"/>
  <c r="BE134"/>
  <c r="BE136"/>
  <c r="BE169"/>
  <c r="BE171"/>
  <c r="BE178"/>
  <c r="BE194"/>
  <c r="BE225"/>
  <c i="10" r="BK85"/>
  <c r="J85"/>
  <c r="J60"/>
  <c i="11" r="E48"/>
  <c r="BE101"/>
  <c r="BE109"/>
  <c r="BE122"/>
  <c r="BE123"/>
  <c r="BE125"/>
  <c r="BE128"/>
  <c r="BE163"/>
  <c r="BE177"/>
  <c r="BE185"/>
  <c r="BE106"/>
  <c r="BE118"/>
  <c r="BE143"/>
  <c r="BE200"/>
  <c r="J52"/>
  <c r="BE105"/>
  <c r="BE126"/>
  <c r="BE157"/>
  <c r="BE159"/>
  <c r="BE167"/>
  <c r="BE183"/>
  <c r="BE207"/>
  <c r="BE119"/>
  <c r="BE121"/>
  <c r="BE138"/>
  <c r="BE148"/>
  <c r="BE151"/>
  <c r="BE173"/>
  <c r="BE179"/>
  <c r="BE181"/>
  <c r="BE191"/>
  <c r="BE201"/>
  <c r="BE209"/>
  <c r="BE210"/>
  <c r="BE211"/>
  <c r="BE212"/>
  <c r="BE223"/>
  <c r="BE228"/>
  <c r="BE129"/>
  <c r="BE130"/>
  <c r="BE132"/>
  <c r="BE144"/>
  <c r="BE153"/>
  <c r="BE155"/>
  <c r="BE161"/>
  <c r="BE197"/>
  <c r="BE214"/>
  <c i="10" r="F55"/>
  <c r="J78"/>
  <c r="BE132"/>
  <c r="BE144"/>
  <c r="BE146"/>
  <c r="BE156"/>
  <c r="BE158"/>
  <c r="BE159"/>
  <c r="BE161"/>
  <c r="BE169"/>
  <c r="BE171"/>
  <c r="BE210"/>
  <c r="BE223"/>
  <c r="BE242"/>
  <c r="BE245"/>
  <c r="BE257"/>
  <c r="BE342"/>
  <c r="J55"/>
  <c r="BE97"/>
  <c r="BE196"/>
  <c r="BE231"/>
  <c r="BE235"/>
  <c r="BE273"/>
  <c r="BE290"/>
  <c r="BE305"/>
  <c r="BE312"/>
  <c r="BE322"/>
  <c r="BE364"/>
  <c r="BE366"/>
  <c r="E74"/>
  <c r="BE87"/>
  <c r="BE91"/>
  <c r="BE135"/>
  <c r="BE138"/>
  <c r="BE141"/>
  <c r="BE186"/>
  <c r="BE189"/>
  <c r="BE233"/>
  <c r="BE237"/>
  <c r="BE248"/>
  <c r="BE266"/>
  <c r="BE295"/>
  <c r="BE300"/>
  <c r="BE337"/>
  <c r="BE344"/>
  <c r="BE354"/>
  <c r="BE89"/>
  <c r="BE99"/>
  <c r="BE105"/>
  <c r="BE167"/>
  <c r="BE179"/>
  <c r="BE183"/>
  <c r="BE185"/>
  <c r="BE269"/>
  <c r="BE327"/>
  <c r="BE332"/>
  <c r="BE95"/>
  <c r="BE176"/>
  <c r="BE184"/>
  <c r="BE198"/>
  <c r="BE202"/>
  <c r="BE251"/>
  <c r="BE297"/>
  <c r="BE359"/>
  <c r="BE108"/>
  <c r="BE148"/>
  <c r="BE154"/>
  <c r="BE165"/>
  <c r="BE187"/>
  <c r="BE260"/>
  <c r="BE263"/>
  <c r="BE93"/>
  <c r="BE111"/>
  <c r="BE119"/>
  <c r="BE126"/>
  <c r="BE181"/>
  <c r="BE207"/>
  <c r="BE215"/>
  <c r="BE239"/>
  <c r="BE254"/>
  <c r="BE282"/>
  <c r="BE307"/>
  <c r="BE317"/>
  <c r="BE349"/>
  <c i="9" r="E48"/>
  <c r="BE105"/>
  <c r="BE141"/>
  <c r="BE190"/>
  <c r="BE97"/>
  <c r="BE102"/>
  <c r="BE136"/>
  <c r="BE184"/>
  <c r="F85"/>
  <c r="BE147"/>
  <c r="BE149"/>
  <c r="BE156"/>
  <c r="BE171"/>
  <c r="BE174"/>
  <c r="BE179"/>
  <c r="J52"/>
  <c r="BE110"/>
  <c r="BE165"/>
  <c r="BE168"/>
  <c r="BE173"/>
  <c r="BE180"/>
  <c r="BE181"/>
  <c r="BE113"/>
  <c r="BE120"/>
  <c r="BE159"/>
  <c r="BE170"/>
  <c r="BE182"/>
  <c r="BE91"/>
  <c r="BE122"/>
  <c r="BE127"/>
  <c r="BE134"/>
  <c r="BE186"/>
  <c i="8" r="BE144"/>
  <c r="BE146"/>
  <c r="BE208"/>
  <c r="BE145"/>
  <c r="BE214"/>
  <c r="BE227"/>
  <c r="F82"/>
  <c r="BE88"/>
  <c r="BE98"/>
  <c r="BE155"/>
  <c r="BE182"/>
  <c r="BE184"/>
  <c r="BE220"/>
  <c r="E48"/>
  <c r="BE225"/>
  <c r="J52"/>
  <c r="BE127"/>
  <c r="BE132"/>
  <c r="BE138"/>
  <c r="BE149"/>
  <c i="7" r="J86"/>
  <c r="J61"/>
  <c i="8" r="BE109"/>
  <c r="BE125"/>
  <c r="BE147"/>
  <c i="7" r="BE110"/>
  <c r="BE122"/>
  <c i="6" r="BK86"/>
  <c r="J86"/>
  <c r="J60"/>
  <c i="7" r="E48"/>
  <c r="F55"/>
  <c r="BE93"/>
  <c i="6" r="BK101"/>
  <c r="J101"/>
  <c r="J62"/>
  <c i="7" r="J52"/>
  <c r="BE120"/>
  <c r="BE105"/>
  <c r="BE100"/>
  <c r="BE87"/>
  <c r="BE96"/>
  <c r="BE112"/>
  <c r="BE118"/>
  <c i="6" r="E48"/>
  <c r="BE146"/>
  <c r="BE111"/>
  <c r="BE88"/>
  <c r="BE132"/>
  <c r="BE138"/>
  <c r="BE139"/>
  <c r="BE140"/>
  <c i="5" r="J89"/>
  <c r="J61"/>
  <c i="6" r="J52"/>
  <c r="F82"/>
  <c r="BE116"/>
  <c r="BE127"/>
  <c r="BE142"/>
  <c r="BE144"/>
  <c r="BE145"/>
  <c r="BE113"/>
  <c r="BE141"/>
  <c r="BE148"/>
  <c r="BE98"/>
  <c r="BE103"/>
  <c r="BE129"/>
  <c r="BE143"/>
  <c r="BE147"/>
  <c i="1" r="BC59"/>
  <c i="5" r="E48"/>
  <c r="F55"/>
  <c r="J81"/>
  <c r="BE95"/>
  <c r="BE100"/>
  <c r="BE101"/>
  <c r="BE107"/>
  <c r="BE110"/>
  <c i="4" r="J99"/>
  <c r="J62"/>
  <c i="5" r="BE90"/>
  <c r="BE99"/>
  <c r="BE104"/>
  <c r="BE108"/>
  <c r="BE119"/>
  <c r="BE102"/>
  <c r="BE106"/>
  <c r="BE112"/>
  <c r="BE129"/>
  <c r="BE103"/>
  <c r="BE134"/>
  <c r="BE114"/>
  <c r="BE122"/>
  <c r="BE139"/>
  <c r="BE105"/>
  <c r="BE127"/>
  <c r="BE131"/>
  <c i="1" r="BA58"/>
  <c i="4" r="BE177"/>
  <c i="3" r="BK91"/>
  <c r="J91"/>
  <c r="J60"/>
  <c i="4" r="J52"/>
  <c r="BE88"/>
  <c r="BE112"/>
  <c r="BE113"/>
  <c r="BE119"/>
  <c r="BE118"/>
  <c r="BE172"/>
  <c r="BE100"/>
  <c r="BE146"/>
  <c r="BE147"/>
  <c r="BE170"/>
  <c r="BE96"/>
  <c r="BE105"/>
  <c r="BE106"/>
  <c r="BE149"/>
  <c r="BE164"/>
  <c r="BE176"/>
  <c r="F82"/>
  <c r="BE121"/>
  <c r="E48"/>
  <c r="BE126"/>
  <c r="BE135"/>
  <c r="BE140"/>
  <c r="BE148"/>
  <c r="BE157"/>
  <c i="2" r="BK84"/>
  <c r="J84"/>
  <c r="J60"/>
  <c i="3" r="BE126"/>
  <c r="BE133"/>
  <c r="BE142"/>
  <c r="BE147"/>
  <c r="BE177"/>
  <c r="BE259"/>
  <c r="BE264"/>
  <c r="BE437"/>
  <c r="BE453"/>
  <c r="BE454"/>
  <c r="F55"/>
  <c r="BE164"/>
  <c r="BE170"/>
  <c r="BE190"/>
  <c r="BE192"/>
  <c r="BE232"/>
  <c r="BE316"/>
  <c r="BE421"/>
  <c r="BE444"/>
  <c r="E48"/>
  <c r="J84"/>
  <c r="BE157"/>
  <c r="BE209"/>
  <c r="BE220"/>
  <c r="BE273"/>
  <c r="BE278"/>
  <c r="BE355"/>
  <c r="BE357"/>
  <c r="BE362"/>
  <c r="BE436"/>
  <c r="BE451"/>
  <c r="BE460"/>
  <c r="BE462"/>
  <c r="BE150"/>
  <c r="BE286"/>
  <c r="BE293"/>
  <c r="BE298"/>
  <c r="BE307"/>
  <c r="BE338"/>
  <c r="BE342"/>
  <c r="BE243"/>
  <c r="BE323"/>
  <c r="BE425"/>
  <c r="BE447"/>
  <c r="BE118"/>
  <c r="BE121"/>
  <c r="BE197"/>
  <c r="BE214"/>
  <c r="BE249"/>
  <c r="BE328"/>
  <c r="BE364"/>
  <c r="BE370"/>
  <c r="BE384"/>
  <c r="BE398"/>
  <c r="BE406"/>
  <c r="BE419"/>
  <c r="BE429"/>
  <c r="BE443"/>
  <c r="BE445"/>
  <c r="BE457"/>
  <c r="BE459"/>
  <c r="BE93"/>
  <c r="BE100"/>
  <c r="BE106"/>
  <c r="BE112"/>
  <c r="BE172"/>
  <c r="BE184"/>
  <c r="BE202"/>
  <c r="BE226"/>
  <c r="BE237"/>
  <c r="BE348"/>
  <c r="BE353"/>
  <c r="BE455"/>
  <c r="BE456"/>
  <c r="BE464"/>
  <c i="2" r="F55"/>
  <c r="BE102"/>
  <c r="J52"/>
  <c r="BE123"/>
  <c r="BE144"/>
  <c r="E48"/>
  <c r="BE86"/>
  <c r="BE94"/>
  <c r="BE107"/>
  <c r="BE115"/>
  <c r="BE118"/>
  <c r="BE127"/>
  <c r="BE133"/>
  <c r="BE138"/>
  <c i="1" r="BA55"/>
  <c r="BB55"/>
  <c r="BD55"/>
  <c i="4" r="F35"/>
  <c i="1" r="BB57"/>
  <c i="13" r="J34"/>
  <c i="1" r="AW66"/>
  <c i="11" r="F36"/>
  <c i="1" r="BC64"/>
  <c i="12" r="F37"/>
  <c i="1" r="BD65"/>
  <c i="11" r="F37"/>
  <c i="1" r="BD64"/>
  <c i="7" r="F37"/>
  <c i="1" r="BD60"/>
  <c i="13" r="F37"/>
  <c i="1" r="BD66"/>
  <c i="11" r="F34"/>
  <c i="1" r="BA64"/>
  <c i="10" r="F35"/>
  <c i="1" r="BB63"/>
  <c i="7" r="J34"/>
  <c i="1" r="AW60"/>
  <c i="8" r="J34"/>
  <c i="1" r="AW61"/>
  <c i="9" r="F37"/>
  <c i="1" r="BD62"/>
  <c i="3" r="F34"/>
  <c i="1" r="BA56"/>
  <c i="9" r="F34"/>
  <c i="1" r="BA62"/>
  <c i="8" r="F35"/>
  <c i="1" r="BB61"/>
  <c i="2" r="J34"/>
  <c i="1" r="AW55"/>
  <c i="6" r="J34"/>
  <c i="1" r="AW59"/>
  <c i="9" r="J34"/>
  <c i="1" r="AW62"/>
  <c i="3" r="F37"/>
  <c i="1" r="BD56"/>
  <c i="5" r="F35"/>
  <c i="1" r="BB58"/>
  <c i="8" r="F34"/>
  <c i="1" r="BA61"/>
  <c i="8" r="F36"/>
  <c i="1" r="BC61"/>
  <c i="4" r="F36"/>
  <c i="1" r="BC57"/>
  <c i="5" r="F36"/>
  <c i="1" r="BC58"/>
  <c i="9" r="F36"/>
  <c i="1" r="BC62"/>
  <c i="9" r="F35"/>
  <c i="1" r="BB62"/>
  <c i="4" r="F37"/>
  <c i="1" r="BD57"/>
  <c i="12" r="F36"/>
  <c i="1" r="BC65"/>
  <c i="2" r="F36"/>
  <c i="1" r="BC55"/>
  <c i="10" r="F37"/>
  <c i="1" r="BD63"/>
  <c i="7" r="F35"/>
  <c i="1" r="BB60"/>
  <c i="7" r="F36"/>
  <c i="1" r="BC60"/>
  <c i="12" r="F34"/>
  <c i="1" r="BA65"/>
  <c i="13" r="F35"/>
  <c i="1" r="BB66"/>
  <c i="5" r="F37"/>
  <c i="1" r="BD58"/>
  <c i="10" r="J34"/>
  <c i="1" r="AW63"/>
  <c i="6" r="F35"/>
  <c i="1" r="BB59"/>
  <c i="3" r="F36"/>
  <c i="1" r="BC56"/>
  <c i="3" r="F35"/>
  <c i="1" r="BB56"/>
  <c i="10" r="F36"/>
  <c i="1" r="BC63"/>
  <c i="6" r="F34"/>
  <c i="1" r="BA59"/>
  <c i="12" r="J34"/>
  <c i="1" r="AW65"/>
  <c i="13" r="F34"/>
  <c i="1" r="BA66"/>
  <c i="4" r="F34"/>
  <c i="1" r="BA57"/>
  <c i="5" r="J34"/>
  <c i="1" r="AW58"/>
  <c i="6" r="F37"/>
  <c i="1" r="BD59"/>
  <c i="11" r="F35"/>
  <c i="1" r="BB64"/>
  <c i="4" r="J34"/>
  <c i="1" r="AW57"/>
  <c i="7" r="F34"/>
  <c i="1" r="BA60"/>
  <c i="12" r="F35"/>
  <c i="1" r="BB65"/>
  <c i="10" r="F34"/>
  <c i="1" r="BA63"/>
  <c i="8" r="F37"/>
  <c i="1" r="BD61"/>
  <c i="3" r="J34"/>
  <c i="1" r="AW56"/>
  <c i="11" r="J34"/>
  <c i="1" r="AW64"/>
  <c i="13" r="F36"/>
  <c i="1" r="BC66"/>
  <c i="10" l="1" r="T85"/>
  <c r="T84"/>
  <c i="5" r="BK88"/>
  <c r="J88"/>
  <c r="J60"/>
  <c i="13" r="P81"/>
  <c i="1" r="AU66"/>
  <c i="8" r="T86"/>
  <c r="T85"/>
  <c i="11" r="BK107"/>
  <c r="J107"/>
  <c r="J63"/>
  <c i="12" r="P94"/>
  <c i="1" r="AU65"/>
  <c i="4" r="T85"/>
  <c i="11" r="R107"/>
  <c r="R93"/>
  <c i="3" r="P91"/>
  <c r="P90"/>
  <c i="1" r="AU56"/>
  <c i="11" r="T107"/>
  <c r="T93"/>
  <c i="7" r="BK85"/>
  <c r="J85"/>
  <c r="J60"/>
  <c i="5" r="R88"/>
  <c r="R87"/>
  <c i="7" r="R85"/>
  <c r="R84"/>
  <c i="5" r="T88"/>
  <c r="T87"/>
  <c i="10" r="R85"/>
  <c r="R84"/>
  <c i="3" r="R91"/>
  <c r="R90"/>
  <c i="10" r="P85"/>
  <c r="P84"/>
  <c i="1" r="AU63"/>
  <c i="5" r="P88"/>
  <c r="P87"/>
  <c i="1" r="AU58"/>
  <c i="4" r="P85"/>
  <c i="1" r="AU57"/>
  <c i="4" r="BK86"/>
  <c i="11" r="P93"/>
  <c i="1" r="AU64"/>
  <c i="6" r="P85"/>
  <c i="1" r="AU59"/>
  <c i="2" r="T84"/>
  <c r="T83"/>
  <c i="13" r="R81"/>
  <c i="9" r="R89"/>
  <c r="R88"/>
  <c i="12" r="R104"/>
  <c r="R94"/>
  <c r="T104"/>
  <c r="T94"/>
  <c i="2" r="R84"/>
  <c r="R83"/>
  <c i="13" r="T81"/>
  <c i="6" r="T85"/>
  <c i="9" r="T89"/>
  <c r="T88"/>
  <c i="4" r="BK174"/>
  <c r="J174"/>
  <c r="J64"/>
  <c i="9" r="BK188"/>
  <c r="J188"/>
  <c r="J67"/>
  <c i="11" r="BK215"/>
  <c r="J215"/>
  <c r="J69"/>
  <c i="12" r="BK95"/>
  <c r="J95"/>
  <c r="J60"/>
  <c i="5" r="BK137"/>
  <c r="J137"/>
  <c r="J66"/>
  <c i="8" r="BK86"/>
  <c r="BK85"/>
  <c r="J85"/>
  <c r="J59"/>
  <c i="13" r="BK81"/>
  <c r="J81"/>
  <c r="J59"/>
  <c i="3" r="BK449"/>
  <c r="J449"/>
  <c r="J67"/>
  <c i="9" r="BK89"/>
  <c r="BK88"/>
  <c r="J88"/>
  <c i="12" r="BK224"/>
  <c r="J224"/>
  <c r="J70"/>
  <c r="J99"/>
  <c r="J62"/>
  <c i="11" r="BK93"/>
  <c r="J93"/>
  <c r="J59"/>
  <c i="10" r="BK84"/>
  <c r="J84"/>
  <c r="J59"/>
  <c i="6" r="BK85"/>
  <c r="J85"/>
  <c i="3" r="BK90"/>
  <c r="J90"/>
  <c r="J59"/>
  <c i="2" r="BK83"/>
  <c r="J83"/>
  <c i="10" r="F33"/>
  <c i="1" r="AZ63"/>
  <c i="5" r="J33"/>
  <c i="1" r="AV58"/>
  <c r="AT58"/>
  <c i="11" r="F33"/>
  <c i="1" r="AZ64"/>
  <c i="7" r="J33"/>
  <c i="1" r="AV60"/>
  <c r="AT60"/>
  <c i="2" r="J33"/>
  <c i="1" r="AV55"/>
  <c r="AT55"/>
  <c i="8" r="J33"/>
  <c i="1" r="AV61"/>
  <c r="AT61"/>
  <c i="13" r="J33"/>
  <c i="1" r="AV66"/>
  <c r="AT66"/>
  <c i="11" r="J33"/>
  <c i="1" r="AV64"/>
  <c r="AT64"/>
  <c i="6" r="F33"/>
  <c i="1" r="AZ59"/>
  <c i="3" r="F33"/>
  <c i="1" r="AZ56"/>
  <c i="9" r="J30"/>
  <c i="1" r="AG62"/>
  <c i="9" r="J33"/>
  <c i="1" r="AV62"/>
  <c r="AT62"/>
  <c r="AN62"/>
  <c i="13" r="F33"/>
  <c i="1" r="AZ66"/>
  <c i="8" r="F33"/>
  <c i="1" r="AZ61"/>
  <c r="BA54"/>
  <c r="W30"/>
  <c i="12" r="J33"/>
  <c i="1" r="AV65"/>
  <c r="AT65"/>
  <c i="9" r="F33"/>
  <c i="1" r="AZ62"/>
  <c i="4" r="J33"/>
  <c i="1" r="AV57"/>
  <c r="AT57"/>
  <c r="BB54"/>
  <c r="W31"/>
  <c i="2" r="J30"/>
  <c i="1" r="AG55"/>
  <c i="6" r="J33"/>
  <c i="1" r="AV59"/>
  <c r="AT59"/>
  <c r="BC54"/>
  <c r="W32"/>
  <c i="12" r="F33"/>
  <c i="1" r="AZ65"/>
  <c i="5" r="F33"/>
  <c i="1" r="AZ58"/>
  <c i="4" r="F33"/>
  <c i="1" r="AZ57"/>
  <c i="3" r="J33"/>
  <c i="1" r="AV56"/>
  <c r="AT56"/>
  <c i="2" r="F33"/>
  <c i="1" r="AZ55"/>
  <c i="10" r="J33"/>
  <c i="1" r="AV63"/>
  <c r="AT63"/>
  <c i="6" r="J30"/>
  <c i="1" r="AG59"/>
  <c i="7" r="F33"/>
  <c i="1" r="AZ60"/>
  <c r="BD54"/>
  <c r="W33"/>
  <c i="4" l="1" r="BK85"/>
  <c r="J85"/>
  <c r="J59"/>
  <c i="12" r="BK94"/>
  <c r="J94"/>
  <c r="J59"/>
  <c i="7" r="BK84"/>
  <c r="J84"/>
  <c i="4" r="J86"/>
  <c r="J60"/>
  <c i="5" r="BK87"/>
  <c r="J87"/>
  <c r="J59"/>
  <c i="9" r="J89"/>
  <c r="J60"/>
  <c r="J59"/>
  <c i="8" r="J86"/>
  <c r="J60"/>
  <c i="9" r="J39"/>
  <c i="1" r="AN59"/>
  <c i="6" r="J59"/>
  <c r="J39"/>
  <c i="1" r="AN55"/>
  <c i="2" r="J59"/>
  <c r="J39"/>
  <c i="8" r="J30"/>
  <c i="1" r="AG61"/>
  <c i="7" r="J30"/>
  <c i="1" r="AG60"/>
  <c r="AY54"/>
  <c r="AU54"/>
  <c r="AW54"/>
  <c r="AK30"/>
  <c i="10" r="J30"/>
  <c i="1" r="AG63"/>
  <c r="AN63"/>
  <c i="3" r="J30"/>
  <c i="1" r="AG56"/>
  <c i="13" r="J30"/>
  <c i="1" r="AG66"/>
  <c r="AZ54"/>
  <c r="W29"/>
  <c i="11" r="J30"/>
  <c i="1" r="AG64"/>
  <c r="AN64"/>
  <c i="12" r="J30"/>
  <c i="1" r="AG65"/>
  <c r="AN65"/>
  <c r="AX54"/>
  <c i="8" l="1" r="J39"/>
  <c i="13" r="J39"/>
  <c i="7" r="J39"/>
  <c r="J59"/>
  <c i="12" r="J39"/>
  <c i="11" r="J39"/>
  <c i="10" r="J39"/>
  <c i="3" r="J39"/>
  <c i="1" r="AN56"/>
  <c r="AN60"/>
  <c r="AN61"/>
  <c r="AN66"/>
  <c i="5" r="J30"/>
  <c i="1" r="AG58"/>
  <c r="AN58"/>
  <c i="4" r="J30"/>
  <c i="1" r="AG57"/>
  <c r="AV54"/>
  <c r="AK29"/>
  <c i="5" l="1" r="J39"/>
  <c i="4" r="J39"/>
  <c i="1" r="AN57"/>
  <c r="AG54"/>
  <c r="AK26"/>
  <c r="AK35"/>
  <c r="AT54"/>
  <c r="AN54"/>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<sst xmlns="http://schemas.openxmlformats.org/spreadsheetml/2006/main">
  <si>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</si>
  <si>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</si>
  <si>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</si>
  <si>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</si>
  <si>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</si>
  <si>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</si>
  <si>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</si>
  <si>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</si>
  <si>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</si>
  <si>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</si>
  <si>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</si>
  <si>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</si>
  <si>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</si>
  <si>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</si>
  <si>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</si>
  <si>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</si>
  <si>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</si>
  <si>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</si>
  <si>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</si>
  <si>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</si>
  <si>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</si>
  <si>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</si>
  <si>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</si>
  <si>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</si>
  <si>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</si>
  <si>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</si>
  <si>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</si>
  <si>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</si>
  <si>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</si>
  <si>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</si>
  <si>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</si>
  <si>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</si>
  <si>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</si>
  <si>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</si>
  <si>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</si>
  <si>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</si>
  <si>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</si>
  <si>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</si>
  <si>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</si>
  <si>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</si>
  <si>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</si>
  <si>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</si>
  <si>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</si>
  <si>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</si>
  <si>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</si>
  <si>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</si>
  <si>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</si>
  <si>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</si>
  <si>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</si>
  <si>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</si>
  <si>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</si>
  <si>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</si>
  <si>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</si>
  <si>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</si>
  <si>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</si>
  <si>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</si>
  <si>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</si>
  <si>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</si>
  <si>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</si>
  <si>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</si>
  <si>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</si>
  <si>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</si>
  <si>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</si>
  <si>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</si>
  <si>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</si>
  <si>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</si>
  <si>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</si>
  <si>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</si>
  <si>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</si>
  <si>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</si>
  <si>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</si>
  <si>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</si>
  <si>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</si>
  <si>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</si>
  <si>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</si>
  <si>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</si>
  <si>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</si>
  <si>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</si>
  <si>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</si>
  <si>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</si>
  <si>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</si>
  <si>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</si>
  <si>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</si>
  <si>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</si>
  <si>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</si>
  <si>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</si>
  <si>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</si>
  <si>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</si>
  <si>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</si>
  <si>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</si>
  <si>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</si>
  <si>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</si>
  <si>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</si>
  <si>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</si>
  <si>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</si>
  <si>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</si>
  <si>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</si>
  <si>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</si>
  <si>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</si>
  <si>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</si>
  <si>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</si>
  <si>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</si>
  <si>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</si>
  <si>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</si>
  <si>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</si>
  <si>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</si>
  <si>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</si>
  <si>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</si>
  <si>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</si>
  <si>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</si>
  <si>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</si>
  <si>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</si>
  <si>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</si>
  <si>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</si>
  <si>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</si>
  <si>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</si>
  <si>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</si>
  <si>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</si>
  <si>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</si>
  <si>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</si>
  <si>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</si>
  <si>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</si>
  <si>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</si>
  <si>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</si>
  <si>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</si>
  <si>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</si>
  <si>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</si>
  <si>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</si>
  <si>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</si>
  <si>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</si>
  <si>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</si>
  <si>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</si>
  <si>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</si>
  <si>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</si>
  <si>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</si>
  <si>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</si>
  <si>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</si>
  <si>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</si>
  <si>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</si>
  <si>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</si>
  <si>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</si>
  <si>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</si>
  <si>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</si>
  <si>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</si>
  <si>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</si>
  <si>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</si>
  <si>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</si>
  <si>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</si>
  <si>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</si>
  <si>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</si>
  <si>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</si>
  <si>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</si>
  <si>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</si>
  <si>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</si>
  <si>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</si>
  <si>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</si>
  <si>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</si>
  <si>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</si>
  <si>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</si>
  <si>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</si>
  <si>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</si>
  <si>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</si>
  <si>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</si>
  <si>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</si>
  <si>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</si>
  <si>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</si>
  <si>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</si>
  <si>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</si>
  <si>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</si>
  <si>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</si>
  <si>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</si>
  <si>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</si>
  <si>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</si>
  <si>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</si>
  <si>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</si>
  <si>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</si>
  <si>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</si>
  <si>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</si>
  <si>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</si>
  <si>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</si>
  <si>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</si>
  <si>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</si>
  <si>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</si>
  <si>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</si>
  <si>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</si>
  <si>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</si>
  <si>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</si>
  <si>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</si>
  <si>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</si>
  <si>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</si>
  <si>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</si>
  <si>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</si>
  <si>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</si>
  <si>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</si>
  <si>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</si>
  <si>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</si>
  <si>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</si>
  <si>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</si>
  <si>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</si>
  <si>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</si>
  <si>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</si>
  <si>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</si>
  <si>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</si>
  <si>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</si>
  <si>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</si>
  <si>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</si>
  <si>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</si>
  <si>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</si>
  <si>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</si>
  <si>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</si>
  <si>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</si>
  <si>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</si>
  <si>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</si>
  <si>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</si>
  <si>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</si>
  <si>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</si>
  <si>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</si>
  <si>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</si>
  <si>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</si>
  <si>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</si>
  <si>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</si>
  <si>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</si>
  <si>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</si>
  <si>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</si>
  <si>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</si>
  <si>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</si>
  <si>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</si>
  <si>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</si>
  <si>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</si>
  <si>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</si>
  <si>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</si>
  <si>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</si>
  <si>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</si>
  <si>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</si>
  <si>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</si>
  <si>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</si>
  <si>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</si>
  <si>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</si>
  <si>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</si>
  <si>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</si>
  <si>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</si>
  <si>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</si>
  <si>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</si>
  <si>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</si>
  <si>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</si>
  <si>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</si>
  <si>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</si>
  <si>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</si>
  <si>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</si>
  <si>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723,28</t>
  </si>
  <si>
    <t>skladba_PE01c_pl</t>
  </si>
  <si>
    <t>1428,29</t>
  </si>
  <si>
    <t>skladba_PE02a_pl</t>
  </si>
  <si>
    <t>193,31</t>
  </si>
  <si>
    <t>skladba_PE02b_pl</t>
  </si>
  <si>
    <t>86,43</t>
  </si>
  <si>
    <t>skladba_PE03_pl</t>
  </si>
  <si>
    <t>23,13</t>
  </si>
  <si>
    <t>SO 02 - Venkovní sportoviště + technologie sportovišť</t>
  </si>
  <si>
    <t>skladba_PE04_pl</t>
  </si>
  <si>
    <t>298,18</t>
  </si>
  <si>
    <t>skladba_PE05_pl</t>
  </si>
  <si>
    <t>48,27</t>
  </si>
  <si>
    <t>skladba_PE06_pl</t>
  </si>
  <si>
    <t>1810,9</t>
  </si>
  <si>
    <t>základ_vrty_dl</t>
  </si>
  <si>
    <t>215</t>
  </si>
  <si>
    <t>základy_deska_obj</t>
  </si>
  <si>
    <t>4,836</t>
  </si>
  <si>
    <t>základy_pasy_obj</t>
  </si>
  <si>
    <t>6,16</t>
  </si>
  <si>
    <t>zásyp_zemina_obj</t>
  </si>
  <si>
    <t>884,65</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</si>
  <si>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</si>
  <si>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</si>
  <si>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</si>
  <si>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</si>
  <si>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</si>
  <si>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</si>
  <si>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</si>
  <si>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</si>
  <si>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</si>
  <si>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</si>
  <si>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</si>
  <si>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</si>
  <si>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</si>
  <si>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</si>
  <si>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</si>
  <si>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</si>
  <si>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</si>
  <si>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</si>
  <si>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</si>
  <si>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</si>
  <si>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</si>
  <si>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</si>
  <si>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</si>
  <si>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</si>
  <si>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27,018*1,8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</si>
  <si>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</si>
  <si>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</si>
  <si>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</si>
  <si>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</si>
  <si>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</si>
  <si>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</si>
  <si>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</si>
  <si>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</si>
  <si>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</si>
  <si>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</si>
  <si>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</si>
  <si>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</si>
  <si>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</si>
  <si>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</si>
  <si>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</si>
  <si>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</si>
  <si>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</si>
  <si>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</si>
  <si>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</si>
  <si>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</si>
  <si>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</si>
  <si>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</si>
  <si>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</si>
  <si>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</si>
  <si>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</si>
  <si>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</si>
  <si>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</si>
  <si>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</si>
  <si>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</si>
  <si>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3,0*67</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</si>
  <si>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</si>
  <si>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</si>
  <si>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</si>
  <si>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</si>
  <si>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</si>
  <si>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</si>
  <si>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</si>
  <si>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</si>
  <si>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</si>
  <si>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</si>
  <si>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</si>
  <si>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</si>
  <si>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</si>
  <si>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</si>
  <si>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</si>
  <si>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</si>
  <si>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</si>
  <si>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</si>
  <si>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</si>
  <si>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</si>
  <si>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</si>
  <si>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</si>
  <si>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</si>
  <si>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</si>
  <si>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</si>
  <si>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</si>
  <si>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</si>
  <si>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</si>
  <si>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</si>
  <si>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</si>
  <si>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</si>
  <si>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</si>
  <si>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</si>
  <si>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</si>
  <si>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</si>
  <si>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</si>
  <si>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</si>
  <si>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</si>
  <si>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</si>
  <si>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</si>
  <si>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</si>
  <si>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</si>
  <si>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</si>
  <si>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</si>
  <si>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</si>
  <si>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</si>
  <si>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</si>
  <si>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</si>
  <si>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</si>
  <si>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</si>
  <si>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</si>
  <si>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</si>
  <si>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</si>
  <si>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</si>
  <si>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</si>
  <si>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</si>
  <si>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</si>
  <si>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</si>
  <si>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275313811</t>
  </si>
  <si>
    <t>Základy z betonu prostého patky a bloky z betonu kamenem neprokládaného tř. C 25/30</t>
  </si>
  <si>
    <t>-2055164663</t>
  </si>
  <si>
    <t>https://podminky.urs.cz/item/CS_URS_2024_02/275313811</t>
  </si>
  <si>
    <t xml:space="preserve">Základy (dl * š  * v)</t>
  </si>
  <si>
    <t>(0,2^2*PI)*3,0*67</t>
  </si>
  <si>
    <t>(0,2^2*PI)*1,0*14</t>
  </si>
  <si>
    <t>Komunikace pozemní</t>
  </si>
  <si>
    <t>22</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</si>
  <si>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</si>
  <si>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</si>
  <si>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</si>
  <si>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</si>
  <si>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</si>
  <si>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23</t>
  </si>
  <si>
    <t>564720011</t>
  </si>
  <si>
    <t>Podklad nebo kryt z kameniva hrubého drceného vel. 8-16 mm s rozprostřením a zhutněním plochy přes 100 m2, po zhutnění tl. 80 mm</t>
  </si>
  <si>
    <t>-234161541</t>
  </si>
  <si>
    <t>https://podminky.urs.cz/item/CS_URS_2024_02/564720011</t>
  </si>
  <si>
    <t>564720111</t>
  </si>
  <si>
    <t>Podklad nebo kryt z kameniva hrubého drceného vel. 16-32 mm s rozprostřením a zhutněním plochy přes 100 m2, po zhutnění tl. 80 mm</t>
  </si>
  <si>
    <t>-1442422164</t>
  </si>
  <si>
    <t>https://podminky.urs.cz/item/CS_URS_2024_02/564720111</t>
  </si>
  <si>
    <t>25</t>
  </si>
  <si>
    <t>564730001</t>
  </si>
  <si>
    <t>Podklad nebo kryt z kameniva hrubého drceného vel. 8-16 mm s rozprostřením a zhutněním plochy jednotlivě do 100 m2, po zhutnění tl. 100 mm</t>
  </si>
  <si>
    <t>-75541069</t>
  </si>
  <si>
    <t>https://podminky.urs.cz/item/CS_URS_2024_02/564730001</t>
  </si>
  <si>
    <t>26</t>
  </si>
  <si>
    <t>5647321R1</t>
  </si>
  <si>
    <t>Podklad nebo kryt pro dopadiště vrhu koulí s rozprostřením, vlhčením a zhutněním, po zhutnění tl. 100 mm (40 mm obrusná vrstva + 60 mm dynamická vrstva)</t>
  </si>
  <si>
    <t>-1140796822</t>
  </si>
  <si>
    <t>Kryt (pl)</t>
  </si>
  <si>
    <t>27</t>
  </si>
  <si>
    <t>564750101</t>
  </si>
  <si>
    <t>Podklad nebo kryt z kameniva hrubého drceného vel. 16-32 mm s rozprostřením a zhutněním plochy jednotlivě do 100 m2, po zhutnění tl. 150 mm</t>
  </si>
  <si>
    <t>606664526</t>
  </si>
  <si>
    <t>https://podminky.urs.cz/item/CS_URS_2024_02/564750101</t>
  </si>
  <si>
    <t>28</t>
  </si>
  <si>
    <t>564751114</t>
  </si>
  <si>
    <t>Podklad nebo kryt z kameniva hrubého drceného vel. 32-63 mm s rozprostřením a zhutněním plochy přes 100 m2, po zhutnění tl. 180 mm</t>
  </si>
  <si>
    <t>-385340954</t>
  </si>
  <si>
    <t>https://podminky.urs.cz/item/CS_URS_2024_02/564751114</t>
  </si>
  <si>
    <t>29</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</si>
  <si>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</si>
  <si>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</si>
  <si>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</si>
  <si>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</si>
  <si>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30</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</si>
  <si>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</si>
  <si>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</si>
  <si>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</si>
  <si>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</si>
  <si>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31</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</si>
  <si>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</si>
  <si>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</si>
  <si>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</si>
  <si>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</si>
  <si>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32</t>
  </si>
  <si>
    <t>564831111.2</t>
  </si>
  <si>
    <t>1291676192</t>
  </si>
  <si>
    <t>Poznámka k položce:_x000d_
frakce 0/63_x000d_
_x000d_
V ceně zohlednit přesun až na místo uložení do násypu. Hmotnost se nezapočítává do přesunu hmot!</t>
  </si>
  <si>
    <t>33</t>
  </si>
  <si>
    <t>564831112</t>
  </si>
  <si>
    <t>Podklad ze štěrkodrti ŠD s rozprostřením a zhutněním plochy přes 100 m2, po zhutnění tl. 110 mm</t>
  </si>
  <si>
    <t>-1173106474</t>
  </si>
  <si>
    <t>https://podminky.urs.cz/item/CS_URS_2024_02/564831112</t>
  </si>
  <si>
    <t>34</t>
  </si>
  <si>
    <t>564861111.1</t>
  </si>
  <si>
    <t>Podklad ze štěrkodrti ŠD s rozprostřením a zhutněním plochy přes 100 m2, po zhutnění tl. 200 mm</t>
  </si>
  <si>
    <t>465351018</t>
  </si>
  <si>
    <t>35</t>
  </si>
  <si>
    <t>564861111.2</t>
  </si>
  <si>
    <t>1205467381</t>
  </si>
  <si>
    <t>36</t>
  </si>
  <si>
    <t>576411115R</t>
  </si>
  <si>
    <t>Asfaltový beton drenážní 2/5 nebo 2/8 stupeň hutnění 95%, po zhutnění tl. 40 mm</t>
  </si>
  <si>
    <t>1888653170</t>
  </si>
  <si>
    <t>37</t>
  </si>
  <si>
    <t>576411315R</t>
  </si>
  <si>
    <t>Asfaltový beton drenážní 2/11 nebo 2/16 stupeň hutnění 95%, po zhutnění tl. 40 mm</t>
  </si>
  <si>
    <t>-1785713852</t>
  </si>
  <si>
    <t>38</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</si>
  <si>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</si>
  <si>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</si>
  <si>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</si>
  <si>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</si>
  <si>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</si>
  <si>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39</t>
  </si>
  <si>
    <t>5792313R1</t>
  </si>
  <si>
    <t>Umělý polyuretanový povrch: 90 mm SBR granulát s polyuretanovým pojivem + 3 mm jemně stříkané EPDM, s impregnací podkladu, plochy do 300 m2 (různá barevnost)</t>
  </si>
  <si>
    <t>40251277</t>
  </si>
  <si>
    <t>40</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</si>
  <si>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</si>
  <si>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</si>
  <si>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</si>
  <si>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</si>
  <si>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</si>
  <si>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</si>
  <si>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</si>
  <si>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</si>
  <si>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</si>
  <si>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</si>
  <si>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</si>
  <si>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41</t>
  </si>
  <si>
    <t>5891611R1</t>
  </si>
  <si>
    <t>Umělý trávník pro sportovní povrchy fotbalová hřiště včetně zásypu pískem a EPDM granulátem výška vlasu do 40 mm (umělý trávník III. generace)</t>
  </si>
  <si>
    <t>636833176</t>
  </si>
  <si>
    <t>Umělý trávník(pl)</t>
  </si>
  <si>
    <t>42</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</si>
  <si>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</si>
  <si>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</si>
  <si>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</si>
  <si>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</si>
  <si>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</si>
  <si>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</si>
  <si>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</si>
  <si>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43</t>
  </si>
  <si>
    <t>631311234</t>
  </si>
  <si>
    <t>Mazanina z betonu prostého se zvýšenými nároky na prostředí tl. přes 120 do 240 mm tř. C 25/30</t>
  </si>
  <si>
    <t>1527336660</t>
  </si>
  <si>
    <t>https://podminky.urs.cz/item/CS_URS_2024_02/631311234</t>
  </si>
  <si>
    <t>Plocha pro hod koulí (pl * v)</t>
  </si>
  <si>
    <t>skladba_PE03_pl*0,15</t>
  </si>
  <si>
    <t>44</t>
  </si>
  <si>
    <t>631319023</t>
  </si>
  <si>
    <t>Příplatek k cenám mazanin za úpravu povrchu mazaniny přehlazením s poprášením cementem pro konečnou úpravu, mazanina tl. přes 120 do 240 mm (10 kg/m3)</t>
  </si>
  <si>
    <t>1997772815</t>
  </si>
  <si>
    <t>https://podminky.urs.cz/item/CS_URS_2024_02/631319023</t>
  </si>
  <si>
    <t>45</t>
  </si>
  <si>
    <t>631319175</t>
  </si>
  <si>
    <t>Příplatek k cenám mazanin za stržení povrchu spodní vrstvy mazaniny latí před vložením výztuže nebo pletiva pro tl. obou vrstev mazaniny přes 120 do 240 mm</t>
  </si>
  <si>
    <t>1947205558</t>
  </si>
  <si>
    <t>https://podminky.urs.cz/item/CS_URS_2024_02/631319175</t>
  </si>
  <si>
    <t>46</t>
  </si>
  <si>
    <t>631351101</t>
  </si>
  <si>
    <t>Bednění v podlahách rýh a hran zřízení</t>
  </si>
  <si>
    <t>1593666119</t>
  </si>
  <si>
    <t>https://podminky.urs.cz/item/CS_URS_2024_02/631351101</t>
  </si>
  <si>
    <t>Plocha pro hod koulí - bednění (dl * v)</t>
  </si>
  <si>
    <t>8,2*0,15</t>
  </si>
  <si>
    <t>47</t>
  </si>
  <si>
    <t>631351102</t>
  </si>
  <si>
    <t>Bednění v podlahách rýh a hran odstranění</t>
  </si>
  <si>
    <t>-2114093529</t>
  </si>
  <si>
    <t>https://podminky.urs.cz/item/CS_URS_2024_02/631351102</t>
  </si>
  <si>
    <t>48</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</si>
  <si>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</si>
  <si>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</si>
  <si>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</si>
  <si>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</si>
  <si>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</si>
  <si>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</si>
  <si>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</si>
  <si>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49</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</si>
  <si>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</si>
  <si>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</si>
  <si>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</si>
  <si>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</si>
  <si>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</si>
  <si>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</si>
  <si>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</si>
  <si>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</si>
  <si>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</si>
  <si>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</si>
  <si>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</si>
  <si>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</si>
  <si>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</si>
  <si>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</si>
  <si>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</si>
  <si>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50</t>
  </si>
  <si>
    <t>5921.02</t>
  </si>
  <si>
    <t>obrubník betonový s bezpečnostní hranou, v. 300 mm, pro sportoviště (specifikace dle PD)</t>
  </si>
  <si>
    <t>-260136828</t>
  </si>
  <si>
    <t>oddělení dětské hřiště</t>
  </si>
  <si>
    <t>20*1,0+4*0,5</t>
  </si>
  <si>
    <t>18*1,0+4*0,5</t>
  </si>
  <si>
    <t>174,5*1,02 'Přepočtené koeficientem množství</t>
  </si>
  <si>
    <t>51</t>
  </si>
  <si>
    <t>5921.03</t>
  </si>
  <si>
    <t>obrubník rohový betonový s bezpečnostní hranou, v. 300 mm, pro sportoviště (specifikace dle PD)</t>
  </si>
  <si>
    <t>kus</t>
  </si>
  <si>
    <t>2051498139</t>
  </si>
  <si>
    <t>Obrubník (p)</t>
  </si>
  <si>
    <t>8*1,02 'Přepočtené koeficientem množství</t>
  </si>
  <si>
    <t>52</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</si>
  <si>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</si>
  <si>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</si>
  <si>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</si>
  <si>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</si>
  <si>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</si>
  <si>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53</t>
  </si>
  <si>
    <t>935113111</t>
  </si>
  <si>
    <t>Osazení odvodňovacího žlabu s krycím roštem polymerbetonového šířky do 200 mm</t>
  </si>
  <si>
    <t>-1963414938</t>
  </si>
  <si>
    <t>https://podminky.urs.cz/item/CS_URS_2024_02/935113111</t>
  </si>
  <si>
    <t>54</t>
  </si>
  <si>
    <t>5922OV02</t>
  </si>
  <si>
    <t>žlab odvodňovací štěbinový pro sportoviště (specifikace dle PD)</t>
  </si>
  <si>
    <t>478811865</t>
  </si>
  <si>
    <t>Žlab (dl)</t>
  </si>
  <si>
    <t>196,0-102</t>
  </si>
  <si>
    <t>55</t>
  </si>
  <si>
    <t>5922OV02.2</t>
  </si>
  <si>
    <t>žlab odvodňovací štěbinový pro sportoviště s oddělovací hranou (specifikace dle PD)</t>
  </si>
  <si>
    <t>1705213841</t>
  </si>
  <si>
    <t>51,0*2</t>
  </si>
  <si>
    <t>56</t>
  </si>
  <si>
    <t>9351131R1</t>
  </si>
  <si>
    <t>Osazení lapače písku do betonu š. 500 mm vč. příslušenství</t>
  </si>
  <si>
    <t>-732358786</t>
  </si>
  <si>
    <t>Lapač písku (dl)</t>
  </si>
  <si>
    <t>26,0</t>
  </si>
  <si>
    <t>24,0</t>
  </si>
  <si>
    <t>57</t>
  </si>
  <si>
    <t>5922OV0X</t>
  </si>
  <si>
    <t>lapač písku pro doskočiště s pozinkovaným čelem, š. 500 mm (specifikace dle PD)</t>
  </si>
  <si>
    <t>-1381172456</t>
  </si>
  <si>
    <t>58</t>
  </si>
  <si>
    <t>935923216</t>
  </si>
  <si>
    <t>Osazení odvodňovacího žlabu s krycím roštem vpusti pro žlab šířky do 200 mm</t>
  </si>
  <si>
    <t>-1333295706</t>
  </si>
  <si>
    <t>https://podminky.urs.cz/item/CS_URS_2024_02/935923216</t>
  </si>
  <si>
    <t>OV 01</t>
  </si>
  <si>
    <t>59</t>
  </si>
  <si>
    <t>5922OV01</t>
  </si>
  <si>
    <t>vpusť s revizním nástavcem pro sporotviště (specifikace dle PD)</t>
  </si>
  <si>
    <t>-1104465666</t>
  </si>
  <si>
    <t>60</t>
  </si>
  <si>
    <t>9359232R2</t>
  </si>
  <si>
    <t>Osazení revizní šachty z PP</t>
  </si>
  <si>
    <t>-1861100814</t>
  </si>
  <si>
    <t>61</t>
  </si>
  <si>
    <t>5922OVX2</t>
  </si>
  <si>
    <t>servisní šachta PP tělo | ocel. kryt | nosič zásuvek | 500×500×624 mm pro sportoviště (specifikace dle PD)</t>
  </si>
  <si>
    <t>1729072665</t>
  </si>
  <si>
    <t>62</t>
  </si>
  <si>
    <t>998222012</t>
  </si>
  <si>
    <t>Přesun hmot pro tělovýchovné plochy dopravní vzdálenost do 200 m</t>
  </si>
  <si>
    <t>-176599656</t>
  </si>
  <si>
    <t>https://podminky.urs.cz/item/CS_URS_2024_02/998222012</t>
  </si>
  <si>
    <t>PSV</t>
  </si>
  <si>
    <t>Práce a dodávky PSV</t>
  </si>
  <si>
    <t>767</t>
  </si>
  <si>
    <t>Konstrukce zámečnické</t>
  </si>
  <si>
    <t>63</t>
  </si>
  <si>
    <t>767000VK1</t>
  </si>
  <si>
    <t>D+M ocelový kruh pro vrh koulí - specifikace dle mezinárodních pravidel (kompletní dodávka a specifikace dle PD)</t>
  </si>
  <si>
    <t>kpl</t>
  </si>
  <si>
    <t>-1503900950</t>
  </si>
  <si>
    <t>OST</t>
  </si>
  <si>
    <t>Ostatní</t>
  </si>
  <si>
    <t>64</t>
  </si>
  <si>
    <t>M01</t>
  </si>
  <si>
    <t>D+M pítko vč. základu, napojení na rozvody vody, doplňků a příslušenství (kompletní dodávka a specifikace dle PD)</t>
  </si>
  <si>
    <t>262144</t>
  </si>
  <si>
    <t>2080624352</t>
  </si>
  <si>
    <t>65</t>
  </si>
  <si>
    <t>M02</t>
  </si>
  <si>
    <t>D+M lezecký balvan vč. základu, doplňků a příslušenství (kompletní dodávka a specifikace dle PD)</t>
  </si>
  <si>
    <t>592295659</t>
  </si>
  <si>
    <t>66</t>
  </si>
  <si>
    <t>M03.1</t>
  </si>
  <si>
    <t>D+M trampolína v úrovni země vč. základu, doplňků a příslušenství (kompletní dodávka a specifikace dle PD)</t>
  </si>
  <si>
    <t>106765613</t>
  </si>
  <si>
    <t>67</t>
  </si>
  <si>
    <t>M03.2</t>
  </si>
  <si>
    <t>D+M kostky k sezení vč. doplňků a příslušenství (kompletní dodávka a specifikace dle PD)</t>
  </si>
  <si>
    <t>-275751618</t>
  </si>
  <si>
    <t>68</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</si>
  <si>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</si>
  <si>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</si>
  <si>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</si>
  <si>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</si>
  <si>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69</t>
  </si>
  <si>
    <t>OSTX02</t>
  </si>
  <si>
    <t>D+M ocelové pouzdro pro ukotvení koše na streetball do základu vč. kotvení, povrchové úpravy, doplňků a příslušenství (kompletní dodávka a specifikace dle PD)</t>
  </si>
  <si>
    <t>1038756599</t>
  </si>
  <si>
    <t>70</t>
  </si>
  <si>
    <t>OSTX05</t>
  </si>
  <si>
    <t>D+M oplocení sportoviště výšky 6,0 m, celková délka oplocení 156,18 m, mantinel+síťovina vč. sloupků, 4 dvoukřídlých dveří, doplňků a příslušenství (kompletní dodávka a specifikace dle PD)</t>
  </si>
  <si>
    <t>-928097789</t>
  </si>
  <si>
    <t>71</t>
  </si>
  <si>
    <t>OSTX06</t>
  </si>
  <si>
    <t>D+M časomíra - pouze stavební příprava vč. kotvení, povrchové úpravy, doplňků a příslušenství (kompletní dodávka a specifikace dle PD)</t>
  </si>
  <si>
    <t>-1885539671</t>
  </si>
  <si>
    <t>Výkaz výměr, figury</t>
  </si>
  <si>
    <t>72</t>
  </si>
  <si>
    <t>podlahy_pl</t>
  </si>
  <si>
    <t>Skladby sportovišť - plocha</t>
  </si>
  <si>
    <t>-1616354909</t>
  </si>
  <si>
    <t>Plochy (pl)</t>
  </si>
  <si>
    <t>PE 01a</t>
  </si>
  <si>
    <t>PE 01b</t>
  </si>
  <si>
    <t>PE 01c</t>
  </si>
  <si>
    <t>PE 02a</t>
  </si>
  <si>
    <t>PE 02b</t>
  </si>
  <si>
    <t>PE 03</t>
  </si>
  <si>
    <t>PE 04</t>
  </si>
  <si>
    <t>PE 05</t>
  </si>
  <si>
    <t>PE 06</t>
  </si>
  <si>
    <t>5196,23*0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</si>
  <si>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</si>
  <si>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</si>
  <si>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</si>
  <si>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</si>
  <si>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</si>
  <si>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</si>
  <si>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</si>
  <si>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</si>
  <si>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</si>
  <si>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</si>
  <si>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</si>
  <si>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</si>
  <si>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</si>
  <si>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</si>
  <si>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</si>
  <si>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</si>
  <si>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</si>
  <si>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</si>
  <si>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</si>
  <si>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</si>
  <si>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</si>
  <si>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</si>
  <si>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</si>
  <si>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</si>
  <si>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</si>
  <si>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</si>
  <si>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</si>
  <si>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</si>
  <si>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</si>
  <si>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</si>
  <si>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</si>
  <si>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</si>
  <si>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</si>
  <si>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</si>
  <si>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</si>
  <si>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</si>
  <si>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</si>
  <si>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</si>
  <si>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</si>
  <si>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</si>
  <si>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</si>
  <si>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</si>
  <si>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</si>
  <si>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</si>
  <si>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</si>
  <si>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</si>
  <si>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</si>
  <si>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</si>
  <si>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</si>
  <si>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</si>
  <si>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</si>
  <si>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</si>
  <si>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</si>
  <si>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</si>
  <si>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</si>
  <si>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</si>
  <si>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</si>
  <si>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</si>
  <si>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</si>
  <si>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</si>
  <si>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</si>
  <si>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</si>
  <si>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</si>
  <si>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</si>
  <si>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</si>
  <si>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</si>
  <si>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</si>
  <si>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</si>
  <si>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</si>
  <si>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</si>
  <si>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</si>
  <si>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</si>
  <si>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</si>
  <si>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</si>
  <si>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</si>
  <si>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</si>
  <si>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</si>
  <si>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</si>
  <si>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</si>
  <si>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</si>
  <si>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</si>
  <si>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</si>
  <si>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</si>
  <si>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</si>
  <si>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</si>
  <si>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</si>
  <si>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</si>
  <si>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</si>
  <si>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</si>
  <si>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</si>
  <si>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</si>
  <si>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</si>
  <si>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</si>
  <si>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</si>
  <si>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</si>
  <si>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</si>
  <si>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</si>
  <si>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</si>
  <si>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</si>
  <si>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</si>
  <si>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</si>
  <si>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</si>
  <si>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</si>
  <si>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</si>
  <si>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</si>
  <si>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</si>
  <si>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</si>
  <si>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</si>
  <si>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</si>
  <si>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</si>
  <si>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</si>
  <si>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</si>
  <si>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</si>
  <si>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</si>
  <si>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</si>
  <si>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</si>
  <si>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</si>
  <si>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</si>
  <si>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</si>
  <si>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</si>
  <si>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</si>
  <si>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</si>
  <si>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</si>
  <si>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</si>
  <si>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</si>
  <si>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</si>
  <si>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</si>
  <si>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</si>
  <si>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</si>
  <si>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</si>
  <si>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</si>
  <si>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</si>
  <si>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</si>
  <si>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</si>
  <si>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</si>
  <si>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</si>
  <si>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</si>
  <si>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</si>
  <si>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</si>
  <si>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</si>
  <si>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</si>
  <si>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</si>
  <si>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</si>
  <si>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</si>
  <si>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</si>
  <si>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</si>
  <si>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</si>
  <si>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</si>
  <si>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</si>
  <si>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</si>
  <si>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</si>
  <si>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</si>
  <si>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</si>
  <si>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</si>
  <si>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</si>
  <si>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</si>
  <si>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</si>
  <si>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</si>
  <si>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</si>
  <si>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</si>
  <si>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</si>
  <si>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</si>
  <si>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</si>
  <si>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</si>
  <si>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</si>
  <si>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</si>
  <si>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</si>
  <si>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</si>
  <si>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</si>
  <si>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63,607*0,2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</si>
  <si>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</si>
  <si>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</si>
  <si>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</si>
  <si>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</si>
  <si>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63,607*0,8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</si>
  <si>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</si>
  <si>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</si>
  <si>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</si>
  <si>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</si>
  <si>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</si>
  <si>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</si>
  <si>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</si>
  <si>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</si>
  <si>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</si>
  <si>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</si>
  <si>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</si>
  <si>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</si>
  <si>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</si>
  <si>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</si>
  <si>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</si>
  <si>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</si>
  <si>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</si>
  <si>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</si>
  <si>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</si>
  <si>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</si>
  <si>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</si>
  <si>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</si>
  <si>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</si>
  <si>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</si>
  <si>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</si>
  <si>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</si>
  <si>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</si>
  <si>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</si>
  <si>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</si>
  <si>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</si>
  <si>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</si>
  <si>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</si>
  <si>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</si>
  <si>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</si>
  <si>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</si>
  <si>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</si>
  <si>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</si>
  <si>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</si>
  <si>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</si>
  <si>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</si>
  <si>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</si>
  <si>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</si>
  <si>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</si>
  <si>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</si>
  <si>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</si>
  <si>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</si>
  <si>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</si>
  <si>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</si>
  <si>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</si>
  <si>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</si>
  <si>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</si>
  <si>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</si>
  <si>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</si>
  <si>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</si>
  <si>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</si>
  <si>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</si>
  <si>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</si>
  <si>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</si>
  <si>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</si>
  <si>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</si>
  <si>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</si>
  <si>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</si>
  <si>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</si>
  <si>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</si>
  <si>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</si>
  <si>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</si>
  <si>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</si>
  <si>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D+M informační panel, 2000 x 900 mm vč. kotvení, povrchové úpravy, doplňků a příslušenství (kompletní dodávka a specifikace dle PD)</t>
  </si>
  <si>
    <t>-1309158858</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</si>
  <si>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</si>
  <si>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</si>
  <si>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</si>
  <si>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</si>
  <si>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</si>
  <si>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</si>
  <si>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</si>
  <si>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</si>
  <si>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</si>
  <si>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</si>
  <si>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</si>
  <si>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</si>
  <si>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</si>
  <si>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</si>
  <si>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</si>
  <si>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</si>
  <si>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</si>
  <si>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</si>
  <si>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</si>
  <si>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</si>
  <si>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</si>
  <si>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</si>
  <si>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</si>
  <si>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</si>
  <si>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</si>
  <si>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</si>
  <si>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</si>
  <si>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</si>
  <si>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</si>
  <si>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</si>
  <si>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</si>
  <si>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</si>
  <si>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</si>
  <si>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</si>
  <si>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</si>
  <si>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</si>
  <si>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</si>
  <si>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</si>
  <si>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275351121</t>
  </si>
  <si>
    <t>Bednění základů patek zřízení</t>
  </si>
  <si>
    <t>-2025804594</t>
  </si>
  <si>
    <t>https://podminky.urs.cz/item/CS_URS_2024_02/275351121</t>
  </si>
  <si>
    <t>Základy - bednění (dl * v)</t>
  </si>
  <si>
    <t>6,2*0,8*2</t>
  </si>
  <si>
    <t>275351122</t>
  </si>
  <si>
    <t>Bednění základů patek odstranění</t>
  </si>
  <si>
    <t>-1241264131</t>
  </si>
  <si>
    <t>https://podminky.urs.cz/item/CS_URS_2024_02/275351122</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</si>
  <si>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</si>
  <si>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</si>
  <si>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</si>
  <si>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</si>
  <si>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</si>
  <si>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</si>
  <si>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</si>
  <si>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</si>
  <si>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</si>
  <si>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</si>
  <si>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</si>
  <si>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</si>
  <si>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</si>
  <si>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</si>
  <si>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</si>
  <si>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</si>
  <si>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</si>
  <si>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</si>
  <si>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</si>
  <si>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</si>
  <si>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</si>
  <si>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</si>
  <si>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</si>
  <si>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</si>
  <si>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</si>
  <si>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</si>
  <si>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</si>
  <si>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</si>
  <si>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</si>
  <si>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</si>
  <si>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</si>
  <si>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</si>
  <si>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</si>
  <si>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</si>
  <si>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</si>
  <si>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</si>
  <si>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</si>
  <si>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</si>
  <si>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</si>
  <si>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</si>
  <si>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</si>
  <si>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</si>
  <si>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</si>
  <si>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</si>
  <si>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</si>
  <si>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</si>
  <si>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</si>
  <si>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</si>
  <si>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</si>
  <si>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</si>
  <si>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</si>
  <si>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</si>
  <si>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</si>
  <si>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</si>
  <si>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</si>
  <si>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</si>
  <si>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</si>
  <si>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</si>
  <si>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</si>
  <si>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</si>
  <si>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</si>
  <si>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</si>
  <si>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</si>
  <si>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</si>
  <si>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</si>
  <si>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</si>
  <si>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</si>
  <si>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</si>
  <si>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</si>
  <si>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</si>
  <si>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</si>
  <si>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</si>
  <si>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</si>
  <si>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</si>
  <si>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</si>
  <si>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</si>
  <si>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</si>
  <si>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</si>
  <si>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</si>
  <si>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</si>
  <si>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</si>
  <si>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</si>
  <si>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</si>
  <si>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</si>
  <si>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</si>
  <si>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</si>
  <si>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</si>
  <si>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</si>
  <si>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</si>
  <si>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</si>
  <si>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</si>
  <si>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</si>
  <si>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</si>
  <si>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</si>
  <si>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</si>
  <si>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</si>
  <si>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</si>
  <si>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</si>
  <si>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</si>
  <si>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</si>
  <si>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</si>
  <si>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</si>
  <si>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</si>
  <si>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</si>
  <si>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</si>
  <si>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</si>
  <si>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</si>
  <si>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</si>
  <si>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</si>
  <si>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</si>
  <si>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</si>
  <si>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</si>
  <si>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</si>
  <si>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</si>
  <si>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</si>
  <si>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</si>
  <si>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</si>
  <si>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(PB3)</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</si>
  <si>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</si>
  <si>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</si>
  <si>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</si>
  <si>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</si>
  <si>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</si>
  <si>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</si>
  <si>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</si>
  <si>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</si>
  <si>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</si>
  <si>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</si>
  <si>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</si>
  <si>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</si>
  <si>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</si>
  <si>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</si>
  <si>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</si>
  <si>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</si>
  <si>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</si>
  <si>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</si>
  <si>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</si>
  <si>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</si>
  <si>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</si>
  <si>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</si>
  <si>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</si>
  <si>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</si>
  <si>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</si>
  <si>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</si>
  <si>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</si>
  <si>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</si>
  <si>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</si>
  <si>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</si>
  <si>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</si>
  <si>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</si>
  <si>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</si>
  <si>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</si>
  <si>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</si>
  <si>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</si>
  <si>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</si>
  <si>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</si>
  <si>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</si>
  <si>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</si>
  <si>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</si>
  <si>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</si>
  <si>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</si>
  <si>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</si>
  <si>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</si>
  <si>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</si>
  <si>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</si>
  <si>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</si>
  <si>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</si>
  <si>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</si>
  <si>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</si>
  <si>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</si>
  <si>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</si>
  <si>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</si>
  <si>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</si>
  <si>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</si>
  <si>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</si>
  <si>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</si>
  <si>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</si>
  <si>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</si>
  <si>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</si>
  <si>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</si>
  <si>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</si>
  <si>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</si>
  <si>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</si>
  <si>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</si>
  <si>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</si>
  <si>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</si>
  <si>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</si>
  <si>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</si>
  <si>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</si>
  <si>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</si>
  <si>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</si>
  <si>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</si>
  <si>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</si>
  <si>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</si>
  <si>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</si>
  <si>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</si>
  <si>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</si>
  <si>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</si>
  <si>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</si>
  <si>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</si>
  <si>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</si>
  <si>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</si>
  <si>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</si>
  <si>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</si>
  <si>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</si>
  <si>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</si>
  <si>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</si>
  <si>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</si>
  <si>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</si>
  <si>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</si>
  <si>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</si>
  <si>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</si>
  <si>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</si>
  <si>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</si>
  <si>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</si>
  <si>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</si>
  <si>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</si>
  <si>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</si>
  <si>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</si>
  <si>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</si>
  <si>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</si>
  <si>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</si>
  <si>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</si>
  <si>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</si>
  <si>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</si>
  <si>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</si>
  <si>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</si>
  <si>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</si>
  <si>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</si>
  <si>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</si>
  <si>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</si>
  <si>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</si>
  <si>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</si>
  <si>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</si>
  <si>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</si>
  <si>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</si>
  <si>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</si>
  <si>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</si>
  <si>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</si>
  <si>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</si>
  <si>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</si>
  <si>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</si>
  <si>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</si>
  <si>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</si>
  <si>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</si>
  <si>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</si>
  <si>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</si>
  <si>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</si>
  <si>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</si>
  <si>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</si>
  <si>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</si>
  <si>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</si>
  <si>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</si>
  <si>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</si>
  <si>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</si>
  <si>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</si>
  <si>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</si>
  <si>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</si>
  <si>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</si>
  <si>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</si>
  <si>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</si>
  <si>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</si>
  <si>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</si>
  <si>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</si>
  <si>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</si>
  <si>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</si>
  <si>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</si>
  <si>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</si>
  <si>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</si>
  <si>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</si>
  <si>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</si>
  <si>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</si>
  <si>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</si>
  <si>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</si>
  <si>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</si>
  <si>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</si>
  <si>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</si>
  <si>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</si>
  <si>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</si>
  <si>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</si>
  <si>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</si>
  <si>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</si>
  <si>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</si>
  <si>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</si>
  <si>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</si>
  <si>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</si>
  <si>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</si>
  <si>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</si>
  <si>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</si>
  <si>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</si>
  <si>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</si>
  <si>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</si>
  <si>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</si>
  <si>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</si>
  <si>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</si>
  <si>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</si>
  <si>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</si>
  <si>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</si>
  <si>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</si>
  <si>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</si>
  <si>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</si>
  <si>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</si>
  <si>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</si>
  <si>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</si>
  <si>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</si>
  <si>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</si>
  <si>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</si>
  <si>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</si>
  <si>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</si>
  <si>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</si>
  <si>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</si>
  <si>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</si>
  <si>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</si>
  <si>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</si>
  <si>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</si>
  <si>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</si>
  <si>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</si>
  <si>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</si>
  <si>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</si>
  <si>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</si>
  <si>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</si>
  <si>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</si>
  <si>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</si>
  <si>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</si>
  <si>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</si>
  <si>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</si>
  <si>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</si>
  <si>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</si>
  <si>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</si>
  <si>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</si>
  <si>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</si>
  <si>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</si>
  <si>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</si>
  <si>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</si>
  <si>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</si>
  <si>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</si>
  <si>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</si>
  <si>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</si>
  <si>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</si>
  <si>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</si>
  <si>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</si>
  <si>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</si>
  <si>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</si>
  <si>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</si>
  <si>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</si>
  <si>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</si>
  <si>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</si>
  <si>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</si>
  <si>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</si>
  <si>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</si>
  <si>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</si>
  <si>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</si>
  <si>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</si>
  <si>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</si>
  <si>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</si>
  <si>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</si>
  <si>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</si>
  <si>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</si>
  <si>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</si>
  <si>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</si>
  <si>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</si>
  <si>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</si>
  <si>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</si>
  <si>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</si>
  <si>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</si>
  <si>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</si>
  <si>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</si>
  <si>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</si>
  <si>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</si>
  <si>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</si>
  <si>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</si>
  <si>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</si>
  <si>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</si>
  <si>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</si>
  <si>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</si>
  <si>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</si>
  <si>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</si>
  <si>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</si>
  <si>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</si>
  <si>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</si>
  <si>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</si>
  <si>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</si>
  <si>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</si>
  <si>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</si>
  <si>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</si>
  <si>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</si>
  <si>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</si>
  <si>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</si>
  <si>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</si>
  <si>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</si>
  <si>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</si>
  <si>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</si>
  <si>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</si>
  <si>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</si>
  <si>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</si>
  <si>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</si>
  <si>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</si>
  <si>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</si>
  <si>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</si>
  <si>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</si>
  <si>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</si>
  <si>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</si>
  <si>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</si>
  <si>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</si>
  <si>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</si>
  <si>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</si>
  <si>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</si>
  <si>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</si>
  <si>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</si>
  <si>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</si>
  <si>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</si>
  <si>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</si>
  <si>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</si>
  <si>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</si>
  <si>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</si>
  <si>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</si>
  <si>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</si>
  <si>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</si>
  <si>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</si>
  <si>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</si>
  <si>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</si>
  <si>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</si>
  <si>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</si>
  <si>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</si>
  <si>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</si>
  <si>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</si>
  <si>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</si>
  <si>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</si>
  <si>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</si>
  <si>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</si>
  <si>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</si>
  <si>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</si>
  <si>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</si>
  <si>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</si>
  <si>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</si>
  <si>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</si>
  <si>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</si>
  <si>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</si>
  <si>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</si>
  <si>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</si>
  <si>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</si>
  <si>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</si>
  <si>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</si>
  <si>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</si>
  <si>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</si>
  <si>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</si>
  <si>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</si>
  <si>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</si>
  <si>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</si>
  <si>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</si>
  <si>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</si>
  <si>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</si>
  <si>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</si>
  <si>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</si>
  <si>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</si>
  <si>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</si>
  <si>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</si>
  <si>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</si>
  <si>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</si>
  <si>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</si>
  <si>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</si>
  <si>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</si>
  <si>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</si>
  <si>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</si>
  <si>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</si>
  <si>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</si>
  <si>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</si>
  <si>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</si>
  <si>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</si>
  <si>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</si>
  <si>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</si>
  <si>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</si>
  <si>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</si>
  <si>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</si>
  <si>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</si>
  <si>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</si>
  <si>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</si>
  <si>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</si>
  <si>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</si>
  <si>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</si>
  <si>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</si>
  <si>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</si>
  <si>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</si>
  <si>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</si>
  <si>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</si>
  <si>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</si>
  <si>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</si>
  <si>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</si>
  <si>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</si>
  <si>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</si>
  <si>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</si>
  <si>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152</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</si>
  <si>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</si>
  <si>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</si>
  <si>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</si>
  <si>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</si>
  <si>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</si>
  <si>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</si>
  <si>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</si>
  <si>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</si>
  <si>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</si>
  <si>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</si>
  <si>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</si>
  <si>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</si>
  <si>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</si>
  <si>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</si>
  <si>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</si>
  <si>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</si>
  <si>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</si>
  <si>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</si>
  <si>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</si>
  <si>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</si>
  <si>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</si>
  <si>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</si>
  <si>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</si>
  <si>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</si>
  <si>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</si>
  <si>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</si>
  <si>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</si>
  <si>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</si>
  <si>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</si>
  <si>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</si>
  <si>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</si>
  <si>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</si>
  <si>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</si>
  <si>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</si>
  <si>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</si>
  <si>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</si>
  <si>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</si>
  <si>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</si>
  <si>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</si>
  <si>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</si>
  <si>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</si>
  <si>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</si>
  <si>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</si>
  <si>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</si>
  <si>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</si>
  <si>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</si>
  <si>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</si>
  <si>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</si>
  <si>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</si>
  <si>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</si>
  <si>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</si>
  <si>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</si>
  <si>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</si>
  <si>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</si>
  <si>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</si>
  <si>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</si>
  <si>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</si>
  <si>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</si>
  <si>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</si>
  <si>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</si>
  <si>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</si>
  <si>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</si>
  <si>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</si>
  <si>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</si>
  <si>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</si>
  <si>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</si>
  <si>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</si>
  <si>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</si>
  <si>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</si>
  <si>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</si>
  <si>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</si>
  <si>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</si>
  <si>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</si>
  <si>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</si>
  <si>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</si>
  <si>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</si>
  <si>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</si>
  <si>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</si>
  <si>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</si>
  <si>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</si>
  <si>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</si>
  <si>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</si>
  <si>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73</t>
  </si>
  <si>
    <t>-1615798142</t>
  </si>
  <si>
    <t>doplnění 2x za 5 let v 50%</t>
  </si>
  <si>
    <t>mulč_keře_pl*(2*0,5)</t>
  </si>
  <si>
    <t>74</t>
  </si>
  <si>
    <t>-1477003056</t>
  </si>
  <si>
    <t>75</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</si>
  <si>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</si>
  <si>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</si>
  <si>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</si>
  <si>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</si>
  <si>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</si>
  <si>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</si>
  <si>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</si>
  <si>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</si>
  <si>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</si>
  <si>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</si>
  <si>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</si>
  <si>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</si>
  <si>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</si>
  <si>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</si>
  <si>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</si>
  <si>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</si>
  <si>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</si>
  <si>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</si>
  <si>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</si>
  <si>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</si>
  <si>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</si>
  <si>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</si>
  <si>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</si>
  <si>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</si>
  <si>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</si>
  <si>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</si>
  <si>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</si>
  <si>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</si>
  <si>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</si>
  <si>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</si>
  <si>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</si>
  <si>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</si>
  <si>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</si>
  <si>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</si>
  <si>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</si>
  <si>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</si>
  <si>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</si>
  <si>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</si>
  <si>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</si>
  <si>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</si>
  <si>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</si>
  <si>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</si>
  <si>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</si>
  <si>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</si>
  <si>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</si>
  <si>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</si>
  <si>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</si>
  <si>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</si>
  <si>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</si>
  <si>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</si>
  <si>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</si>
  <si>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</si>
  <si>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</si>
  <si>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</si>
  <si>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</si>
  <si>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</si>
  <si>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</si>
  <si>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</si>
  <si>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</si>
  <si>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</si>
  <si>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</si>
  <si>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</si>
  <si>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</si>
  <si>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</si>
  <si>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</si>
  <si>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</si>
  <si>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</si>
  <si>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</si>
  <si>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</si>
  <si>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</si>
  <si>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</si>
  <si>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</si>
  <si>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</si>
  <si>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</si>
  <si>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</si>
  <si>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</si>
  <si>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</si>
  <si>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</si>
  <si>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</si>
  <si>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</si>
  <si>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</si>
  <si>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</si>
  <si>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</si>
  <si>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</si>
  <si>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</si>
  <si>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</si>
  <si>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</si>
  <si>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</si>
  <si>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</si>
  <si>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</si>
  <si>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</si>
  <si>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</si>
  <si>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</si>
  <si>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</si>
  <si>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</si>
  <si>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</si>
  <si>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</si>
  <si>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</si>
  <si>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</si>
  <si>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</si>
  <si>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</si>
  <si>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</si>
  <si>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</si>
  <si>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</si>
  <si>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</si>
  <si>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</si>
  <si>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</si>
  <si>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</si>
  <si>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</si>
  <si>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</si>
  <si>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</si>
  <si>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</si>
  <si>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</si>
  <si>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</si>
  <si>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</si>
  <si>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</si>
  <si>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</si>
  <si>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</si>
  <si>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</si>
  <si>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</si>
  <si>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</si>
  <si>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</si>
  <si>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</si>
  <si>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</si>
  <si>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</si>
  <si>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</si>
  <si>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</si>
  <si>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</si>
  <si>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</si>
  <si>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</si>
  <si>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</si>
  <si>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</si>
  <si>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</si>
  <si>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</si>
  <si>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</si>
  <si>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</si>
  <si>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</si>
  <si>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</si>
  <si>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</si>
  <si>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</si>
  <si>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</si>
  <si>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</si>
  <si>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</si>
  <si>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</si>
  <si>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</si>
  <si>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</si>
  <si>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</si>
  <si>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</si>
  <si>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</si>
  <si>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</si>
  <si>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</si>
  <si>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</si>
  <si>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</si>
  <si>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</si>
  <si>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</si>
  <si>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</si>
  <si>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</si>
  <si>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</si>
  <si>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</si>
  <si>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</si>
  <si>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</si>
  <si>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</si>
  <si>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</si>
  <si>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</si>
  <si>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</si>
  <si>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</si>
  <si>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</si>
  <si>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</si>
  <si>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</si>
  <si>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</si>
  <si>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</si>
  <si>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</si>
  <si>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</si>
  <si>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</si>
  <si>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</si>
  <si>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</si>
  <si>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</si>
  <si>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</si>
  <si>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</si>
  <si>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</si>
  <si>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</si>
  <si>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</si>
  <si>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</si>
  <si>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</si>
  <si>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</si>
  <si>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</si>
  <si>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</si>
  <si>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</si>
  <si>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</si>
  <si>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</si>
  <si>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</si>
  <si>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</si>
  <si>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</si>
  <si>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</si>
  <si>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</si>
  <si>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</si>
  <si>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</si>
  <si>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</si>
  <si>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</si>
  <si>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</si>
  <si>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</si>
  <si>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</si>
  <si>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</si>
  <si>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</si>
  <si>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</si>
  <si>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</si>
  <si>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</si>
  <si>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</si>
  <si>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</si>
  <si>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</si>
  <si>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</si>
  <si>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</si>
  <si>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</si>
  <si>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</si>
  <si>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</si>
  <si>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</si>
  <si>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</si>
  <si>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</si>
  <si>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</si>
  <si>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</si>
  <si>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</si>
  <si>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</si>
  <si>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</si>
  <si>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</si>
  <si>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</si>
  <si>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</si>
  <si>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</si>
  <si>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</si>
  <si>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</si>
  <si>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</si>
  <si>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</si>
  <si>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</si>
  <si>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</si>
  <si>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</si>
  <si>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</si>
  <si>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</si>
  <si>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</si>
  <si>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</si>
  <si>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</si>
  <si>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</si>
  <si>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</si>
  <si>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</si>
  <si>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</si>
  <si>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</si>
  <si>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</si>
  <si>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</si>
  <si>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</si>
  <si>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</si>
  <si>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</si>
  <si>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</si>
  <si>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</si>
  <si>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</si>
  <si>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</si>
  <si>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</si>
  <si>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</si>
  <si>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</si>
  <si>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</si>
  <si>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</si>
  <si>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</si>
  <si>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</si>
  <si>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</si>
  <si>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</si>
  <si>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</si>
  <si>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</si>
  <si>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</si>
  <si>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</si>
  <si>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</si>
  <si>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</si>
  <si>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</si>
  <si>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</si>
  <si>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</si>
  <si>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</si>
  <si>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</si>
  <si>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</si>
  <si>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</si>
  <si>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</si>
  <si>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</si>
  <si>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</si>
  <si>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</si>
  <si>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</si>
  <si>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</si>
  <si>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</si>
  <si>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</si>
  <si>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</si>
  <si>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</si>
  <si>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</si>
  <si>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</si>
  <si>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</si>
  <si>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</si>
  <si>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</si>
  <si>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</si>
  <si>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</si>
  <si>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</si>
  <si>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</si>
  <si>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</si>
  <si>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</si>
  <si>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</si>
  <si>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</si>
  <si>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</si>
  <si>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</si>
  <si>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</si>
  <si>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</si>
  <si>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</si>
  <si>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</si>
  <si>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</si>
  <si>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</si>
  <si>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</si>
  <si>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</si>
  <si>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</si>
  <si>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</si>
  <si>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</si>
  <si>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</si>
  <si>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</si>
  <si>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</si>
  <si>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</si>
  <si>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</si>
  <si>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</si>
  <si>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</si>
  <si>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</si>
  <si>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</si>
  <si>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</si>
  <si>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</si>
  <si>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</si>
  <si>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</si>
  <si>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</si>
  <si>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</si>
  <si>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</si>
  <si>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</si>
  <si>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</si>
  <si>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</si>
  <si>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</si>
  <si>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</si>
  <si>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</si>
  <si>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</si>
  <si>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</si>
  <si>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</si>
  <si>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</si>
  <si>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</si>
  <si>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</si>
  <si>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</si>
  <si>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</si>
  <si>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</si>
  <si>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</si>
  <si>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</si>
  <si>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</si>
  <si>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</si>
  <si>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</si>
  <si>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</si>
  <si>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</si>
  <si>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</si>
  <si>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</si>
  <si>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</si>
  <si>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</si>
  <si>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</si>
  <si>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</si>
  <si>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</si>
  <si>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</si>
  <si>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</si>
  <si>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</si>
  <si>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210204011</t>
  </si>
  <si>
    <t>Montáž stožárů osvětlení samostatně stojících ocelových, délky do 12 m</t>
  </si>
  <si>
    <t>-943132306</t>
  </si>
  <si>
    <t>https://podminky.urs.cz/item/CS_URS_2024_02/210204011</t>
  </si>
  <si>
    <t>31674107</t>
  </si>
  <si>
    <t>stožár osvětlovací uliční Pz 159/133/114 v 8,2m</t>
  </si>
  <si>
    <t>444961568</t>
  </si>
  <si>
    <t>31674107.1</t>
  </si>
  <si>
    <t>stožár osvětlovací uliční (zesílené provedení) výška 8 m nad zem</t>
  </si>
  <si>
    <t>-1890630352</t>
  </si>
  <si>
    <t>210204103</t>
  </si>
  <si>
    <t>Montáž výložníků osvětlení jednoramenných sloupových, hmotnosti do 35 kg</t>
  </si>
  <si>
    <t>-391527582</t>
  </si>
  <si>
    <t>https://podminky.urs.cz/item/CS_URS_2024_02/210204103</t>
  </si>
  <si>
    <t>R-21-M-048.5</t>
  </si>
  <si>
    <t>Jednoduchý výložník 0,5m, rovný s možností upevnění na jednoduchý ocelový stožár a pro svítidla do 20kg.</t>
  </si>
  <si>
    <t>-1605190963</t>
  </si>
  <si>
    <t>R-21-M-048.7</t>
  </si>
  <si>
    <t>Jednoduchý výložník 3,5m, rovný s možností upevnění na jednoduchý ocelový stožár a pro svítidla do 20kg.</t>
  </si>
  <si>
    <t>1756585596</t>
  </si>
  <si>
    <t>40445260</t>
  </si>
  <si>
    <t>páska upínací 12,7x0,75mm</t>
  </si>
  <si>
    <t>-227416665</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</si>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</sst>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011" TargetMode="External" /><Relationship Id="rId6" Type="http://schemas.openxmlformats.org/officeDocument/2006/relationships/hyperlink" Target="https://podminky.urs.cz/item/CS_URS_2024_02/210204103" TargetMode="External" /><Relationship Id="rId7" Type="http://schemas.openxmlformats.org/officeDocument/2006/relationships/hyperlink" Target="https://podminky.urs.cz/item/CS_URS_2024_02/210204201" TargetMode="External" /><Relationship Id="rId8" Type="http://schemas.openxmlformats.org/officeDocument/2006/relationships/hyperlink" Target="https://podminky.urs.cz/item/CS_URS_2024_02/210220001" TargetMode="External" /><Relationship Id="rId9" Type="http://schemas.openxmlformats.org/officeDocument/2006/relationships/hyperlink" Target="https://podminky.urs.cz/item/CS_URS_2024_02/210220020" TargetMode="External" /><Relationship Id="rId10" Type="http://schemas.openxmlformats.org/officeDocument/2006/relationships/hyperlink" Target="https://podminky.urs.cz/item/CS_URS_2024_02/210220361" TargetMode="External" /><Relationship Id="rId11" Type="http://schemas.openxmlformats.org/officeDocument/2006/relationships/hyperlink" Target="https://podminky.urs.cz/item/CS_URS_2024_02/210280003" TargetMode="External" /><Relationship Id="rId12" Type="http://schemas.openxmlformats.org/officeDocument/2006/relationships/hyperlink" Target="https://podminky.urs.cz/item/CS_URS_2024_02/210280010" TargetMode="External" /><Relationship Id="rId13" Type="http://schemas.openxmlformats.org/officeDocument/2006/relationships/hyperlink" Target="https://podminky.urs.cz/item/CS_URS_2024_02/210801311" TargetMode="External" /><Relationship Id="rId14" Type="http://schemas.openxmlformats.org/officeDocument/2006/relationships/hyperlink" Target="https://podminky.urs.cz/item/CS_URS_2024_02/210812011" TargetMode="External" /><Relationship Id="rId15" Type="http://schemas.openxmlformats.org/officeDocument/2006/relationships/hyperlink" Target="https://podminky.urs.cz/item/CS_URS_2024_02/220110641" TargetMode="External" /><Relationship Id="rId16" Type="http://schemas.openxmlformats.org/officeDocument/2006/relationships/hyperlink" Target="https://podminky.urs.cz/item/CS_URS_2024_02/220180203" TargetMode="External" /><Relationship Id="rId17" Type="http://schemas.openxmlformats.org/officeDocument/2006/relationships/hyperlink" Target="https://podminky.urs.cz/item/CS_URS_2024_02/220180301" TargetMode="External" /><Relationship Id="rId18" Type="http://schemas.openxmlformats.org/officeDocument/2006/relationships/hyperlink" Target="https://podminky.urs.cz/item/CS_URS_2024_02/580108021" TargetMode="External" /><Relationship Id="rId19" Type="http://schemas.openxmlformats.org/officeDocument/2006/relationships/hyperlink" Target="https://podminky.urs.cz/item/CS_URS_2024_02/460791214" TargetMode="External" /><Relationship Id="rId20" Type="http://schemas.openxmlformats.org/officeDocument/2006/relationships/hyperlink" Target="https://podminky.urs.cz/item/CS_URS_2024_02/460141112" TargetMode="External" /><Relationship Id="rId21" Type="http://schemas.openxmlformats.org/officeDocument/2006/relationships/hyperlink" Target="https://podminky.urs.cz/item/CS_URS_2024_02/460641113" TargetMode="External" /><Relationship Id="rId22" Type="http://schemas.openxmlformats.org/officeDocument/2006/relationships/hyperlink" Target="https://podminky.urs.cz/item/CS_URS_2024_02/460641411" TargetMode="External" /><Relationship Id="rId23" Type="http://schemas.openxmlformats.org/officeDocument/2006/relationships/hyperlink" Target="https://podminky.urs.cz/item/CS_URS_2024_02/460641412" TargetMode="External" /><Relationship Id="rId24" Type="http://schemas.openxmlformats.org/officeDocument/2006/relationships/hyperlink" Target="https://podminky.urs.cz/item/CS_URS_2024_02/460171272" TargetMode="External" /><Relationship Id="rId25" Type="http://schemas.openxmlformats.org/officeDocument/2006/relationships/hyperlink" Target="https://podminky.urs.cz/item/CS_URS_2024_02/460171682" TargetMode="External" /><Relationship Id="rId26" Type="http://schemas.openxmlformats.org/officeDocument/2006/relationships/hyperlink" Target="https://podminky.urs.cz/item/CS_URS_2024_02/460172112" TargetMode="External" /><Relationship Id="rId27" Type="http://schemas.openxmlformats.org/officeDocument/2006/relationships/hyperlink" Target="https://podminky.urs.cz/item/CS_URS_2024_02/460661114" TargetMode="External" /><Relationship Id="rId28" Type="http://schemas.openxmlformats.org/officeDocument/2006/relationships/hyperlink" Target="https://podminky.urs.cz/item/CS_URS_2024_02/460242211" TargetMode="External" /><Relationship Id="rId29" Type="http://schemas.openxmlformats.org/officeDocument/2006/relationships/hyperlink" Target="https://podminky.urs.cz/item/CS_URS_2024_02/460242111" TargetMode="External" /><Relationship Id="rId30" Type="http://schemas.openxmlformats.org/officeDocument/2006/relationships/hyperlink" Target="https://podminky.urs.cz/item/CS_URS_2024_02/460242221" TargetMode="External" /><Relationship Id="rId31" Type="http://schemas.openxmlformats.org/officeDocument/2006/relationships/hyperlink" Target="https://podminky.urs.cz/item/CS_URS_2024_02/460671114" TargetMode="External" /><Relationship Id="rId32" Type="http://schemas.openxmlformats.org/officeDocument/2006/relationships/hyperlink" Target="https://podminky.urs.cz/item/CS_URS_2024_02/460741131" TargetMode="External" /><Relationship Id="rId33" Type="http://schemas.openxmlformats.org/officeDocument/2006/relationships/hyperlink" Target="https://podminky.urs.cz/item/CS_URS_2024_02/460451262" TargetMode="External" /><Relationship Id="rId34" Type="http://schemas.openxmlformats.org/officeDocument/2006/relationships/hyperlink" Target="https://podminky.urs.cz/item/CS_URS_2024_02/460451642" TargetMode="External" /><Relationship Id="rId35" Type="http://schemas.openxmlformats.org/officeDocument/2006/relationships/hyperlink" Target="https://podminky.urs.cz/item/CS_URS_2024_02/460452112" TargetMode="External" /><Relationship Id="rId36" Type="http://schemas.openxmlformats.org/officeDocument/2006/relationships/hyperlink" Target="https://podminky.urs.cz/item/CS_URS_2024_02/460541112" TargetMode="External" /><Relationship Id="rId37" Type="http://schemas.openxmlformats.org/officeDocument/2006/relationships/hyperlink" Target="https://podminky.urs.cz/item/CS_URS_2024_02/580101002" TargetMode="External" /><Relationship Id="rId38"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13811" TargetMode="External" /><Relationship Id="rId17" Type="http://schemas.openxmlformats.org/officeDocument/2006/relationships/hyperlink" Target="https://podminky.urs.cz/item/CS_URS_2024_02/564720011" TargetMode="External" /><Relationship Id="rId18" Type="http://schemas.openxmlformats.org/officeDocument/2006/relationships/hyperlink" Target="https://podminky.urs.cz/item/CS_URS_2024_02/564720111" TargetMode="External" /><Relationship Id="rId19" Type="http://schemas.openxmlformats.org/officeDocument/2006/relationships/hyperlink" Target="https://podminky.urs.cz/item/CS_URS_2024_02/564730001" TargetMode="External" /><Relationship Id="rId20" Type="http://schemas.openxmlformats.org/officeDocument/2006/relationships/hyperlink" Target="https://podminky.urs.cz/item/CS_URS_2024_02/564750101" TargetMode="External" /><Relationship Id="rId21" Type="http://schemas.openxmlformats.org/officeDocument/2006/relationships/hyperlink" Target="https://podminky.urs.cz/item/CS_URS_2024_02/564751114" TargetMode="External" /><Relationship Id="rId22" Type="http://schemas.openxmlformats.org/officeDocument/2006/relationships/hyperlink" Target="https://podminky.urs.cz/item/CS_URS_2024_02/564831112" TargetMode="External" /><Relationship Id="rId23" Type="http://schemas.openxmlformats.org/officeDocument/2006/relationships/hyperlink" Target="https://podminky.urs.cz/item/CS_URS_2024_02/589811121" TargetMode="External" /><Relationship Id="rId24" Type="http://schemas.openxmlformats.org/officeDocument/2006/relationships/hyperlink" Target="https://podminky.urs.cz/item/CS_URS_2024_02/631311234" TargetMode="External" /><Relationship Id="rId25" Type="http://schemas.openxmlformats.org/officeDocument/2006/relationships/hyperlink" Target="https://podminky.urs.cz/item/CS_URS_2024_02/631319023" TargetMode="External" /><Relationship Id="rId26" Type="http://schemas.openxmlformats.org/officeDocument/2006/relationships/hyperlink" Target="https://podminky.urs.cz/item/CS_URS_2024_02/631319175" TargetMode="External" /><Relationship Id="rId27" Type="http://schemas.openxmlformats.org/officeDocument/2006/relationships/hyperlink" Target="https://podminky.urs.cz/item/CS_URS_2024_02/631351101" TargetMode="External" /><Relationship Id="rId28" Type="http://schemas.openxmlformats.org/officeDocument/2006/relationships/hyperlink" Target="https://podminky.urs.cz/item/CS_URS_2024_02/631351102" TargetMode="External" /><Relationship Id="rId29" Type="http://schemas.openxmlformats.org/officeDocument/2006/relationships/hyperlink" Target="https://podminky.urs.cz/item/CS_URS_2024_02/631362021" TargetMode="External" /><Relationship Id="rId30" Type="http://schemas.openxmlformats.org/officeDocument/2006/relationships/hyperlink" Target="https://podminky.urs.cz/item/CS_URS_2024_02/916231213" TargetMode="External" /><Relationship Id="rId31" Type="http://schemas.openxmlformats.org/officeDocument/2006/relationships/hyperlink" Target="https://podminky.urs.cz/item/CS_URS_2024_02/919726201" TargetMode="External" /><Relationship Id="rId32" Type="http://schemas.openxmlformats.org/officeDocument/2006/relationships/hyperlink" Target="https://podminky.urs.cz/item/CS_URS_2024_02/935113111" TargetMode="External" /><Relationship Id="rId33" Type="http://schemas.openxmlformats.org/officeDocument/2006/relationships/hyperlink" Target="https://podminky.urs.cz/item/CS_URS_2024_02/935923216" TargetMode="External" /><Relationship Id="rId34" Type="http://schemas.openxmlformats.org/officeDocument/2006/relationships/hyperlink" Target="https://podminky.urs.cz/item/CS_URS_2024_02/998222012" TargetMode="External" /><Relationship Id="rId35"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98014011" TargetMode="External" /><Relationship Id="rId7" Type="http://schemas.openxmlformats.org/officeDocument/2006/relationships/hyperlink" Target="https://podminky.urs.cz/item/CS_URS_2024_02/998223011" TargetMode="External" /><Relationship Id="rId8" Type="http://schemas.openxmlformats.org/officeDocument/2006/relationships/hyperlink" Target="https://podminky.urs.cz/item/CS_URS_2024_02/998225111" TargetMode="External" /><Relationship Id="rId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j5UGkilk9fEMycZ8x3PW5k+5m+BE7aH7zko9zstmt2Fa+pl9Gr76aTWzNwci7o4OIH/hMygQZ0uvQ9pfy3U2Kw==" hashValue="Z5qHF1hL8nY8EL73inlt+Oj7IIGgdfGnaypWUSS9GCB7tR2ruA83tIaLmjM5v44G39aVxLQ6OXEhHn0c1Pwc9w=="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1254</v>
      </c>
      <c r="BA2" s="132" t="s">
        <v>44</v>
      </c>
      <c r="BB2" s="132" t="s">
        <v>44</v>
      </c>
      <c r="BC2" s="132" t="s">
        <v>1255</v>
      </c>
      <c r="BD2" s="132" t="s">
        <v>92</v>
      </c>
    </row>
    <row r="3" s="1" customFormat="1" ht="6.96" customHeight="1">
      <c r="B3" s="133"/>
      <c r="C3" s="134"/>
      <c r="D3" s="134"/>
      <c r="E3" s="134"/>
      <c r="F3" s="134"/>
      <c r="G3" s="134"/>
      <c r="H3" s="134"/>
      <c r="I3" s="134"/>
      <c r="J3" s="134"/>
      <c r="K3" s="134"/>
      <c r="L3" s="23"/>
      <c r="AT3" s="20" t="s">
        <v>92</v>
      </c>
      <c r="AZ3" s="132" t="s">
        <v>1256</v>
      </c>
      <c r="BA3" s="132" t="s">
        <v>44</v>
      </c>
      <c r="BB3" s="132" t="s">
        <v>44</v>
      </c>
      <c r="BC3" s="132" t="s">
        <v>1257</v>
      </c>
      <c r="BD3" s="132" t="s">
        <v>92</v>
      </c>
    </row>
    <row r="4" s="1" customFormat="1" ht="24.96" customHeight="1">
      <c r="B4" s="23"/>
      <c r="D4" s="135" t="s">
        <v>130</v>
      </c>
      <c r="L4" s="23"/>
      <c r="M4" s="136" t="s">
        <v>10</v>
      </c>
      <c r="AT4" s="20" t="s">
        <v>4</v>
      </c>
      <c r="AZ4" s="132" t="s">
        <v>1258</v>
      </c>
      <c r="BA4" s="132" t="s">
        <v>44</v>
      </c>
      <c r="BB4" s="132" t="s">
        <v>44</v>
      </c>
      <c r="BC4" s="132" t="s">
        <v>1259</v>
      </c>
      <c r="BD4" s="132" t="s">
        <v>92</v>
      </c>
    </row>
    <row r="5" s="1" customFormat="1" ht="6.96" customHeight="1">
      <c r="B5" s="23"/>
      <c r="L5" s="23"/>
      <c r="AZ5" s="132" t="s">
        <v>1260</v>
      </c>
      <c r="BA5" s="132" t="s">
        <v>44</v>
      </c>
      <c r="BB5" s="132" t="s">
        <v>44</v>
      </c>
      <c r="BC5" s="132" t="s">
        <v>1261</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1262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1263</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1264</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1265</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1266</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1267</v>
      </c>
      <c r="F86" s="207" t="s">
        <v>1268</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1269</v>
      </c>
      <c r="F87" s="211" t="s">
        <v>1270</v>
      </c>
      <c r="G87" s="212" t="s">
        <v>308</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1271</v>
      </c>
    </row>
    <row r="88" s="2" customFormat="1">
      <c r="A88" s="42"/>
      <c r="B88" s="43"/>
      <c r="C88" s="44"/>
      <c r="D88" s="222" t="s">
        <v>168</v>
      </c>
      <c r="E88" s="44"/>
      <c r="F88" s="223" t="s">
        <v>1272</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1273</v>
      </c>
      <c r="F89" s="211" t="s">
        <v>1274</v>
      </c>
      <c r="G89" s="212" t="s">
        <v>308</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1275</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1276</v>
      </c>
      <c r="F91" s="211" t="s">
        <v>1277</v>
      </c>
      <c r="G91" s="212" t="s">
        <v>308</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1278</v>
      </c>
    </row>
    <row r="92" s="2" customFormat="1">
      <c r="A92" s="42"/>
      <c r="B92" s="43"/>
      <c r="C92" s="44"/>
      <c r="D92" s="222" t="s">
        <v>168</v>
      </c>
      <c r="E92" s="44"/>
      <c r="F92" s="223" t="s">
        <v>1279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1280</v>
      </c>
      <c r="F93" s="211" t="s">
        <v>1281</v>
      </c>
      <c r="G93" s="212" t="s">
        <v>308</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1282</v>
      </c>
    </row>
    <row r="94" s="2" customFormat="1">
      <c r="A94" s="42"/>
      <c r="B94" s="43"/>
      <c r="C94" s="44"/>
      <c r="D94" s="222" t="s">
        <v>168</v>
      </c>
      <c r="E94" s="44"/>
      <c r="F94" s="223" t="s">
        <v>1283</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1284</v>
      </c>
      <c r="F95" s="211" t="s">
        <v>1285</v>
      </c>
      <c r="G95" s="212" t="s">
        <v>308</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1286</v>
      </c>
    </row>
    <row r="96" s="2" customFormat="1">
      <c r="A96" s="42"/>
      <c r="B96" s="43"/>
      <c r="C96" s="44"/>
      <c r="D96" s="222" t="s">
        <v>168</v>
      </c>
      <c r="E96" s="44"/>
      <c r="F96" s="223" t="s">
        <v>1287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1288</v>
      </c>
      <c r="F97" s="211" t="s">
        <v>1289</v>
      </c>
      <c r="G97" s="212" t="s">
        <v>308</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1290</v>
      </c>
    </row>
    <row r="98" s="2" customFormat="1">
      <c r="A98" s="42"/>
      <c r="B98" s="43"/>
      <c r="C98" s="44"/>
      <c r="D98" s="222" t="s">
        <v>168</v>
      </c>
      <c r="E98" s="44"/>
      <c r="F98" s="223" t="s">
        <v>1291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1186</v>
      </c>
      <c r="F99" s="274" t="s">
        <v>1187</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1292</v>
      </c>
    </row>
    <row r="100" s="13" customFormat="1">
      <c r="A100" s="13"/>
      <c r="B100" s="229"/>
      <c r="C100" s="230"/>
      <c r="D100" s="227" t="s">
        <v>172</v>
      </c>
      <c r="E100" s="231" t="s">
        <v>44</v>
      </c>
      <c r="F100" s="232" t="s">
        <v>1293</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1294</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1295</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1296</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1297</v>
      </c>
      <c r="F105" s="211" t="s">
        <v>1298</v>
      </c>
      <c r="G105" s="212" t="s">
        <v>308</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355</v>
      </c>
    </row>
    <row r="106" s="2" customFormat="1">
      <c r="A106" s="42"/>
      <c r="B106" s="43"/>
      <c r="C106" s="44"/>
      <c r="D106" s="222" t="s">
        <v>168</v>
      </c>
      <c r="E106" s="44"/>
      <c r="F106" s="223" t="s">
        <v>1299</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1300</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1301</v>
      </c>
      <c r="F108" s="211" t="s">
        <v>1302</v>
      </c>
      <c r="G108" s="212" t="s">
        <v>308</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1303</v>
      </c>
    </row>
    <row r="109" s="2" customFormat="1">
      <c r="A109" s="42"/>
      <c r="B109" s="43"/>
      <c r="C109" s="44"/>
      <c r="D109" s="222" t="s">
        <v>168</v>
      </c>
      <c r="E109" s="44"/>
      <c r="F109" s="223" t="s">
        <v>1304</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1305</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1306</v>
      </c>
      <c r="F111" s="211" t="s">
        <v>1307</v>
      </c>
      <c r="G111" s="212" t="s">
        <v>308</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1308</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1309</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1310</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1311</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1312</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1258</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1313</v>
      </c>
      <c r="F119" s="211" t="s">
        <v>1314</v>
      </c>
      <c r="G119" s="212" t="s">
        <v>308</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1315</v>
      </c>
    </row>
    <row r="120" s="2" customFormat="1">
      <c r="A120" s="42"/>
      <c r="B120" s="43"/>
      <c r="C120" s="44"/>
      <c r="D120" s="222" t="s">
        <v>168</v>
      </c>
      <c r="E120" s="44"/>
      <c r="F120" s="223" t="s">
        <v>1316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1309</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1317</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1318</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1260</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1319</v>
      </c>
      <c r="F126" s="274" t="s">
        <v>1148</v>
      </c>
      <c r="G126" s="275" t="s">
        <v>1149</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1309</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1258</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1260</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1320</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336</v>
      </c>
      <c r="D132" s="209" t="s">
        <v>161</v>
      </c>
      <c r="E132" s="210" t="s">
        <v>1321</v>
      </c>
      <c r="F132" s="211" t="s">
        <v>1322</v>
      </c>
      <c r="G132" s="212" t="s">
        <v>308</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1323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1300</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343</v>
      </c>
      <c r="D135" s="209" t="s">
        <v>161</v>
      </c>
      <c r="E135" s="210" t="s">
        <v>1324</v>
      </c>
      <c r="F135" s="211" t="s">
        <v>1325</v>
      </c>
      <c r="G135" s="212" t="s">
        <v>308</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1326</v>
      </c>
    </row>
    <row r="136" s="2" customFormat="1">
      <c r="A136" s="42"/>
      <c r="B136" s="43"/>
      <c r="C136" s="44"/>
      <c r="D136" s="222" t="s">
        <v>168</v>
      </c>
      <c r="E136" s="44"/>
      <c r="F136" s="223" t="s">
        <v>1327</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1305</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348</v>
      </c>
      <c r="D138" s="209" t="s">
        <v>161</v>
      </c>
      <c r="E138" s="210" t="s">
        <v>1328</v>
      </c>
      <c r="F138" s="211" t="s">
        <v>1329</v>
      </c>
      <c r="G138" s="212" t="s">
        <v>308</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343</v>
      </c>
    </row>
    <row r="139" s="2" customFormat="1">
      <c r="A139" s="42"/>
      <c r="B139" s="43"/>
      <c r="C139" s="44"/>
      <c r="D139" s="222" t="s">
        <v>168</v>
      </c>
      <c r="E139" s="44"/>
      <c r="F139" s="223" t="s">
        <v>1330</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1300</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355</v>
      </c>
      <c r="D141" s="209" t="s">
        <v>161</v>
      </c>
      <c r="E141" s="210" t="s">
        <v>1331</v>
      </c>
      <c r="F141" s="211" t="s">
        <v>1332</v>
      </c>
      <c r="G141" s="212" t="s">
        <v>308</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1333</v>
      </c>
    </row>
    <row r="142" s="2" customFormat="1">
      <c r="A142" s="42"/>
      <c r="B142" s="43"/>
      <c r="C142" s="44"/>
      <c r="D142" s="222" t="s">
        <v>168</v>
      </c>
      <c r="E142" s="44"/>
      <c r="F142" s="223" t="s">
        <v>1334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1305</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362</v>
      </c>
      <c r="D144" s="209" t="s">
        <v>161</v>
      </c>
      <c r="E144" s="210" t="s">
        <v>1335</v>
      </c>
      <c r="F144" s="211" t="s">
        <v>1336</v>
      </c>
      <c r="G144" s="212" t="s">
        <v>308</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1337</v>
      </c>
    </row>
    <row r="145" s="2" customFormat="1">
      <c r="A145" s="42"/>
      <c r="B145" s="43"/>
      <c r="C145" s="44"/>
      <c r="D145" s="222" t="s">
        <v>168</v>
      </c>
      <c r="E145" s="44"/>
      <c r="F145" s="223" t="s">
        <v>1338</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369</v>
      </c>
      <c r="D146" s="209" t="s">
        <v>161</v>
      </c>
      <c r="E146" s="210" t="s">
        <v>1339</v>
      </c>
      <c r="F146" s="211" t="s">
        <v>1340</v>
      </c>
      <c r="G146" s="212" t="s">
        <v>308</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1341</v>
      </c>
    </row>
    <row r="147" s="2" customFormat="1">
      <c r="A147" s="42"/>
      <c r="B147" s="43"/>
      <c r="C147" s="44"/>
      <c r="D147" s="222" t="s">
        <v>168</v>
      </c>
      <c r="E147" s="44"/>
      <c r="F147" s="223" t="s">
        <v>1342</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374</v>
      </c>
      <c r="D148" s="209" t="s">
        <v>161</v>
      </c>
      <c r="E148" s="210" t="s">
        <v>1343</v>
      </c>
      <c r="F148" s="211" t="s">
        <v>1344</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394</v>
      </c>
    </row>
    <row r="149" s="2" customFormat="1">
      <c r="A149" s="42"/>
      <c r="B149" s="43"/>
      <c r="C149" s="44"/>
      <c r="D149" s="222" t="s">
        <v>168</v>
      </c>
      <c r="E149" s="44"/>
      <c r="F149" s="223" t="s">
        <v>1345</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1346</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1347</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1348</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381</v>
      </c>
      <c r="D154" s="209" t="s">
        <v>161</v>
      </c>
      <c r="E154" s="210" t="s">
        <v>1349</v>
      </c>
      <c r="F154" s="211" t="s">
        <v>1350</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1351</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1352</v>
      </c>
      <c r="F156" s="211" t="s">
        <v>1353</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414</v>
      </c>
    </row>
    <row r="157" s="2" customFormat="1">
      <c r="A157" s="42"/>
      <c r="B157" s="43"/>
      <c r="C157" s="44"/>
      <c r="D157" s="222" t="s">
        <v>168</v>
      </c>
      <c r="E157" s="44"/>
      <c r="F157" s="223" t="s">
        <v>1354</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394</v>
      </c>
      <c r="D158" s="272" t="s">
        <v>212</v>
      </c>
      <c r="E158" s="273" t="s">
        <v>1355</v>
      </c>
      <c r="F158" s="274" t="s">
        <v>1356</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424</v>
      </c>
    </row>
    <row r="159" s="2" customFormat="1" ht="21.75" customHeight="1">
      <c r="A159" s="42"/>
      <c r="B159" s="43"/>
      <c r="C159" s="209" t="s">
        <v>400</v>
      </c>
      <c r="D159" s="209" t="s">
        <v>161</v>
      </c>
      <c r="E159" s="210" t="s">
        <v>1357</v>
      </c>
      <c r="F159" s="211" t="s">
        <v>1358</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1359</v>
      </c>
    </row>
    <row r="160" s="2" customFormat="1">
      <c r="A160" s="42"/>
      <c r="B160" s="43"/>
      <c r="C160" s="44"/>
      <c r="D160" s="222" t="s">
        <v>168</v>
      </c>
      <c r="E160" s="44"/>
      <c r="F160" s="223" t="s">
        <v>1360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1361</v>
      </c>
      <c r="F161" s="211" t="s">
        <v>1362</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1363</v>
      </c>
    </row>
    <row r="162" s="2" customFormat="1">
      <c r="A162" s="42"/>
      <c r="B162" s="43"/>
      <c r="C162" s="44"/>
      <c r="D162" s="222" t="s">
        <v>168</v>
      </c>
      <c r="E162" s="44"/>
      <c r="F162" s="223" t="s">
        <v>1364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1365</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1366</v>
      </c>
      <c r="F164" s="207" t="s">
        <v>1367</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409</v>
      </c>
      <c r="D165" s="209" t="s">
        <v>161</v>
      </c>
      <c r="E165" s="210" t="s">
        <v>1269</v>
      </c>
      <c r="F165" s="211" t="s">
        <v>1270</v>
      </c>
      <c r="G165" s="212" t="s">
        <v>308</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1368</v>
      </c>
    </row>
    <row r="166" s="2" customFormat="1">
      <c r="A166" s="42"/>
      <c r="B166" s="43"/>
      <c r="C166" s="44"/>
      <c r="D166" s="222" t="s">
        <v>168</v>
      </c>
      <c r="E166" s="44"/>
      <c r="F166" s="223" t="s">
        <v>1272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414</v>
      </c>
      <c r="D167" s="209" t="s">
        <v>161</v>
      </c>
      <c r="E167" s="210" t="s">
        <v>1276</v>
      </c>
      <c r="F167" s="211" t="s">
        <v>1277</v>
      </c>
      <c r="G167" s="212" t="s">
        <v>308</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1369</v>
      </c>
    </row>
    <row r="168" s="2" customFormat="1">
      <c r="A168" s="42"/>
      <c r="B168" s="43"/>
      <c r="C168" s="44"/>
      <c r="D168" s="222" t="s">
        <v>168</v>
      </c>
      <c r="E168" s="44"/>
      <c r="F168" s="223" t="s">
        <v>1279</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419</v>
      </c>
      <c r="D169" s="209" t="s">
        <v>161</v>
      </c>
      <c r="E169" s="210" t="s">
        <v>1284</v>
      </c>
      <c r="F169" s="211" t="s">
        <v>1285</v>
      </c>
      <c r="G169" s="212" t="s">
        <v>308</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1370</v>
      </c>
    </row>
    <row r="170" s="2" customFormat="1">
      <c r="A170" s="42"/>
      <c r="B170" s="43"/>
      <c r="C170" s="44"/>
      <c r="D170" s="222" t="s">
        <v>168</v>
      </c>
      <c r="E170" s="44"/>
      <c r="F170" s="223" t="s">
        <v>1287</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424</v>
      </c>
      <c r="D171" s="272" t="s">
        <v>212</v>
      </c>
      <c r="E171" s="273" t="s">
        <v>1371</v>
      </c>
      <c r="F171" s="274" t="s">
        <v>1372</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1373</v>
      </c>
    </row>
    <row r="172" s="13" customFormat="1">
      <c r="A172" s="13"/>
      <c r="B172" s="229"/>
      <c r="C172" s="230"/>
      <c r="D172" s="227" t="s">
        <v>172</v>
      </c>
      <c r="E172" s="231" t="s">
        <v>44</v>
      </c>
      <c r="F172" s="232" t="s">
        <v>1374</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1375</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1376</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429</v>
      </c>
      <c r="D176" s="209" t="s">
        <v>161</v>
      </c>
      <c r="E176" s="210" t="s">
        <v>1297</v>
      </c>
      <c r="F176" s="211" t="s">
        <v>1298</v>
      </c>
      <c r="G176" s="212" t="s">
        <v>308</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1377</v>
      </c>
    </row>
    <row r="177" s="2" customFormat="1">
      <c r="A177" s="42"/>
      <c r="B177" s="43"/>
      <c r="C177" s="44"/>
      <c r="D177" s="222" t="s">
        <v>168</v>
      </c>
      <c r="E177" s="44"/>
      <c r="F177" s="223" t="s">
        <v>1299</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1378</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434</v>
      </c>
      <c r="D179" s="209" t="s">
        <v>161</v>
      </c>
      <c r="E179" s="210" t="s">
        <v>1379</v>
      </c>
      <c r="F179" s="211" t="s">
        <v>1380</v>
      </c>
      <c r="G179" s="212" t="s">
        <v>567</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556</v>
      </c>
    </row>
    <row r="180" s="2" customFormat="1">
      <c r="A180" s="42"/>
      <c r="B180" s="43"/>
      <c r="C180" s="44"/>
      <c r="D180" s="222" t="s">
        <v>168</v>
      </c>
      <c r="E180" s="44"/>
      <c r="F180" s="223" t="s">
        <v>1381</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439</v>
      </c>
      <c r="D181" s="209" t="s">
        <v>161</v>
      </c>
      <c r="E181" s="210" t="s">
        <v>1382</v>
      </c>
      <c r="F181" s="211" t="s">
        <v>1383</v>
      </c>
      <c r="G181" s="212" t="s">
        <v>567</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571</v>
      </c>
    </row>
    <row r="182" s="2" customFormat="1">
      <c r="A182" s="42"/>
      <c r="B182" s="43"/>
      <c r="C182" s="44"/>
      <c r="D182" s="222" t="s">
        <v>168</v>
      </c>
      <c r="E182" s="44"/>
      <c r="F182" s="223" t="s">
        <v>1384</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444</v>
      </c>
      <c r="D183" s="272" t="s">
        <v>212</v>
      </c>
      <c r="E183" s="273" t="s">
        <v>1385</v>
      </c>
      <c r="F183" s="274" t="s">
        <v>1386</v>
      </c>
      <c r="G183" s="275" t="s">
        <v>567</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582</v>
      </c>
    </row>
    <row r="184" s="2" customFormat="1" ht="16.5" customHeight="1">
      <c r="A184" s="42"/>
      <c r="B184" s="43"/>
      <c r="C184" s="272" t="s">
        <v>448</v>
      </c>
      <c r="D184" s="272" t="s">
        <v>212</v>
      </c>
      <c r="E184" s="273" t="s">
        <v>1387</v>
      </c>
      <c r="F184" s="274" t="s">
        <v>1388</v>
      </c>
      <c r="G184" s="275" t="s">
        <v>567</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593</v>
      </c>
    </row>
    <row r="185" s="2" customFormat="1" ht="16.5" customHeight="1">
      <c r="A185" s="42"/>
      <c r="B185" s="43"/>
      <c r="C185" s="272" t="s">
        <v>453</v>
      </c>
      <c r="D185" s="272" t="s">
        <v>212</v>
      </c>
      <c r="E185" s="273" t="s">
        <v>1389</v>
      </c>
      <c r="F185" s="274" t="s">
        <v>1390</v>
      </c>
      <c r="G185" s="275" t="s">
        <v>567</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604</v>
      </c>
    </row>
    <row r="186" s="2" customFormat="1" ht="16.5" customHeight="1">
      <c r="A186" s="42"/>
      <c r="B186" s="43"/>
      <c r="C186" s="272" t="s">
        <v>457</v>
      </c>
      <c r="D186" s="272" t="s">
        <v>212</v>
      </c>
      <c r="E186" s="273" t="s">
        <v>1391</v>
      </c>
      <c r="F186" s="274" t="s">
        <v>1392</v>
      </c>
      <c r="G186" s="275" t="s">
        <v>567</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614</v>
      </c>
    </row>
    <row r="187" s="2" customFormat="1" ht="16.5" customHeight="1">
      <c r="A187" s="42"/>
      <c r="B187" s="43"/>
      <c r="C187" s="209" t="s">
        <v>460</v>
      </c>
      <c r="D187" s="209" t="s">
        <v>161</v>
      </c>
      <c r="E187" s="210" t="s">
        <v>1393</v>
      </c>
      <c r="F187" s="211" t="s">
        <v>1394</v>
      </c>
      <c r="G187" s="212" t="s">
        <v>567</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622</v>
      </c>
    </row>
    <row r="188" s="2" customFormat="1">
      <c r="A188" s="42"/>
      <c r="B188" s="43"/>
      <c r="C188" s="44"/>
      <c r="D188" s="222" t="s">
        <v>168</v>
      </c>
      <c r="E188" s="44"/>
      <c r="F188" s="223" t="s">
        <v>1395</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464</v>
      </c>
      <c r="D189" s="209" t="s">
        <v>161</v>
      </c>
      <c r="E189" s="210" t="s">
        <v>1396</v>
      </c>
      <c r="F189" s="211" t="s">
        <v>1397</v>
      </c>
      <c r="G189" s="212" t="s">
        <v>308</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638</v>
      </c>
    </row>
    <row r="190" s="2" customFormat="1">
      <c r="A190" s="42"/>
      <c r="B190" s="43"/>
      <c r="C190" s="44"/>
      <c r="D190" s="222" t="s">
        <v>168</v>
      </c>
      <c r="E190" s="44"/>
      <c r="F190" s="223" t="s">
        <v>1398</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1399</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1400</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1401</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1254</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468</v>
      </c>
      <c r="D196" s="272" t="s">
        <v>212</v>
      </c>
      <c r="E196" s="273" t="s">
        <v>1402</v>
      </c>
      <c r="F196" s="274" t="s">
        <v>1403</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647</v>
      </c>
    </row>
    <row r="197" s="14" customFormat="1">
      <c r="A197" s="14"/>
      <c r="B197" s="239"/>
      <c r="C197" s="240"/>
      <c r="D197" s="227" t="s">
        <v>172</v>
      </c>
      <c r="E197" s="240"/>
      <c r="F197" s="242" t="s">
        <v>1404</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474</v>
      </c>
      <c r="D198" s="209" t="s">
        <v>161</v>
      </c>
      <c r="E198" s="210" t="s">
        <v>1405</v>
      </c>
      <c r="F198" s="211" t="s">
        <v>1406</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655</v>
      </c>
    </row>
    <row r="199" s="2" customFormat="1">
      <c r="A199" s="42"/>
      <c r="B199" s="43"/>
      <c r="C199" s="44"/>
      <c r="D199" s="222" t="s">
        <v>168</v>
      </c>
      <c r="E199" s="44"/>
      <c r="F199" s="223" t="s">
        <v>1407</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1408</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478</v>
      </c>
      <c r="D202" s="209" t="s">
        <v>161</v>
      </c>
      <c r="E202" s="210" t="s">
        <v>1343</v>
      </c>
      <c r="F202" s="211" t="s">
        <v>1344</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673</v>
      </c>
    </row>
    <row r="203" s="2" customFormat="1">
      <c r="A203" s="42"/>
      <c r="B203" s="43"/>
      <c r="C203" s="44"/>
      <c r="D203" s="222" t="s">
        <v>168</v>
      </c>
      <c r="E203" s="44"/>
      <c r="F203" s="223" t="s">
        <v>1345</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1409</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1410</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490</v>
      </c>
      <c r="D207" s="209" t="s">
        <v>161</v>
      </c>
      <c r="E207" s="210" t="s">
        <v>1357</v>
      </c>
      <c r="F207" s="211" t="s">
        <v>1358</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1411</v>
      </c>
    </row>
    <row r="208" s="2" customFormat="1">
      <c r="A208" s="42"/>
      <c r="B208" s="43"/>
      <c r="C208" s="44"/>
      <c r="D208" s="222" t="s">
        <v>168</v>
      </c>
      <c r="E208" s="44"/>
      <c r="F208" s="223" t="s">
        <v>1360</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1412</v>
      </c>
      <c r="F209" s="207" t="s">
        <v>1413</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495</v>
      </c>
      <c r="D210" s="209" t="s">
        <v>161</v>
      </c>
      <c r="E210" s="210" t="s">
        <v>1414</v>
      </c>
      <c r="F210" s="211" t="s">
        <v>1415</v>
      </c>
      <c r="G210" s="212" t="s">
        <v>567</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1416</v>
      </c>
    </row>
    <row r="211" s="2" customFormat="1">
      <c r="A211" s="42"/>
      <c r="B211" s="43"/>
      <c r="C211" s="44"/>
      <c r="D211" s="222" t="s">
        <v>168</v>
      </c>
      <c r="E211" s="44"/>
      <c r="F211" s="223" t="s">
        <v>1417</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1418</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348</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503</v>
      </c>
      <c r="D215" s="272" t="s">
        <v>212</v>
      </c>
      <c r="E215" s="273" t="s">
        <v>1419</v>
      </c>
      <c r="F215" s="274" t="s">
        <v>1420</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1421</v>
      </c>
    </row>
    <row r="216" s="13" customFormat="1">
      <c r="A216" s="13"/>
      <c r="B216" s="229"/>
      <c r="C216" s="230"/>
      <c r="D216" s="227" t="s">
        <v>172</v>
      </c>
      <c r="E216" s="231" t="s">
        <v>44</v>
      </c>
      <c r="F216" s="232" t="s">
        <v>1422</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1423</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1424</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1425</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1426</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1427</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510</v>
      </c>
      <c r="D223" s="272" t="s">
        <v>212</v>
      </c>
      <c r="E223" s="273" t="s">
        <v>286</v>
      </c>
      <c r="F223" s="274" t="s">
        <v>287</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1428</v>
      </c>
    </row>
    <row r="224" s="13" customFormat="1">
      <c r="A224" s="13"/>
      <c r="B224" s="229"/>
      <c r="C224" s="230"/>
      <c r="D224" s="227" t="s">
        <v>172</v>
      </c>
      <c r="E224" s="231" t="s">
        <v>44</v>
      </c>
      <c r="F224" s="232" t="s">
        <v>1429</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1423</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1430</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1425</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1431</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1432</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515</v>
      </c>
      <c r="D231" s="209" t="s">
        <v>161</v>
      </c>
      <c r="E231" s="210" t="s">
        <v>1433</v>
      </c>
      <c r="F231" s="211" t="s">
        <v>1434</v>
      </c>
      <c r="G231" s="212" t="s">
        <v>567</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1435</v>
      </c>
    </row>
    <row r="232" s="2" customFormat="1">
      <c r="A232" s="42"/>
      <c r="B232" s="43"/>
      <c r="C232" s="44"/>
      <c r="D232" s="222" t="s">
        <v>168</v>
      </c>
      <c r="E232" s="44"/>
      <c r="F232" s="223" t="s">
        <v>1436</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520</v>
      </c>
      <c r="D233" s="209" t="s">
        <v>161</v>
      </c>
      <c r="E233" s="210" t="s">
        <v>1437</v>
      </c>
      <c r="F233" s="211" t="s">
        <v>1438</v>
      </c>
      <c r="G233" s="212" t="s">
        <v>567</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1439</v>
      </c>
    </row>
    <row r="234" s="2" customFormat="1">
      <c r="A234" s="42"/>
      <c r="B234" s="43"/>
      <c r="C234" s="44"/>
      <c r="D234" s="222" t="s">
        <v>168</v>
      </c>
      <c r="E234" s="44"/>
      <c r="F234" s="223" t="s">
        <v>1440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527</v>
      </c>
      <c r="D235" s="209" t="s">
        <v>161</v>
      </c>
      <c r="E235" s="210" t="s">
        <v>1441</v>
      </c>
      <c r="F235" s="211" t="s">
        <v>1442</v>
      </c>
      <c r="G235" s="212" t="s">
        <v>567</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1443</v>
      </c>
    </row>
    <row r="236" s="2" customFormat="1">
      <c r="A236" s="42"/>
      <c r="B236" s="43"/>
      <c r="C236" s="44"/>
      <c r="D236" s="222" t="s">
        <v>168</v>
      </c>
      <c r="E236" s="44"/>
      <c r="F236" s="223" t="s">
        <v>1444</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532</v>
      </c>
      <c r="D237" s="209" t="s">
        <v>161</v>
      </c>
      <c r="E237" s="210" t="s">
        <v>1445</v>
      </c>
      <c r="F237" s="211" t="s">
        <v>1446</v>
      </c>
      <c r="G237" s="212" t="s">
        <v>567</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1447</v>
      </c>
    </row>
    <row r="238" s="2" customFormat="1">
      <c r="A238" s="42"/>
      <c r="B238" s="43"/>
      <c r="C238" s="44"/>
      <c r="D238" s="222" t="s">
        <v>168</v>
      </c>
      <c r="E238" s="44"/>
      <c r="F238" s="223" t="s">
        <v>1448</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540</v>
      </c>
      <c r="D239" s="272" t="s">
        <v>212</v>
      </c>
      <c r="E239" s="273" t="s">
        <v>1449</v>
      </c>
      <c r="F239" s="274" t="s">
        <v>1450</v>
      </c>
      <c r="G239" s="275" t="s">
        <v>567</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1451</v>
      </c>
    </row>
    <row r="240" s="14" customFormat="1">
      <c r="A240" s="14"/>
      <c r="B240" s="239"/>
      <c r="C240" s="240"/>
      <c r="D240" s="227" t="s">
        <v>172</v>
      </c>
      <c r="E240" s="241" t="s">
        <v>44</v>
      </c>
      <c r="F240" s="242" t="s">
        <v>1452</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556</v>
      </c>
      <c r="D242" s="272" t="s">
        <v>212</v>
      </c>
      <c r="E242" s="273" t="s">
        <v>1453</v>
      </c>
      <c r="F242" s="274" t="s">
        <v>1454</v>
      </c>
      <c r="G242" s="275" t="s">
        <v>567</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1455</v>
      </c>
    </row>
    <row r="243" s="14" customFormat="1">
      <c r="A243" s="14"/>
      <c r="B243" s="239"/>
      <c r="C243" s="240"/>
      <c r="D243" s="227" t="s">
        <v>172</v>
      </c>
      <c r="E243" s="241" t="s">
        <v>44</v>
      </c>
      <c r="F243" s="242" t="s">
        <v>1456</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564</v>
      </c>
      <c r="D245" s="272" t="s">
        <v>212</v>
      </c>
      <c r="E245" s="273" t="s">
        <v>1457</v>
      </c>
      <c r="F245" s="274" t="s">
        <v>1458</v>
      </c>
      <c r="G245" s="275" t="s">
        <v>567</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1459</v>
      </c>
    </row>
    <row r="246" s="14" customFormat="1">
      <c r="A246" s="14"/>
      <c r="B246" s="239"/>
      <c r="C246" s="240"/>
      <c r="D246" s="227" t="s">
        <v>172</v>
      </c>
      <c r="E246" s="241" t="s">
        <v>44</v>
      </c>
      <c r="F246" s="242" t="s">
        <v>1460</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571</v>
      </c>
      <c r="D248" s="272" t="s">
        <v>212</v>
      </c>
      <c r="E248" s="273" t="s">
        <v>1461</v>
      </c>
      <c r="F248" s="274" t="s">
        <v>1462</v>
      </c>
      <c r="G248" s="275" t="s">
        <v>567</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1463</v>
      </c>
    </row>
    <row r="249" s="14" customFormat="1">
      <c r="A249" s="14"/>
      <c r="B249" s="239"/>
      <c r="C249" s="240"/>
      <c r="D249" s="227" t="s">
        <v>172</v>
      </c>
      <c r="E249" s="241" t="s">
        <v>44</v>
      </c>
      <c r="F249" s="242" t="s">
        <v>1464</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577</v>
      </c>
      <c r="D251" s="272" t="s">
        <v>212</v>
      </c>
      <c r="E251" s="273" t="s">
        <v>1465</v>
      </c>
      <c r="F251" s="274" t="s">
        <v>1466</v>
      </c>
      <c r="G251" s="275" t="s">
        <v>567</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1467</v>
      </c>
    </row>
    <row r="252" s="14" customFormat="1">
      <c r="A252" s="14"/>
      <c r="B252" s="239"/>
      <c r="C252" s="240"/>
      <c r="D252" s="227" t="s">
        <v>172</v>
      </c>
      <c r="E252" s="241" t="s">
        <v>44</v>
      </c>
      <c r="F252" s="242" t="s">
        <v>1468</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582</v>
      </c>
      <c r="D254" s="272" t="s">
        <v>212</v>
      </c>
      <c r="E254" s="273" t="s">
        <v>1469</v>
      </c>
      <c r="F254" s="274" t="s">
        <v>1470</v>
      </c>
      <c r="G254" s="275" t="s">
        <v>567</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1471</v>
      </c>
    </row>
    <row r="255" s="14" customFormat="1">
      <c r="A255" s="14"/>
      <c r="B255" s="239"/>
      <c r="C255" s="240"/>
      <c r="D255" s="227" t="s">
        <v>172</v>
      </c>
      <c r="E255" s="241" t="s">
        <v>44</v>
      </c>
      <c r="F255" s="242" t="s">
        <v>1472</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588</v>
      </c>
      <c r="D257" s="272" t="s">
        <v>212</v>
      </c>
      <c r="E257" s="273" t="s">
        <v>1473</v>
      </c>
      <c r="F257" s="274" t="s">
        <v>1474</v>
      </c>
      <c r="G257" s="275" t="s">
        <v>567</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1475</v>
      </c>
    </row>
    <row r="258" s="14" customFormat="1">
      <c r="A258" s="14"/>
      <c r="B258" s="239"/>
      <c r="C258" s="240"/>
      <c r="D258" s="227" t="s">
        <v>172</v>
      </c>
      <c r="E258" s="241" t="s">
        <v>44</v>
      </c>
      <c r="F258" s="242" t="s">
        <v>1476</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593</v>
      </c>
      <c r="D260" s="272" t="s">
        <v>212</v>
      </c>
      <c r="E260" s="273" t="s">
        <v>1477</v>
      </c>
      <c r="F260" s="274" t="s">
        <v>1478</v>
      </c>
      <c r="G260" s="275" t="s">
        <v>567</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1479</v>
      </c>
    </row>
    <row r="261" s="14" customFormat="1">
      <c r="A261" s="14"/>
      <c r="B261" s="239"/>
      <c r="C261" s="240"/>
      <c r="D261" s="227" t="s">
        <v>172</v>
      </c>
      <c r="E261" s="241" t="s">
        <v>44</v>
      </c>
      <c r="F261" s="242" t="s">
        <v>1480</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600</v>
      </c>
      <c r="D263" s="272" t="s">
        <v>212</v>
      </c>
      <c r="E263" s="273" t="s">
        <v>1481</v>
      </c>
      <c r="F263" s="274" t="s">
        <v>1482</v>
      </c>
      <c r="G263" s="275" t="s">
        <v>567</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1483</v>
      </c>
    </row>
    <row r="264" s="14" customFormat="1">
      <c r="A264" s="14"/>
      <c r="B264" s="239"/>
      <c r="C264" s="240"/>
      <c r="D264" s="227" t="s">
        <v>172</v>
      </c>
      <c r="E264" s="241" t="s">
        <v>44</v>
      </c>
      <c r="F264" s="242" t="s">
        <v>1476</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604</v>
      </c>
      <c r="D266" s="209" t="s">
        <v>161</v>
      </c>
      <c r="E266" s="210" t="s">
        <v>1405</v>
      </c>
      <c r="F266" s="211" t="s">
        <v>1406</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1484</v>
      </c>
    </row>
    <row r="267" s="2" customFormat="1">
      <c r="A267" s="42"/>
      <c r="B267" s="43"/>
      <c r="C267" s="44"/>
      <c r="D267" s="222" t="s">
        <v>168</v>
      </c>
      <c r="E267" s="44"/>
      <c r="F267" s="223" t="s">
        <v>1407</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1485</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610</v>
      </c>
      <c r="D269" s="272" t="s">
        <v>212</v>
      </c>
      <c r="E269" s="273" t="s">
        <v>1486</v>
      </c>
      <c r="F269" s="274" t="s">
        <v>1487</v>
      </c>
      <c r="G269" s="275" t="s">
        <v>1149</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1488</v>
      </c>
    </row>
    <row r="270" s="13" customFormat="1">
      <c r="A270" s="13"/>
      <c r="B270" s="229"/>
      <c r="C270" s="230"/>
      <c r="D270" s="227" t="s">
        <v>172</v>
      </c>
      <c r="E270" s="231" t="s">
        <v>44</v>
      </c>
      <c r="F270" s="232" t="s">
        <v>1489</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1490</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614</v>
      </c>
      <c r="D273" s="209" t="s">
        <v>161</v>
      </c>
      <c r="E273" s="210" t="s">
        <v>1491</v>
      </c>
      <c r="F273" s="211" t="s">
        <v>1492</v>
      </c>
      <c r="G273" s="212" t="s">
        <v>308</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1493</v>
      </c>
    </row>
    <row r="274" s="2" customFormat="1">
      <c r="A274" s="42"/>
      <c r="B274" s="43"/>
      <c r="C274" s="44"/>
      <c r="D274" s="222" t="s">
        <v>168</v>
      </c>
      <c r="E274" s="44"/>
      <c r="F274" s="223" t="s">
        <v>1494</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1495</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1423</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1496</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1425</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1497</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1256</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618</v>
      </c>
      <c r="D282" s="272" t="s">
        <v>212</v>
      </c>
      <c r="E282" s="273" t="s">
        <v>1498</v>
      </c>
      <c r="F282" s="274" t="s">
        <v>1499</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1500</v>
      </c>
    </row>
    <row r="283" s="13" customFormat="1">
      <c r="A283" s="13"/>
      <c r="B283" s="229"/>
      <c r="C283" s="230"/>
      <c r="D283" s="227" t="s">
        <v>172</v>
      </c>
      <c r="E283" s="231" t="s">
        <v>44</v>
      </c>
      <c r="F283" s="232" t="s">
        <v>1501</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1423</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1502</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1425</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1503</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1504</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622</v>
      </c>
      <c r="D290" s="209" t="s">
        <v>161</v>
      </c>
      <c r="E290" s="210" t="s">
        <v>1505</v>
      </c>
      <c r="F290" s="211" t="s">
        <v>1506</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1507</v>
      </c>
    </row>
    <row r="291" s="2" customFormat="1">
      <c r="A291" s="42"/>
      <c r="B291" s="43"/>
      <c r="C291" s="44"/>
      <c r="D291" s="222" t="s">
        <v>168</v>
      </c>
      <c r="E291" s="44"/>
      <c r="F291" s="223" t="s">
        <v>1508</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1509</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1510</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631</v>
      </c>
      <c r="D295" s="209" t="s">
        <v>161</v>
      </c>
      <c r="E295" s="210" t="s">
        <v>1511</v>
      </c>
      <c r="F295" s="211" t="s">
        <v>1512</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1513</v>
      </c>
    </row>
    <row r="296" s="2" customFormat="1">
      <c r="A296" s="42"/>
      <c r="B296" s="43"/>
      <c r="C296" s="44"/>
      <c r="D296" s="222" t="s">
        <v>168</v>
      </c>
      <c r="E296" s="44"/>
      <c r="F296" s="223" t="s">
        <v>1514</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638</v>
      </c>
      <c r="D297" s="209" t="s">
        <v>161</v>
      </c>
      <c r="E297" s="210" t="s">
        <v>1357</v>
      </c>
      <c r="F297" s="211" t="s">
        <v>1358</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1515</v>
      </c>
    </row>
    <row r="298" s="2" customFormat="1">
      <c r="A298" s="42"/>
      <c r="B298" s="43"/>
      <c r="C298" s="44"/>
      <c r="D298" s="222" t="s">
        <v>168</v>
      </c>
      <c r="E298" s="44"/>
      <c r="F298" s="223" t="s">
        <v>1360</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1516</v>
      </c>
      <c r="F299" s="207" t="s">
        <v>1517</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643</v>
      </c>
      <c r="D300" s="209" t="s">
        <v>161</v>
      </c>
      <c r="E300" s="210" t="s">
        <v>1518</v>
      </c>
      <c r="F300" s="211" t="s">
        <v>1519</v>
      </c>
      <c r="G300" s="212" t="s">
        <v>308</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1520</v>
      </c>
    </row>
    <row r="301" s="2" customFormat="1">
      <c r="A301" s="42"/>
      <c r="B301" s="43"/>
      <c r="C301" s="44"/>
      <c r="D301" s="222" t="s">
        <v>168</v>
      </c>
      <c r="E301" s="44"/>
      <c r="F301" s="223" t="s">
        <v>1521</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1522</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1523</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647</v>
      </c>
      <c r="D305" s="209" t="s">
        <v>161</v>
      </c>
      <c r="E305" s="210" t="s">
        <v>1524</v>
      </c>
      <c r="F305" s="211" t="s">
        <v>1525</v>
      </c>
      <c r="G305" s="212" t="s">
        <v>308</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1526</v>
      </c>
    </row>
    <row r="306" s="2" customFormat="1">
      <c r="A306" s="42"/>
      <c r="B306" s="43"/>
      <c r="C306" s="44"/>
      <c r="D306" s="222" t="s">
        <v>168</v>
      </c>
      <c r="E306" s="44"/>
      <c r="F306" s="223" t="s">
        <v>1527</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651</v>
      </c>
      <c r="D307" s="209" t="s">
        <v>161</v>
      </c>
      <c r="E307" s="210" t="s">
        <v>1528</v>
      </c>
      <c r="F307" s="211" t="s">
        <v>1529</v>
      </c>
      <c r="G307" s="212" t="s">
        <v>308</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1530</v>
      </c>
    </row>
    <row r="308" s="2" customFormat="1">
      <c r="A308" s="42"/>
      <c r="B308" s="43"/>
      <c r="C308" s="44"/>
      <c r="D308" s="222" t="s">
        <v>168</v>
      </c>
      <c r="E308" s="44"/>
      <c r="F308" s="223" t="s">
        <v>1531</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1532</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1533</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655</v>
      </c>
      <c r="D312" s="209" t="s">
        <v>161</v>
      </c>
      <c r="E312" s="210" t="s">
        <v>1534</v>
      </c>
      <c r="F312" s="211" t="s">
        <v>1535</v>
      </c>
      <c r="G312" s="212" t="s">
        <v>308</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1536</v>
      </c>
    </row>
    <row r="313" s="2" customFormat="1">
      <c r="A313" s="42"/>
      <c r="B313" s="43"/>
      <c r="C313" s="44"/>
      <c r="D313" s="222" t="s">
        <v>168</v>
      </c>
      <c r="E313" s="44"/>
      <c r="F313" s="223" t="s">
        <v>1537</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1538</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1539</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660</v>
      </c>
      <c r="D317" s="209" t="s">
        <v>161</v>
      </c>
      <c r="E317" s="210" t="s">
        <v>1491</v>
      </c>
      <c r="F317" s="211" t="s">
        <v>1492</v>
      </c>
      <c r="G317" s="212" t="s">
        <v>308</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1540</v>
      </c>
    </row>
    <row r="318" s="2" customFormat="1">
      <c r="A318" s="42"/>
      <c r="B318" s="43"/>
      <c r="C318" s="44"/>
      <c r="D318" s="222" t="s">
        <v>168</v>
      </c>
      <c r="E318" s="44"/>
      <c r="F318" s="223" t="s">
        <v>1494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1541</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1256</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664</v>
      </c>
      <c r="D322" s="272" t="s">
        <v>212</v>
      </c>
      <c r="E322" s="273" t="s">
        <v>1498</v>
      </c>
      <c r="F322" s="274" t="s">
        <v>1499</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1542</v>
      </c>
    </row>
    <row r="323" s="13" customFormat="1">
      <c r="A323" s="13"/>
      <c r="B323" s="229"/>
      <c r="C323" s="230"/>
      <c r="D323" s="227" t="s">
        <v>172</v>
      </c>
      <c r="E323" s="231" t="s">
        <v>44</v>
      </c>
      <c r="F323" s="232" t="s">
        <v>1541</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1543</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1504</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668</v>
      </c>
      <c r="D327" s="209" t="s">
        <v>161</v>
      </c>
      <c r="E327" s="210" t="s">
        <v>1544</v>
      </c>
      <c r="F327" s="211" t="s">
        <v>1545</v>
      </c>
      <c r="G327" s="212" t="s">
        <v>308</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718</v>
      </c>
    </row>
    <row r="328" s="2" customFormat="1">
      <c r="A328" s="42"/>
      <c r="B328" s="43"/>
      <c r="C328" s="44"/>
      <c r="D328" s="222" t="s">
        <v>168</v>
      </c>
      <c r="E328" s="44"/>
      <c r="F328" s="223" t="s">
        <v>1546</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1522</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1547</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673</v>
      </c>
      <c r="D332" s="209" t="s">
        <v>161</v>
      </c>
      <c r="E332" s="210" t="s">
        <v>1548</v>
      </c>
      <c r="F332" s="211" t="s">
        <v>1549</v>
      </c>
      <c r="G332" s="212" t="s">
        <v>308</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1550</v>
      </c>
    </row>
    <row r="333" s="2" customFormat="1">
      <c r="A333" s="42"/>
      <c r="B333" s="43"/>
      <c r="C333" s="44"/>
      <c r="D333" s="222" t="s">
        <v>168</v>
      </c>
      <c r="E333" s="44"/>
      <c r="F333" s="223" t="s">
        <v>1551</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1552</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1553</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1554</v>
      </c>
      <c r="D337" s="209" t="s">
        <v>161</v>
      </c>
      <c r="E337" s="210" t="s">
        <v>1396</v>
      </c>
      <c r="F337" s="211" t="s">
        <v>1397</v>
      </c>
      <c r="G337" s="212" t="s">
        <v>308</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1555</v>
      </c>
    </row>
    <row r="338" s="2" customFormat="1">
      <c r="A338" s="42"/>
      <c r="B338" s="43"/>
      <c r="C338" s="44"/>
      <c r="D338" s="222" t="s">
        <v>168</v>
      </c>
      <c r="E338" s="44"/>
      <c r="F338" s="223" t="s">
        <v>1398</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1556</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1557</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1558</v>
      </c>
      <c r="D342" s="272" t="s">
        <v>212</v>
      </c>
      <c r="E342" s="273" t="s">
        <v>1402</v>
      </c>
      <c r="F342" s="274" t="s">
        <v>1403</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1559</v>
      </c>
    </row>
    <row r="343" s="14" customFormat="1">
      <c r="A343" s="14"/>
      <c r="B343" s="239"/>
      <c r="C343" s="240"/>
      <c r="D343" s="227" t="s">
        <v>172</v>
      </c>
      <c r="E343" s="240"/>
      <c r="F343" s="242" t="s">
        <v>1404</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1560</v>
      </c>
      <c r="D344" s="209" t="s">
        <v>161</v>
      </c>
      <c r="E344" s="210" t="s">
        <v>1561</v>
      </c>
      <c r="F344" s="211" t="s">
        <v>1562</v>
      </c>
      <c r="G344" s="212" t="s">
        <v>308</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1563</v>
      </c>
    </row>
    <row r="345" s="2" customFormat="1">
      <c r="A345" s="42"/>
      <c r="B345" s="43"/>
      <c r="C345" s="44"/>
      <c r="D345" s="222" t="s">
        <v>168</v>
      </c>
      <c r="E345" s="44"/>
      <c r="F345" s="223" t="s">
        <v>1564</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1565</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1566</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1567</v>
      </c>
      <c r="D349" s="209" t="s">
        <v>161</v>
      </c>
      <c r="E349" s="210" t="s">
        <v>1568</v>
      </c>
      <c r="F349" s="211" t="s">
        <v>1569</v>
      </c>
      <c r="G349" s="212" t="s">
        <v>308</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1570</v>
      </c>
    </row>
    <row r="350" s="2" customFormat="1">
      <c r="A350" s="42"/>
      <c r="B350" s="43"/>
      <c r="C350" s="44"/>
      <c r="D350" s="222" t="s">
        <v>168</v>
      </c>
      <c r="E350" s="44"/>
      <c r="F350" s="223" t="s">
        <v>1571</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1565</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1572</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1573</v>
      </c>
      <c r="D354" s="209" t="s">
        <v>161</v>
      </c>
      <c r="E354" s="210" t="s">
        <v>1343</v>
      </c>
      <c r="F354" s="211" t="s">
        <v>1344</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1574</v>
      </c>
    </row>
    <row r="355" s="2" customFormat="1">
      <c r="A355" s="42"/>
      <c r="B355" s="43"/>
      <c r="C355" s="44"/>
      <c r="D355" s="222" t="s">
        <v>168</v>
      </c>
      <c r="E355" s="44"/>
      <c r="F355" s="223" t="s">
        <v>1345</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1575</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1576</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1577</v>
      </c>
      <c r="D359" s="209" t="s">
        <v>161</v>
      </c>
      <c r="E359" s="210" t="s">
        <v>1505</v>
      </c>
      <c r="F359" s="211" t="s">
        <v>1506</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1578</v>
      </c>
    </row>
    <row r="360" s="2" customFormat="1">
      <c r="A360" s="42"/>
      <c r="B360" s="43"/>
      <c r="C360" s="44"/>
      <c r="D360" s="222" t="s">
        <v>168</v>
      </c>
      <c r="E360" s="44"/>
      <c r="F360" s="223" t="s">
        <v>1508</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1579</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1580</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1581</v>
      </c>
      <c r="D364" s="209" t="s">
        <v>161</v>
      </c>
      <c r="E364" s="210" t="s">
        <v>1511</v>
      </c>
      <c r="F364" s="211" t="s">
        <v>1512</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1582</v>
      </c>
    </row>
    <row r="365" s="2" customFormat="1">
      <c r="A365" s="42"/>
      <c r="B365" s="43"/>
      <c r="C365" s="44"/>
      <c r="D365" s="222" t="s">
        <v>168</v>
      </c>
      <c r="E365" s="44"/>
      <c r="F365" s="223" t="s">
        <v>1514</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1520</v>
      </c>
      <c r="D366" s="209" t="s">
        <v>161</v>
      </c>
      <c r="E366" s="210" t="s">
        <v>1357</v>
      </c>
      <c r="F366" s="211" t="s">
        <v>1358</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1583</v>
      </c>
    </row>
    <row r="367" s="2" customFormat="1">
      <c r="A367" s="42"/>
      <c r="B367" s="43"/>
      <c r="C367" s="44"/>
      <c r="D367" s="222" t="s">
        <v>168</v>
      </c>
      <c r="E367" s="44"/>
      <c r="F367" s="223" t="s">
        <v>1360</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70t5cKVseFx8/nwlpUBdgOrqcQYzRr+XA0aM/064Bs24WUKfNxjzxp9oSZA/55qN3bQ6VCu3aWWU7NiWXMYOKg==" hashValue="h6pwFYI6hWjhqg/Fj1wRccJNaRrqeWmskrCZ9JjuMMn7vIJGM3QgX44usSz2ZNiG/zirKmWfOVE1+IFtIPRjOw=="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1584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1585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1586</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1587</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1588</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1589</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1590</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1591</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1592</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1593</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1594</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1595</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1596</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1597</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1598</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1599</v>
      </c>
      <c r="F95" s="207" t="s">
        <v>1600</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1601</v>
      </c>
      <c r="F96" s="211" t="s">
        <v>1602</v>
      </c>
      <c r="G96" s="212" t="s">
        <v>567</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1603</v>
      </c>
    </row>
    <row r="97" s="2" customFormat="1">
      <c r="A97" s="42"/>
      <c r="B97" s="43"/>
      <c r="C97" s="44"/>
      <c r="D97" s="222" t="s">
        <v>168</v>
      </c>
      <c r="E97" s="44"/>
      <c r="F97" s="223" t="s">
        <v>1604</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1605</v>
      </c>
      <c r="F98" s="207" t="s">
        <v>1606</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1607</v>
      </c>
      <c r="F99" s="211" t="s">
        <v>1608</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1609</v>
      </c>
    </row>
    <row r="100" s="2" customFormat="1" ht="16.5" customHeight="1">
      <c r="A100" s="42"/>
      <c r="B100" s="43"/>
      <c r="C100" s="209" t="s">
        <v>177</v>
      </c>
      <c r="D100" s="209" t="s">
        <v>161</v>
      </c>
      <c r="E100" s="210" t="s">
        <v>1610</v>
      </c>
      <c r="F100" s="211" t="s">
        <v>1611</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1612</v>
      </c>
    </row>
    <row r="101" s="2" customFormat="1" ht="24.15" customHeight="1">
      <c r="A101" s="42"/>
      <c r="B101" s="43"/>
      <c r="C101" s="209" t="s">
        <v>166</v>
      </c>
      <c r="D101" s="209" t="s">
        <v>161</v>
      </c>
      <c r="E101" s="210" t="s">
        <v>1613</v>
      </c>
      <c r="F101" s="211" t="s">
        <v>1614</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1615</v>
      </c>
    </row>
    <row r="102" s="2" customFormat="1">
      <c r="A102" s="42"/>
      <c r="B102" s="43"/>
      <c r="C102" s="44"/>
      <c r="D102" s="222" t="s">
        <v>168</v>
      </c>
      <c r="E102" s="44"/>
      <c r="F102" s="223" t="s">
        <v>1616</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1617</v>
      </c>
      <c r="F103" s="211" t="s">
        <v>1618</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1619</v>
      </c>
    </row>
    <row r="104" s="2" customFormat="1">
      <c r="A104" s="42"/>
      <c r="B104" s="43"/>
      <c r="C104" s="44"/>
      <c r="D104" s="222" t="s">
        <v>168</v>
      </c>
      <c r="E104" s="44"/>
      <c r="F104" s="223" t="s">
        <v>1620</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1621</v>
      </c>
      <c r="F105" s="211" t="s">
        <v>1622</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1623</v>
      </c>
    </row>
    <row r="106" s="2" customFormat="1" ht="16.5" customHeight="1">
      <c r="A106" s="42"/>
      <c r="B106" s="43"/>
      <c r="C106" s="209" t="s">
        <v>211</v>
      </c>
      <c r="D106" s="209" t="s">
        <v>161</v>
      </c>
      <c r="E106" s="210" t="s">
        <v>1624</v>
      </c>
      <c r="F106" s="211" t="s">
        <v>1625</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1626</v>
      </c>
    </row>
    <row r="107" s="12" customFormat="1" ht="25.92" customHeight="1">
      <c r="A107" s="12"/>
      <c r="B107" s="193"/>
      <c r="C107" s="194"/>
      <c r="D107" s="195" t="s">
        <v>81</v>
      </c>
      <c r="E107" s="196" t="s">
        <v>212</v>
      </c>
      <c r="F107" s="196" t="s">
        <v>1627</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1628</v>
      </c>
      <c r="F108" s="207" t="s">
        <v>1629</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1630</v>
      </c>
      <c r="F109" s="211" t="s">
        <v>1631</v>
      </c>
      <c r="G109" s="212" t="s">
        <v>567</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638</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638</v>
      </c>
      <c r="BM109" s="220" t="s">
        <v>1632</v>
      </c>
    </row>
    <row r="110" s="2" customFormat="1">
      <c r="A110" s="42"/>
      <c r="B110" s="43"/>
      <c r="C110" s="44"/>
      <c r="D110" s="222" t="s">
        <v>168</v>
      </c>
      <c r="E110" s="44"/>
      <c r="F110" s="223" t="s">
        <v>1633</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1634</v>
      </c>
      <c r="F111" s="211" t="s">
        <v>1635</v>
      </c>
      <c r="G111" s="212" t="s">
        <v>567</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638</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638</v>
      </c>
      <c r="BM111" s="220" t="s">
        <v>1636</v>
      </c>
    </row>
    <row r="112" s="2" customFormat="1">
      <c r="A112" s="42"/>
      <c r="B112" s="43"/>
      <c r="C112" s="44"/>
      <c r="D112" s="222" t="s">
        <v>168</v>
      </c>
      <c r="E112" s="44"/>
      <c r="F112" s="223" t="s">
        <v>1637</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1638</v>
      </c>
      <c r="F113" s="274" t="s">
        <v>1639</v>
      </c>
      <c r="G113" s="275" t="s">
        <v>1640</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1641</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638</v>
      </c>
      <c r="BM113" s="220" t="s">
        <v>1642</v>
      </c>
    </row>
    <row r="114" s="2" customFormat="1" ht="24.15" customHeight="1">
      <c r="A114" s="42"/>
      <c r="B114" s="43"/>
      <c r="C114" s="209" t="s">
        <v>239</v>
      </c>
      <c r="D114" s="209" t="s">
        <v>161</v>
      </c>
      <c r="E114" s="210" t="s">
        <v>1643</v>
      </c>
      <c r="F114" s="211" t="s">
        <v>1644</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638</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638</v>
      </c>
      <c r="BM114" s="220" t="s">
        <v>1645</v>
      </c>
    </row>
    <row r="115" s="2" customFormat="1">
      <c r="A115" s="42"/>
      <c r="B115" s="43"/>
      <c r="C115" s="44"/>
      <c r="D115" s="222" t="s">
        <v>168</v>
      </c>
      <c r="E115" s="44"/>
      <c r="F115" s="223" t="s">
        <v>1646</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1647</v>
      </c>
      <c r="F116" s="274" t="s">
        <v>1648</v>
      </c>
      <c r="G116" s="275" t="s">
        <v>1149</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1507</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1507</v>
      </c>
      <c r="BM116" s="220" t="s">
        <v>1649</v>
      </c>
    </row>
    <row r="117" s="2" customFormat="1" ht="16.5" customHeight="1">
      <c r="A117" s="42"/>
      <c r="B117" s="43"/>
      <c r="C117" s="272" t="s">
        <v>336</v>
      </c>
      <c r="D117" s="272" t="s">
        <v>212</v>
      </c>
      <c r="E117" s="273" t="s">
        <v>1650</v>
      </c>
      <c r="F117" s="274" t="s">
        <v>1651</v>
      </c>
      <c r="G117" s="275" t="s">
        <v>567</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1507</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1507</v>
      </c>
      <c r="BM117" s="220" t="s">
        <v>1652</v>
      </c>
    </row>
    <row r="118" s="2" customFormat="1" ht="16.5" customHeight="1">
      <c r="A118" s="42"/>
      <c r="B118" s="43"/>
      <c r="C118" s="272" t="s">
        <v>343</v>
      </c>
      <c r="D118" s="272" t="s">
        <v>212</v>
      </c>
      <c r="E118" s="273" t="s">
        <v>1653</v>
      </c>
      <c r="F118" s="274" t="s">
        <v>1654</v>
      </c>
      <c r="G118" s="275" t="s">
        <v>567</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1507</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1507</v>
      </c>
      <c r="BM118" s="220" t="s">
        <v>1655</v>
      </c>
    </row>
    <row r="119" s="2" customFormat="1" ht="24.15" customHeight="1">
      <c r="A119" s="42"/>
      <c r="B119" s="43"/>
      <c r="C119" s="209" t="s">
        <v>348</v>
      </c>
      <c r="D119" s="209" t="s">
        <v>161</v>
      </c>
      <c r="E119" s="210" t="s">
        <v>1656</v>
      </c>
      <c r="F119" s="211" t="s">
        <v>1657</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638</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638</v>
      </c>
      <c r="BM119" s="220" t="s">
        <v>1658</v>
      </c>
    </row>
    <row r="120" s="2" customFormat="1">
      <c r="A120" s="42"/>
      <c r="B120" s="43"/>
      <c r="C120" s="44"/>
      <c r="D120" s="222" t="s">
        <v>168</v>
      </c>
      <c r="E120" s="44"/>
      <c r="F120" s="223" t="s">
        <v>1659</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355</v>
      </c>
      <c r="D121" s="272" t="s">
        <v>212</v>
      </c>
      <c r="E121" s="273" t="s">
        <v>1660</v>
      </c>
      <c r="F121" s="274" t="s">
        <v>1661</v>
      </c>
      <c r="G121" s="275" t="s">
        <v>1149</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1507</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1507</v>
      </c>
      <c r="BM121" s="220" t="s">
        <v>1662</v>
      </c>
    </row>
    <row r="122" s="2" customFormat="1" ht="16.5" customHeight="1">
      <c r="A122" s="42"/>
      <c r="B122" s="43"/>
      <c r="C122" s="272" t="s">
        <v>362</v>
      </c>
      <c r="D122" s="272" t="s">
        <v>212</v>
      </c>
      <c r="E122" s="273" t="s">
        <v>1663</v>
      </c>
      <c r="F122" s="274" t="s">
        <v>1664</v>
      </c>
      <c r="G122" s="275" t="s">
        <v>567</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1507</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1507</v>
      </c>
      <c r="BM122" s="220" t="s">
        <v>1665</v>
      </c>
    </row>
    <row r="123" s="2" customFormat="1" ht="16.5" customHeight="1">
      <c r="A123" s="42"/>
      <c r="B123" s="43"/>
      <c r="C123" s="272" t="s">
        <v>369</v>
      </c>
      <c r="D123" s="272" t="s">
        <v>212</v>
      </c>
      <c r="E123" s="273" t="s">
        <v>1666</v>
      </c>
      <c r="F123" s="274" t="s">
        <v>1667</v>
      </c>
      <c r="G123" s="275" t="s">
        <v>567</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1507</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1507</v>
      </c>
      <c r="BM123" s="220" t="s">
        <v>1668</v>
      </c>
    </row>
    <row r="124" s="2" customFormat="1" ht="16.5" customHeight="1">
      <c r="A124" s="42"/>
      <c r="B124" s="43"/>
      <c r="C124" s="272" t="s">
        <v>374</v>
      </c>
      <c r="D124" s="272" t="s">
        <v>212</v>
      </c>
      <c r="E124" s="273" t="s">
        <v>1669</v>
      </c>
      <c r="F124" s="274" t="s">
        <v>1670</v>
      </c>
      <c r="G124" s="275" t="s">
        <v>567</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1507</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1507</v>
      </c>
      <c r="BM124" s="220" t="s">
        <v>1671</v>
      </c>
    </row>
    <row r="125" s="2" customFormat="1" ht="16.5" customHeight="1">
      <c r="A125" s="42"/>
      <c r="B125" s="43"/>
      <c r="C125" s="209" t="s">
        <v>381</v>
      </c>
      <c r="D125" s="209" t="s">
        <v>161</v>
      </c>
      <c r="E125" s="210" t="s">
        <v>1672</v>
      </c>
      <c r="F125" s="211" t="s">
        <v>1673</v>
      </c>
      <c r="G125" s="212" t="s">
        <v>567</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638</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638</v>
      </c>
      <c r="BM125" s="220" t="s">
        <v>1674</v>
      </c>
    </row>
    <row r="126" s="2" customFormat="1" ht="33" customHeight="1">
      <c r="A126" s="42"/>
      <c r="B126" s="43"/>
      <c r="C126" s="209" t="s">
        <v>7</v>
      </c>
      <c r="D126" s="209" t="s">
        <v>161</v>
      </c>
      <c r="E126" s="210" t="s">
        <v>1675</v>
      </c>
      <c r="F126" s="211" t="s">
        <v>1676</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638</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638</v>
      </c>
      <c r="BM126" s="220" t="s">
        <v>1677</v>
      </c>
    </row>
    <row r="127" s="2" customFormat="1">
      <c r="A127" s="42"/>
      <c r="B127" s="43"/>
      <c r="C127" s="44"/>
      <c r="D127" s="222" t="s">
        <v>168</v>
      </c>
      <c r="E127" s="44"/>
      <c r="F127" s="223" t="s">
        <v>1678</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394</v>
      </c>
      <c r="D128" s="272" t="s">
        <v>212</v>
      </c>
      <c r="E128" s="273" t="s">
        <v>1679</v>
      </c>
      <c r="F128" s="274" t="s">
        <v>1680</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1507</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1507</v>
      </c>
      <c r="BM128" s="220" t="s">
        <v>1681</v>
      </c>
    </row>
    <row r="129" s="2" customFormat="1" ht="16.5" customHeight="1">
      <c r="A129" s="42"/>
      <c r="B129" s="43"/>
      <c r="C129" s="272" t="s">
        <v>400</v>
      </c>
      <c r="D129" s="272" t="s">
        <v>212</v>
      </c>
      <c r="E129" s="273" t="s">
        <v>1682</v>
      </c>
      <c r="F129" s="274" t="s">
        <v>1683</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1507</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1507</v>
      </c>
      <c r="BM129" s="220" t="s">
        <v>1684</v>
      </c>
    </row>
    <row r="130" s="2" customFormat="1" ht="33" customHeight="1">
      <c r="A130" s="42"/>
      <c r="B130" s="43"/>
      <c r="C130" s="209" t="s">
        <v>132</v>
      </c>
      <c r="D130" s="209" t="s">
        <v>161</v>
      </c>
      <c r="E130" s="210" t="s">
        <v>1685</v>
      </c>
      <c r="F130" s="211" t="s">
        <v>1686</v>
      </c>
      <c r="G130" s="212" t="s">
        <v>567</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638</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638</v>
      </c>
      <c r="BM130" s="220" t="s">
        <v>1687</v>
      </c>
    </row>
    <row r="131" s="2" customFormat="1">
      <c r="A131" s="42"/>
      <c r="B131" s="43"/>
      <c r="C131" s="44"/>
      <c r="D131" s="222" t="s">
        <v>168</v>
      </c>
      <c r="E131" s="44"/>
      <c r="F131" s="223" t="s">
        <v>1688</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409</v>
      </c>
      <c r="D132" s="209" t="s">
        <v>161</v>
      </c>
      <c r="E132" s="210" t="s">
        <v>1689</v>
      </c>
      <c r="F132" s="211" t="s">
        <v>1690</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638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638</v>
      </c>
      <c r="BM132" s="220" t="s">
        <v>1691</v>
      </c>
    </row>
    <row r="133" s="2" customFormat="1">
      <c r="A133" s="42"/>
      <c r="B133" s="43"/>
      <c r="C133" s="44"/>
      <c r="D133" s="222" t="s">
        <v>168</v>
      </c>
      <c r="E133" s="44"/>
      <c r="F133" s="223" t="s">
        <v>1692</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414</v>
      </c>
      <c r="D134" s="209" t="s">
        <v>161</v>
      </c>
      <c r="E134" s="210" t="s">
        <v>1693</v>
      </c>
      <c r="F134" s="211" t="s">
        <v>1694</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638</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638</v>
      </c>
      <c r="BM134" s="220" t="s">
        <v>1695</v>
      </c>
    </row>
    <row r="135" s="2" customFormat="1">
      <c r="A135" s="42"/>
      <c r="B135" s="43"/>
      <c r="C135" s="44"/>
      <c r="D135" s="222" t="s">
        <v>168</v>
      </c>
      <c r="E135" s="44"/>
      <c r="F135" s="223" t="s">
        <v>1696</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419</v>
      </c>
      <c r="D136" s="209" t="s">
        <v>161</v>
      </c>
      <c r="E136" s="210" t="s">
        <v>1697</v>
      </c>
      <c r="F136" s="211" t="s">
        <v>1698</v>
      </c>
      <c r="G136" s="212" t="s">
        <v>1699</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1700</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1700</v>
      </c>
      <c r="BM136" s="220" t="s">
        <v>1701</v>
      </c>
    </row>
    <row r="137" s="2" customFormat="1" ht="16.5" customHeight="1">
      <c r="A137" s="42"/>
      <c r="B137" s="43"/>
      <c r="C137" s="209" t="s">
        <v>424</v>
      </c>
      <c r="D137" s="209" t="s">
        <v>161</v>
      </c>
      <c r="E137" s="210" t="s">
        <v>1702</v>
      </c>
      <c r="F137" s="211" t="s">
        <v>1703</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1704</v>
      </c>
    </row>
    <row r="138" s="2" customFormat="1" ht="16.5" customHeight="1">
      <c r="A138" s="42"/>
      <c r="B138" s="43"/>
      <c r="C138" s="209" t="s">
        <v>429</v>
      </c>
      <c r="D138" s="209" t="s">
        <v>161</v>
      </c>
      <c r="E138" s="210" t="s">
        <v>1705</v>
      </c>
      <c r="F138" s="211" t="s">
        <v>1706</v>
      </c>
      <c r="G138" s="212" t="s">
        <v>567</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1507</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1507</v>
      </c>
      <c r="BM138" s="220" t="s">
        <v>1707</v>
      </c>
    </row>
    <row r="139" s="2" customFormat="1" ht="16.5" customHeight="1">
      <c r="A139" s="42"/>
      <c r="B139" s="43"/>
      <c r="C139" s="272" t="s">
        <v>434</v>
      </c>
      <c r="D139" s="272" t="s">
        <v>212</v>
      </c>
      <c r="E139" s="273" t="s">
        <v>1708</v>
      </c>
      <c r="F139" s="274" t="s">
        <v>1709</v>
      </c>
      <c r="G139" s="275" t="s">
        <v>1710</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1507</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1507</v>
      </c>
      <c r="BM139" s="220" t="s">
        <v>1711</v>
      </c>
    </row>
    <row r="140" s="12" customFormat="1" ht="22.8" customHeight="1">
      <c r="A140" s="12"/>
      <c r="B140" s="193"/>
      <c r="C140" s="194"/>
      <c r="D140" s="195" t="s">
        <v>81</v>
      </c>
      <c r="E140" s="207" t="s">
        <v>1712</v>
      </c>
      <c r="F140" s="207" t="s">
        <v>1713</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439</v>
      </c>
      <c r="D141" s="209" t="s">
        <v>161</v>
      </c>
      <c r="E141" s="210" t="s">
        <v>1714</v>
      </c>
      <c r="F141" s="211" t="s">
        <v>1715</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638</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638</v>
      </c>
      <c r="BM141" s="220" t="s">
        <v>1716</v>
      </c>
    </row>
    <row r="142" s="2" customFormat="1">
      <c r="A142" s="42"/>
      <c r="B142" s="43"/>
      <c r="C142" s="44"/>
      <c r="D142" s="222" t="s">
        <v>168</v>
      </c>
      <c r="E142" s="44"/>
      <c r="F142" s="223" t="s">
        <v>1717</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444</v>
      </c>
      <c r="D143" s="272" t="s">
        <v>212</v>
      </c>
      <c r="E143" s="273" t="s">
        <v>1718</v>
      </c>
      <c r="F143" s="274" t="s">
        <v>1719</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1507</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1507</v>
      </c>
      <c r="BM143" s="220" t="s">
        <v>1720</v>
      </c>
    </row>
    <row r="144" s="2" customFormat="1" ht="16.5" customHeight="1">
      <c r="A144" s="42"/>
      <c r="B144" s="43"/>
      <c r="C144" s="209" t="s">
        <v>448</v>
      </c>
      <c r="D144" s="209" t="s">
        <v>161</v>
      </c>
      <c r="E144" s="210" t="s">
        <v>1721</v>
      </c>
      <c r="F144" s="211" t="s">
        <v>1722</v>
      </c>
      <c r="G144" s="212" t="s">
        <v>567</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638</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638</v>
      </c>
      <c r="BM144" s="220" t="s">
        <v>1723</v>
      </c>
    </row>
    <row r="145" s="2" customFormat="1">
      <c r="A145" s="42"/>
      <c r="B145" s="43"/>
      <c r="C145" s="44"/>
      <c r="D145" s="227" t="s">
        <v>170</v>
      </c>
      <c r="E145" s="44"/>
      <c r="F145" s="228" t="s">
        <v>1724</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453</v>
      </c>
      <c r="D146" s="209" t="s">
        <v>161</v>
      </c>
      <c r="E146" s="210" t="s">
        <v>1725</v>
      </c>
      <c r="F146" s="211" t="s">
        <v>1726</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638</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638</v>
      </c>
      <c r="BM146" s="220" t="s">
        <v>1727</v>
      </c>
    </row>
    <row r="147" s="2" customFormat="1">
      <c r="A147" s="42"/>
      <c r="B147" s="43"/>
      <c r="C147" s="44"/>
      <c r="D147" s="222" t="s">
        <v>168</v>
      </c>
      <c r="E147" s="44"/>
      <c r="F147" s="223" t="s">
        <v>1728</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457</v>
      </c>
      <c r="D148" s="209" t="s">
        <v>161</v>
      </c>
      <c r="E148" s="210" t="s">
        <v>1729</v>
      </c>
      <c r="F148" s="211" t="s">
        <v>1730</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638</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638</v>
      </c>
      <c r="BM148" s="220" t="s">
        <v>1731</v>
      </c>
    </row>
    <row r="149" s="2" customFormat="1">
      <c r="A149" s="42"/>
      <c r="B149" s="43"/>
      <c r="C149" s="44"/>
      <c r="D149" s="222" t="s">
        <v>168</v>
      </c>
      <c r="E149" s="44"/>
      <c r="F149" s="223" t="s">
        <v>1732</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1733</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460</v>
      </c>
      <c r="D151" s="209" t="s">
        <v>161</v>
      </c>
      <c r="E151" s="210" t="s">
        <v>1734</v>
      </c>
      <c r="F151" s="211" t="s">
        <v>1735</v>
      </c>
      <c r="G151" s="212" t="s">
        <v>308</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638</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638</v>
      </c>
      <c r="BM151" s="220" t="s">
        <v>1736</v>
      </c>
    </row>
    <row r="152" s="2" customFormat="1">
      <c r="A152" s="42"/>
      <c r="B152" s="43"/>
      <c r="C152" s="44"/>
      <c r="D152" s="222" t="s">
        <v>168</v>
      </c>
      <c r="E152" s="44"/>
      <c r="F152" s="223" t="s">
        <v>1737</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464</v>
      </c>
      <c r="D153" s="209" t="s">
        <v>161</v>
      </c>
      <c r="E153" s="210" t="s">
        <v>1738</v>
      </c>
      <c r="F153" s="211" t="s">
        <v>1739</v>
      </c>
      <c r="G153" s="212" t="s">
        <v>308</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638</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638</v>
      </c>
      <c r="BM153" s="220" t="s">
        <v>1740</v>
      </c>
    </row>
    <row r="154" s="2" customFormat="1">
      <c r="A154" s="42"/>
      <c r="B154" s="43"/>
      <c r="C154" s="44"/>
      <c r="D154" s="222" t="s">
        <v>168</v>
      </c>
      <c r="E154" s="44"/>
      <c r="F154" s="223" t="s">
        <v>1741</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468</v>
      </c>
      <c r="D155" s="209" t="s">
        <v>161</v>
      </c>
      <c r="E155" s="210" t="s">
        <v>1742</v>
      </c>
      <c r="F155" s="211" t="s">
        <v>1743</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638</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638</v>
      </c>
      <c r="BM155" s="220" t="s">
        <v>1744</v>
      </c>
    </row>
    <row r="156" s="2" customFormat="1">
      <c r="A156" s="42"/>
      <c r="B156" s="43"/>
      <c r="C156" s="44"/>
      <c r="D156" s="222" t="s">
        <v>168</v>
      </c>
      <c r="E156" s="44"/>
      <c r="F156" s="223" t="s">
        <v>1745</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474</v>
      </c>
      <c r="D157" s="209" t="s">
        <v>161</v>
      </c>
      <c r="E157" s="210" t="s">
        <v>1746</v>
      </c>
      <c r="F157" s="211" t="s">
        <v>1747</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638</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638</v>
      </c>
      <c r="BM157" s="220" t="s">
        <v>1748</v>
      </c>
    </row>
    <row r="158" s="2" customFormat="1">
      <c r="A158" s="42"/>
      <c r="B158" s="43"/>
      <c r="C158" s="44"/>
      <c r="D158" s="222" t="s">
        <v>168</v>
      </c>
      <c r="E158" s="44"/>
      <c r="F158" s="223" t="s">
        <v>1749</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478</v>
      </c>
      <c r="D159" s="209" t="s">
        <v>161</v>
      </c>
      <c r="E159" s="210" t="s">
        <v>1750</v>
      </c>
      <c r="F159" s="211" t="s">
        <v>1751</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638</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638</v>
      </c>
      <c r="BM159" s="220" t="s">
        <v>1752</v>
      </c>
    </row>
    <row r="160" s="2" customFormat="1">
      <c r="A160" s="42"/>
      <c r="B160" s="43"/>
      <c r="C160" s="44"/>
      <c r="D160" s="222" t="s">
        <v>168</v>
      </c>
      <c r="E160" s="44"/>
      <c r="F160" s="223" t="s">
        <v>1753</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490</v>
      </c>
      <c r="D161" s="209" t="s">
        <v>161</v>
      </c>
      <c r="E161" s="210" t="s">
        <v>1754</v>
      </c>
      <c r="F161" s="211" t="s">
        <v>1755</v>
      </c>
      <c r="G161" s="212" t="s">
        <v>308</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638</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638</v>
      </c>
      <c r="BM161" s="220" t="s">
        <v>1756</v>
      </c>
    </row>
    <row r="162" s="2" customFormat="1">
      <c r="A162" s="42"/>
      <c r="B162" s="43"/>
      <c r="C162" s="44"/>
      <c r="D162" s="222" t="s">
        <v>168</v>
      </c>
      <c r="E162" s="44"/>
      <c r="F162" s="223" t="s">
        <v>1757</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495</v>
      </c>
      <c r="D163" s="209" t="s">
        <v>161</v>
      </c>
      <c r="E163" s="210" t="s">
        <v>1758</v>
      </c>
      <c r="F163" s="211" t="s">
        <v>1759</v>
      </c>
      <c r="G163" s="212" t="s">
        <v>308</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638</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638</v>
      </c>
      <c r="BM163" s="220" t="s">
        <v>1760</v>
      </c>
    </row>
    <row r="164" s="2" customFormat="1">
      <c r="A164" s="42"/>
      <c r="B164" s="43"/>
      <c r="C164" s="44"/>
      <c r="D164" s="222" t="s">
        <v>168</v>
      </c>
      <c r="E164" s="44"/>
      <c r="F164" s="223" t="s">
        <v>1761</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503</v>
      </c>
      <c r="D165" s="209" t="s">
        <v>161</v>
      </c>
      <c r="E165" s="210" t="s">
        <v>1762</v>
      </c>
      <c r="F165" s="211" t="s">
        <v>1763</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638</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638</v>
      </c>
      <c r="BM165" s="220" t="s">
        <v>1764</v>
      </c>
    </row>
    <row r="166" s="2" customFormat="1">
      <c r="A166" s="42"/>
      <c r="B166" s="43"/>
      <c r="C166" s="44"/>
      <c r="D166" s="222" t="s">
        <v>168</v>
      </c>
      <c r="E166" s="44"/>
      <c r="F166" s="223" t="s">
        <v>1765</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510</v>
      </c>
      <c r="D167" s="209" t="s">
        <v>161</v>
      </c>
      <c r="E167" s="210" t="s">
        <v>1766</v>
      </c>
      <c r="F167" s="211" t="s">
        <v>1767</v>
      </c>
      <c r="G167" s="212" t="s">
        <v>567</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638</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638</v>
      </c>
      <c r="BM167" s="220" t="s">
        <v>1768</v>
      </c>
    </row>
    <row r="168" s="2" customFormat="1">
      <c r="A168" s="42"/>
      <c r="B168" s="43"/>
      <c r="C168" s="44"/>
      <c r="D168" s="222" t="s">
        <v>168</v>
      </c>
      <c r="E168" s="44"/>
      <c r="F168" s="223" t="s">
        <v>1769</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515</v>
      </c>
      <c r="D169" s="209" t="s">
        <v>161</v>
      </c>
      <c r="E169" s="210" t="s">
        <v>1770</v>
      </c>
      <c r="F169" s="211" t="s">
        <v>1771</v>
      </c>
      <c r="G169" s="212" t="s">
        <v>567</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638</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638</v>
      </c>
      <c r="BM169" s="220" t="s">
        <v>1772</v>
      </c>
    </row>
    <row r="170" s="2" customFormat="1">
      <c r="A170" s="42"/>
      <c r="B170" s="43"/>
      <c r="C170" s="44"/>
      <c r="D170" s="222" t="s">
        <v>168</v>
      </c>
      <c r="E170" s="44"/>
      <c r="F170" s="223" t="s">
        <v>1773</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520</v>
      </c>
      <c r="D171" s="209" t="s">
        <v>161</v>
      </c>
      <c r="E171" s="210" t="s">
        <v>1774</v>
      </c>
      <c r="F171" s="211" t="s">
        <v>1775</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638</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638</v>
      </c>
      <c r="BM171" s="220" t="s">
        <v>1776</v>
      </c>
    </row>
    <row r="172" s="2" customFormat="1">
      <c r="A172" s="42"/>
      <c r="B172" s="43"/>
      <c r="C172" s="44"/>
      <c r="D172" s="222" t="s">
        <v>168</v>
      </c>
      <c r="E172" s="44"/>
      <c r="F172" s="223" t="s">
        <v>1777</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527</v>
      </c>
      <c r="D173" s="209" t="s">
        <v>161</v>
      </c>
      <c r="E173" s="210" t="s">
        <v>1778</v>
      </c>
      <c r="F173" s="211" t="s">
        <v>1779</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638</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638</v>
      </c>
      <c r="BM173" s="220" t="s">
        <v>1780</v>
      </c>
    </row>
    <row r="174" s="2" customFormat="1">
      <c r="A174" s="42"/>
      <c r="B174" s="43"/>
      <c r="C174" s="44"/>
      <c r="D174" s="222" t="s">
        <v>168</v>
      </c>
      <c r="E174" s="44"/>
      <c r="F174" s="223" t="s">
        <v>1781</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532</v>
      </c>
      <c r="D175" s="209" t="s">
        <v>161</v>
      </c>
      <c r="E175" s="210" t="s">
        <v>1782</v>
      </c>
      <c r="F175" s="211" t="s">
        <v>1783</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638</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638</v>
      </c>
      <c r="BM175" s="220" t="s">
        <v>1784</v>
      </c>
    </row>
    <row r="176" s="2" customFormat="1">
      <c r="A176" s="42"/>
      <c r="B176" s="43"/>
      <c r="C176" s="44"/>
      <c r="D176" s="222" t="s">
        <v>168</v>
      </c>
      <c r="E176" s="44"/>
      <c r="F176" s="223" t="s">
        <v>1785</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540</v>
      </c>
      <c r="D177" s="272" t="s">
        <v>212</v>
      </c>
      <c r="E177" s="273" t="s">
        <v>1786</v>
      </c>
      <c r="F177" s="274" t="s">
        <v>1787</v>
      </c>
      <c r="G177" s="275" t="s">
        <v>567</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1507</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1507</v>
      </c>
      <c r="BM177" s="220" t="s">
        <v>1788</v>
      </c>
    </row>
    <row r="178" s="2" customFormat="1" ht="16.5" customHeight="1">
      <c r="A178" s="42"/>
      <c r="B178" s="43"/>
      <c r="C178" s="272" t="s">
        <v>556</v>
      </c>
      <c r="D178" s="272" t="s">
        <v>212</v>
      </c>
      <c r="E178" s="273" t="s">
        <v>1789</v>
      </c>
      <c r="F178" s="274" t="s">
        <v>1790</v>
      </c>
      <c r="G178" s="275" t="s">
        <v>567</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1507</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1507</v>
      </c>
      <c r="BM178" s="220" t="s">
        <v>1791</v>
      </c>
    </row>
    <row r="179" s="2" customFormat="1" ht="33" customHeight="1">
      <c r="A179" s="42"/>
      <c r="B179" s="43"/>
      <c r="C179" s="209" t="s">
        <v>564</v>
      </c>
      <c r="D179" s="209" t="s">
        <v>161</v>
      </c>
      <c r="E179" s="210" t="s">
        <v>1792</v>
      </c>
      <c r="F179" s="211" t="s">
        <v>1793</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638</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638</v>
      </c>
      <c r="BM179" s="220" t="s">
        <v>1794</v>
      </c>
    </row>
    <row r="180" s="2" customFormat="1">
      <c r="A180" s="42"/>
      <c r="B180" s="43"/>
      <c r="C180" s="44"/>
      <c r="D180" s="222" t="s">
        <v>168</v>
      </c>
      <c r="E180" s="44"/>
      <c r="F180" s="223" t="s">
        <v>1795</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571</v>
      </c>
      <c r="D181" s="209" t="s">
        <v>161</v>
      </c>
      <c r="E181" s="210" t="s">
        <v>1796</v>
      </c>
      <c r="F181" s="211" t="s">
        <v>1797</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638</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638</v>
      </c>
      <c r="BM181" s="220" t="s">
        <v>1798</v>
      </c>
    </row>
    <row r="182" s="2" customFormat="1">
      <c r="A182" s="42"/>
      <c r="B182" s="43"/>
      <c r="C182" s="44"/>
      <c r="D182" s="222" t="s">
        <v>168</v>
      </c>
      <c r="E182" s="44"/>
      <c r="F182" s="223" t="s">
        <v>1799</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577</v>
      </c>
      <c r="D183" s="209" t="s">
        <v>161</v>
      </c>
      <c r="E183" s="210" t="s">
        <v>1800</v>
      </c>
      <c r="F183" s="211" t="s">
        <v>1801</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638</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638</v>
      </c>
      <c r="BM183" s="220" t="s">
        <v>1802</v>
      </c>
    </row>
    <row r="184" s="2" customFormat="1">
      <c r="A184" s="42"/>
      <c r="B184" s="43"/>
      <c r="C184" s="44"/>
      <c r="D184" s="222" t="s">
        <v>168</v>
      </c>
      <c r="E184" s="44"/>
      <c r="F184" s="223" t="s">
        <v>1803</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582</v>
      </c>
      <c r="D185" s="209" t="s">
        <v>161</v>
      </c>
      <c r="E185" s="210" t="s">
        <v>1804</v>
      </c>
      <c r="F185" s="211" t="s">
        <v>1805</v>
      </c>
      <c r="G185" s="212" t="s">
        <v>308</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638</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638</v>
      </c>
      <c r="BM185" s="220" t="s">
        <v>1806</v>
      </c>
    </row>
    <row r="186" s="2" customFormat="1">
      <c r="A186" s="42"/>
      <c r="B186" s="43"/>
      <c r="C186" s="44"/>
      <c r="D186" s="222" t="s">
        <v>168</v>
      </c>
      <c r="E186" s="44"/>
      <c r="F186" s="223" t="s">
        <v>1807</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588</v>
      </c>
      <c r="D187" s="209" t="s">
        <v>161</v>
      </c>
      <c r="E187" s="210" t="s">
        <v>1808</v>
      </c>
      <c r="F187" s="211" t="s">
        <v>1809</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638</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638</v>
      </c>
      <c r="BM187" s="220" t="s">
        <v>1810</v>
      </c>
    </row>
    <row r="188" s="2" customFormat="1">
      <c r="A188" s="42"/>
      <c r="B188" s="43"/>
      <c r="C188" s="44"/>
      <c r="D188" s="222" t="s">
        <v>168</v>
      </c>
      <c r="E188" s="44"/>
      <c r="F188" s="223" t="s">
        <v>1811</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593</v>
      </c>
      <c r="D189" s="209" t="s">
        <v>161</v>
      </c>
      <c r="E189" s="210" t="s">
        <v>1812</v>
      </c>
      <c r="F189" s="211" t="s">
        <v>1813</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638</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638</v>
      </c>
      <c r="BM189" s="220" t="s">
        <v>1814</v>
      </c>
    </row>
    <row r="190" s="2" customFormat="1">
      <c r="A190" s="42"/>
      <c r="B190" s="43"/>
      <c r="C190" s="44"/>
      <c r="D190" s="222" t="s">
        <v>168</v>
      </c>
      <c r="E190" s="44"/>
      <c r="F190" s="223" t="s">
        <v>1815</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600</v>
      </c>
      <c r="D191" s="209" t="s">
        <v>161</v>
      </c>
      <c r="E191" s="210" t="s">
        <v>1816</v>
      </c>
      <c r="F191" s="211" t="s">
        <v>1817</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638</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638</v>
      </c>
      <c r="BM191" s="220" t="s">
        <v>1818</v>
      </c>
    </row>
    <row r="192" s="2" customFormat="1">
      <c r="A192" s="42"/>
      <c r="B192" s="43"/>
      <c r="C192" s="44"/>
      <c r="D192" s="222" t="s">
        <v>168</v>
      </c>
      <c r="E192" s="44"/>
      <c r="F192" s="223" t="s">
        <v>1819</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1820</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604</v>
      </c>
      <c r="D194" s="209" t="s">
        <v>161</v>
      </c>
      <c r="E194" s="210" t="s">
        <v>1821</v>
      </c>
      <c r="F194" s="211" t="s">
        <v>1822</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638</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638</v>
      </c>
      <c r="BM194" s="220" t="s">
        <v>1823</v>
      </c>
    </row>
    <row r="195" s="2" customFormat="1">
      <c r="A195" s="42"/>
      <c r="B195" s="43"/>
      <c r="C195" s="44"/>
      <c r="D195" s="222" t="s">
        <v>168</v>
      </c>
      <c r="E195" s="44"/>
      <c r="F195" s="223" t="s">
        <v>1824</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1825</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610</v>
      </c>
      <c r="D197" s="209" t="s">
        <v>161</v>
      </c>
      <c r="E197" s="210" t="s">
        <v>1826</v>
      </c>
      <c r="F197" s="211" t="s">
        <v>1722</v>
      </c>
      <c r="G197" s="212" t="s">
        <v>567</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638</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638</v>
      </c>
      <c r="BM197" s="220" t="s">
        <v>1827</v>
      </c>
    </row>
    <row r="198" s="2" customFormat="1">
      <c r="A198" s="42"/>
      <c r="B198" s="43"/>
      <c r="C198" s="44"/>
      <c r="D198" s="227" t="s">
        <v>170</v>
      </c>
      <c r="E198" s="44"/>
      <c r="F198" s="228" t="s">
        <v>1724</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614</v>
      </c>
      <c r="D199" s="209" t="s">
        <v>161</v>
      </c>
      <c r="E199" s="210" t="s">
        <v>1828</v>
      </c>
      <c r="F199" s="211" t="s">
        <v>1829</v>
      </c>
      <c r="G199" s="212" t="s">
        <v>567</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638</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638</v>
      </c>
      <c r="BM199" s="220" t="s">
        <v>1830</v>
      </c>
    </row>
    <row r="200" s="2" customFormat="1" ht="16.5" customHeight="1">
      <c r="A200" s="42"/>
      <c r="B200" s="43"/>
      <c r="C200" s="209" t="s">
        <v>618</v>
      </c>
      <c r="D200" s="209" t="s">
        <v>161</v>
      </c>
      <c r="E200" s="210" t="s">
        <v>1831</v>
      </c>
      <c r="F200" s="211" t="s">
        <v>1832</v>
      </c>
      <c r="G200" s="212" t="s">
        <v>567</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638</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638</v>
      </c>
      <c r="BM200" s="220" t="s">
        <v>1833</v>
      </c>
    </row>
    <row r="201" s="2" customFormat="1" ht="16.5" customHeight="1">
      <c r="A201" s="42"/>
      <c r="B201" s="43"/>
      <c r="C201" s="209" t="s">
        <v>622</v>
      </c>
      <c r="D201" s="209" t="s">
        <v>161</v>
      </c>
      <c r="E201" s="210" t="s">
        <v>1834</v>
      </c>
      <c r="F201" s="211" t="s">
        <v>1835</v>
      </c>
      <c r="G201" s="212" t="s">
        <v>567</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638</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638</v>
      </c>
      <c r="BM201" s="220" t="s">
        <v>1836</v>
      </c>
    </row>
    <row r="202" s="2" customFormat="1">
      <c r="A202" s="42"/>
      <c r="B202" s="43"/>
      <c r="C202" s="44"/>
      <c r="D202" s="227" t="s">
        <v>170</v>
      </c>
      <c r="E202" s="44"/>
      <c r="F202" s="228" t="s">
        <v>1724</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1837</v>
      </c>
      <c r="F203" s="207" t="s">
        <v>1838</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631</v>
      </c>
      <c r="D204" s="209" t="s">
        <v>161</v>
      </c>
      <c r="E204" s="210" t="s">
        <v>1839</v>
      </c>
      <c r="F204" s="211" t="s">
        <v>1840</v>
      </c>
      <c r="G204" s="212" t="s">
        <v>634</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638</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638</v>
      </c>
      <c r="BM204" s="220" t="s">
        <v>1841</v>
      </c>
    </row>
    <row r="205" s="2" customFormat="1" ht="21.75" customHeight="1">
      <c r="A205" s="42"/>
      <c r="B205" s="43"/>
      <c r="C205" s="209" t="s">
        <v>638</v>
      </c>
      <c r="D205" s="209" t="s">
        <v>161</v>
      </c>
      <c r="E205" s="210" t="s">
        <v>1842</v>
      </c>
      <c r="F205" s="211" t="s">
        <v>1843</v>
      </c>
      <c r="G205" s="212" t="s">
        <v>1844</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638</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638</v>
      </c>
      <c r="BM205" s="220" t="s">
        <v>1845</v>
      </c>
    </row>
    <row r="206" s="2" customFormat="1">
      <c r="A206" s="42"/>
      <c r="B206" s="43"/>
      <c r="C206" s="44"/>
      <c r="D206" s="222" t="s">
        <v>168</v>
      </c>
      <c r="E206" s="44"/>
      <c r="F206" s="223" t="s">
        <v>1846</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643</v>
      </c>
      <c r="D207" s="209" t="s">
        <v>161</v>
      </c>
      <c r="E207" s="210" t="s">
        <v>1847</v>
      </c>
      <c r="F207" s="211" t="s">
        <v>1848</v>
      </c>
      <c r="G207" s="212" t="s">
        <v>567</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638</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638</v>
      </c>
      <c r="BM207" s="220" t="s">
        <v>1849</v>
      </c>
    </row>
    <row r="208" s="12" customFormat="1" ht="22.8" customHeight="1">
      <c r="A208" s="12"/>
      <c r="B208" s="193"/>
      <c r="C208" s="194"/>
      <c r="D208" s="195" t="s">
        <v>81</v>
      </c>
      <c r="E208" s="207" t="s">
        <v>1850</v>
      </c>
      <c r="F208" s="207" t="s">
        <v>1851</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647</v>
      </c>
      <c r="D209" s="209" t="s">
        <v>161</v>
      </c>
      <c r="E209" s="210" t="s">
        <v>1852</v>
      </c>
      <c r="F209" s="211" t="s">
        <v>1853</v>
      </c>
      <c r="G209" s="212" t="s">
        <v>1699</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1854</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1854</v>
      </c>
      <c r="BM209" s="220" t="s">
        <v>1855</v>
      </c>
    </row>
    <row r="210" s="2" customFormat="1" ht="16.5" customHeight="1">
      <c r="A210" s="42"/>
      <c r="B210" s="43"/>
      <c r="C210" s="209" t="s">
        <v>651</v>
      </c>
      <c r="D210" s="209" t="s">
        <v>161</v>
      </c>
      <c r="E210" s="210" t="s">
        <v>1856</v>
      </c>
      <c r="F210" s="211" t="s">
        <v>1857</v>
      </c>
      <c r="G210" s="212" t="s">
        <v>1699</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1700</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1700</v>
      </c>
      <c r="BM210" s="220" t="s">
        <v>1858</v>
      </c>
    </row>
    <row r="211" s="2" customFormat="1" ht="16.5" customHeight="1">
      <c r="A211" s="42"/>
      <c r="B211" s="43"/>
      <c r="C211" s="209" t="s">
        <v>655</v>
      </c>
      <c r="D211" s="209" t="s">
        <v>161</v>
      </c>
      <c r="E211" s="210" t="s">
        <v>1859</v>
      </c>
      <c r="F211" s="211" t="s">
        <v>1860</v>
      </c>
      <c r="G211" s="212" t="s">
        <v>1699</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1700</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1700</v>
      </c>
      <c r="BM211" s="220" t="s">
        <v>1861</v>
      </c>
    </row>
    <row r="212" s="2" customFormat="1" ht="16.5" customHeight="1">
      <c r="A212" s="42"/>
      <c r="B212" s="43"/>
      <c r="C212" s="209" t="s">
        <v>660</v>
      </c>
      <c r="D212" s="209" t="s">
        <v>161</v>
      </c>
      <c r="E212" s="210" t="s">
        <v>1862</v>
      </c>
      <c r="F212" s="211" t="s">
        <v>1863</v>
      </c>
      <c r="G212" s="212" t="s">
        <v>1699</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1700</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1700</v>
      </c>
      <c r="BM212" s="220" t="s">
        <v>1864</v>
      </c>
    </row>
    <row r="213" s="12" customFormat="1" ht="22.8" customHeight="1">
      <c r="A213" s="12"/>
      <c r="B213" s="193"/>
      <c r="C213" s="194"/>
      <c r="D213" s="195" t="s">
        <v>81</v>
      </c>
      <c r="E213" s="207" t="s">
        <v>1865</v>
      </c>
      <c r="F213" s="207" t="s">
        <v>1866</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664</v>
      </c>
      <c r="D214" s="272" t="s">
        <v>212</v>
      </c>
      <c r="E214" s="273" t="s">
        <v>1867</v>
      </c>
      <c r="F214" s="274" t="s">
        <v>1868</v>
      </c>
      <c r="G214" s="275" t="s">
        <v>634</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1700</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1700</v>
      </c>
      <c r="BM214" s="220" t="s">
        <v>1869</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668</v>
      </c>
      <c r="D217" s="209" t="s">
        <v>161</v>
      </c>
      <c r="E217" s="210" t="s">
        <v>1870</v>
      </c>
      <c r="F217" s="211" t="s">
        <v>1871</v>
      </c>
      <c r="G217" s="212" t="s">
        <v>1699</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1854</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1854</v>
      </c>
      <c r="BM217" s="220" t="s">
        <v>1872</v>
      </c>
    </row>
    <row r="218" s="12" customFormat="1" ht="22.8" customHeight="1">
      <c r="A218" s="12"/>
      <c r="B218" s="193"/>
      <c r="C218" s="194"/>
      <c r="D218" s="195" t="s">
        <v>81</v>
      </c>
      <c r="E218" s="207" t="s">
        <v>1873</v>
      </c>
      <c r="F218" s="207" t="s">
        <v>1874</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673</v>
      </c>
      <c r="D219" s="209" t="s">
        <v>161</v>
      </c>
      <c r="E219" s="210" t="s">
        <v>1875</v>
      </c>
      <c r="F219" s="211" t="s">
        <v>1876</v>
      </c>
      <c r="G219" s="212" t="s">
        <v>567</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1854</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1854</v>
      </c>
      <c r="BM219" s="220" t="s">
        <v>1877</v>
      </c>
    </row>
    <row r="220" s="2" customFormat="1">
      <c r="A220" s="42"/>
      <c r="B220" s="43"/>
      <c r="C220" s="44"/>
      <c r="D220" s="227" t="s">
        <v>170</v>
      </c>
      <c r="E220" s="44"/>
      <c r="F220" s="228" t="s">
        <v>1724</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1554</v>
      </c>
      <c r="D221" s="209" t="s">
        <v>161</v>
      </c>
      <c r="E221" s="210" t="s">
        <v>1878</v>
      </c>
      <c r="F221" s="211" t="s">
        <v>1879</v>
      </c>
      <c r="G221" s="212" t="s">
        <v>567</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1854</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1854</v>
      </c>
      <c r="BM221" s="220" t="s">
        <v>1880</v>
      </c>
    </row>
    <row r="222" s="2" customFormat="1">
      <c r="A222" s="42"/>
      <c r="B222" s="43"/>
      <c r="C222" s="44"/>
      <c r="D222" s="227" t="s">
        <v>170</v>
      </c>
      <c r="E222" s="44"/>
      <c r="F222" s="228" t="s">
        <v>1724</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1558</v>
      </c>
      <c r="D223" s="209" t="s">
        <v>161</v>
      </c>
      <c r="E223" s="210" t="s">
        <v>1881</v>
      </c>
      <c r="F223" s="211" t="s">
        <v>1882</v>
      </c>
      <c r="G223" s="212" t="s">
        <v>567</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1854</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1854</v>
      </c>
      <c r="BM223" s="220" t="s">
        <v>1883</v>
      </c>
    </row>
    <row r="224" s="2" customFormat="1">
      <c r="A224" s="42"/>
      <c r="B224" s="43"/>
      <c r="C224" s="44"/>
      <c r="D224" s="227" t="s">
        <v>170</v>
      </c>
      <c r="E224" s="44"/>
      <c r="F224" s="228" t="s">
        <v>1724</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1560</v>
      </c>
      <c r="D225" s="209" t="s">
        <v>161</v>
      </c>
      <c r="E225" s="210" t="s">
        <v>1884</v>
      </c>
      <c r="F225" s="211" t="s">
        <v>1885</v>
      </c>
      <c r="G225" s="212" t="s">
        <v>567</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1854</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1854</v>
      </c>
      <c r="BM225" s="220" t="s">
        <v>1886</v>
      </c>
    </row>
    <row r="226" s="2" customFormat="1">
      <c r="A226" s="42"/>
      <c r="B226" s="43"/>
      <c r="C226" s="44"/>
      <c r="D226" s="227" t="s">
        <v>170</v>
      </c>
      <c r="E226" s="44"/>
      <c r="F226" s="228" t="s">
        <v>1724</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1887</v>
      </c>
      <c r="F227" s="207" t="s">
        <v>1888</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1567</v>
      </c>
      <c r="D228" s="209" t="s">
        <v>161</v>
      </c>
      <c r="E228" s="210" t="s">
        <v>1889</v>
      </c>
      <c r="F228" s="211" t="s">
        <v>1890</v>
      </c>
      <c r="G228" s="212" t="s">
        <v>567</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1854</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1854</v>
      </c>
      <c r="BM228" s="220" t="s">
        <v>1891</v>
      </c>
    </row>
    <row r="229" s="2" customFormat="1">
      <c r="A229" s="42"/>
      <c r="B229" s="43"/>
      <c r="C229" s="44"/>
      <c r="D229" s="227" t="s">
        <v>170</v>
      </c>
      <c r="E229" s="44"/>
      <c r="F229" s="228" t="s">
        <v>1724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1892</v>
      </c>
      <c r="F230" s="207" t="s">
        <v>1893</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1573</v>
      </c>
      <c r="D231" s="209" t="s">
        <v>161</v>
      </c>
      <c r="E231" s="210" t="s">
        <v>1894</v>
      </c>
      <c r="F231" s="211" t="s">
        <v>1895</v>
      </c>
      <c r="G231" s="212" t="s">
        <v>567</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1854</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1854</v>
      </c>
      <c r="BM231" s="220" t="s">
        <v>1896</v>
      </c>
    </row>
    <row r="232" s="2" customFormat="1">
      <c r="A232" s="42"/>
      <c r="B232" s="43"/>
      <c r="C232" s="44"/>
      <c r="D232" s="227" t="s">
        <v>170</v>
      </c>
      <c r="E232" s="44"/>
      <c r="F232" s="228" t="s">
        <v>1724</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D06viYT5kjJT8aPy3A1kZAGbGFuzOm90QLQEo2ICkSpGqA85rlPYIwSui4aBew4NSx9YhGZo896gW1egbPRFtg==" hashValue="BQAku1CLELSQOvEsrg+C/P3D3g3UUuZ8d3N8G3VXyLgC3FzZOLri0xJqxYMu6QB62WGbvCqV1CuCarcj6Ui/6g=="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1897</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1585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ROUND((SUM(BE94:BE241)),  2)</f>
        <v>0</v>
      </c>
      <c r="G33" s="42"/>
      <c r="H33" s="42"/>
      <c r="I33" s="153">
        <v>0.20999999999999999</v>
      </c>
      <c r="J33" s="152">
        <f>ROUND(((SUM(BE94:BE241))*I33),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ROUND((SUM(BF94:BF241)),  2)</f>
        <v>0</v>
      </c>
      <c r="G34" s="42"/>
      <c r="H34" s="42"/>
      <c r="I34" s="153">
        <v>0.12</v>
      </c>
      <c r="J34" s="152">
        <f>ROUND(((SUM(BF94:BF241))*I34),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ROUND((SUM(BG94:BG241)),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ROUND((SUM(BH94:BH241)),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ROUND((SUM(BI94:BI241)),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1586</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276</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1898</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1588</v>
      </c>
      <c r="E64" s="173"/>
      <c r="F64" s="173"/>
      <c r="G64" s="173"/>
      <c r="H64" s="173"/>
      <c r="I64" s="173"/>
      <c r="J64" s="174">
        <f>J104</f>
        <v>0</v>
      </c>
      <c r="K64" s="171"/>
      <c r="L64" s="175"/>
      <c r="S64" s="9"/>
      <c r="T64" s="9"/>
      <c r="U64" s="9"/>
      <c r="V64" s="9"/>
      <c r="W64" s="9"/>
      <c r="X64" s="9"/>
      <c r="Y64" s="9"/>
      <c r="Z64" s="9"/>
      <c r="AA64" s="9"/>
      <c r="AB64" s="9"/>
      <c r="AC64" s="9"/>
      <c r="AD64" s="9"/>
      <c r="AE64" s="9"/>
    </row>
    <row r="65" s="10" customFormat="1" ht="19.92" customHeight="1">
      <c r="A65" s="10"/>
      <c r="B65" s="176"/>
      <c r="C65" s="177"/>
      <c r="D65" s="178" t="s">
        <v>1589</v>
      </c>
      <c r="E65" s="179"/>
      <c r="F65" s="179"/>
      <c r="G65" s="179"/>
      <c r="H65" s="179"/>
      <c r="I65" s="179"/>
      <c r="J65" s="180">
        <f>J105</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1590</v>
      </c>
      <c r="E66" s="179"/>
      <c r="F66" s="179"/>
      <c r="G66" s="179"/>
      <c r="H66" s="179"/>
      <c r="I66" s="179"/>
      <c r="J66" s="180">
        <f>J163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1591</v>
      </c>
      <c r="E67" s="179"/>
      <c r="F67" s="179"/>
      <c r="G67" s="179"/>
      <c r="H67" s="179"/>
      <c r="I67" s="179"/>
      <c r="J67" s="180">
        <f>J211</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1592</v>
      </c>
      <c r="E68" s="179"/>
      <c r="F68" s="179"/>
      <c r="G68" s="179"/>
      <c r="H68" s="179"/>
      <c r="I68" s="179"/>
      <c r="J68" s="180">
        <f>J216</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1593</v>
      </c>
      <c r="E69" s="179"/>
      <c r="F69" s="179"/>
      <c r="G69" s="179"/>
      <c r="H69" s="179"/>
      <c r="I69" s="179"/>
      <c r="J69" s="180">
        <f>J222</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1594</v>
      </c>
      <c r="E70" s="173"/>
      <c r="F70" s="173"/>
      <c r="G70" s="173"/>
      <c r="H70" s="173"/>
      <c r="I70" s="173"/>
      <c r="J70" s="174">
        <f>J224</f>
        <v>0</v>
      </c>
      <c r="K70" s="171"/>
      <c r="L70" s="175"/>
      <c r="S70" s="9"/>
      <c r="T70" s="9"/>
      <c r="U70" s="9"/>
      <c r="V70" s="9"/>
      <c r="W70" s="9"/>
      <c r="X70" s="9"/>
      <c r="Y70" s="9"/>
      <c r="Z70" s="9"/>
      <c r="AA70" s="9"/>
      <c r="AB70" s="9"/>
      <c r="AC70" s="9"/>
      <c r="AD70" s="9"/>
      <c r="AE70" s="9"/>
    </row>
    <row r="71" s="10" customFormat="1" ht="19.92" customHeight="1">
      <c r="A71" s="10"/>
      <c r="B71" s="176"/>
      <c r="C71" s="177"/>
      <c r="D71" s="178" t="s">
        <v>1595</v>
      </c>
      <c r="E71" s="179"/>
      <c r="F71" s="179"/>
      <c r="G71" s="179"/>
      <c r="H71" s="179"/>
      <c r="I71" s="179"/>
      <c r="J71" s="180">
        <f>J225</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1596</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1597</v>
      </c>
      <c r="E73" s="179"/>
      <c r="F73" s="179"/>
      <c r="G73" s="179"/>
      <c r="H73" s="179"/>
      <c r="I73" s="179"/>
      <c r="J73" s="180">
        <f>J236</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1598</v>
      </c>
      <c r="E74" s="179"/>
      <c r="F74" s="179"/>
      <c r="G74" s="179"/>
      <c r="H74" s="179"/>
      <c r="I74" s="179"/>
      <c r="J74" s="180">
        <f>J239</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P95+P99+P104+P224</f>
        <v>0</v>
      </c>
      <c r="Q94" s="100"/>
      <c r="R94" s="190">
        <f>R95+R99+R104+R224</f>
        <v>7.2277299999999993</v>
      </c>
      <c r="S94" s="100"/>
      <c r="T94" s="191">
        <f>T95+T99+T104+T224</f>
        <v>3.3600000000000003</v>
      </c>
      <c r="U94" s="42"/>
      <c r="V94" s="42"/>
      <c r="W94" s="42"/>
      <c r="X94" s="42"/>
      <c r="Y94" s="42"/>
      <c r="Z94" s="42"/>
      <c r="AA94" s="42"/>
      <c r="AB94" s="42"/>
      <c r="AC94" s="42"/>
      <c r="AD94" s="42"/>
      <c r="AE94" s="42"/>
      <c r="AT94" s="20" t="s">
        <v>81</v>
      </c>
      <c r="AU94" s="20" t="s">
        <v>139</v>
      </c>
      <c r="BK94" s="192">
        <f>BK95+BK99+BK104+BK224</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1599</v>
      </c>
      <c r="F96" s="207" t="s">
        <v>1600</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1601</v>
      </c>
      <c r="F97" s="211" t="s">
        <v>1602</v>
      </c>
      <c r="G97" s="212" t="s">
        <v>567</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1899</v>
      </c>
    </row>
    <row r="98" s="2" customFormat="1">
      <c r="A98" s="42"/>
      <c r="B98" s="43"/>
      <c r="C98" s="44"/>
      <c r="D98" s="222" t="s">
        <v>168</v>
      </c>
      <c r="E98" s="44"/>
      <c r="F98" s="223" t="s">
        <v>1604</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627</v>
      </c>
      <c r="F99" s="196" t="s">
        <v>628</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1900</v>
      </c>
      <c r="F100" s="207" t="s">
        <v>1901</v>
      </c>
      <c r="G100" s="194"/>
      <c r="H100" s="194"/>
      <c r="I100" s="197"/>
      <c r="J100" s="208">
        <f>BK100</f>
        <v>0</v>
      </c>
      <c r="K100" s="194"/>
      <c r="L100" s="199"/>
      <c r="M100" s="200"/>
      <c r="N100" s="201"/>
      <c r="O100" s="201"/>
      <c r="P100" s="202">
        <f>SUM(P101:P103)</f>
        <v>0</v>
      </c>
      <c r="Q100" s="201"/>
      <c r="R100" s="202">
        <f>SUM(R101:R103)</f>
        <v>0</v>
      </c>
      <c r="S100" s="201"/>
      <c r="T100" s="203">
        <f>SUM(T101:T103)</f>
        <v>0</v>
      </c>
      <c r="U100" s="12"/>
      <c r="V100" s="12"/>
      <c r="W100" s="12"/>
      <c r="X100" s="12"/>
      <c r="Y100" s="12"/>
      <c r="Z100" s="12"/>
      <c r="AA100" s="12"/>
      <c r="AB100" s="12"/>
      <c r="AC100" s="12"/>
      <c r="AD100" s="12"/>
      <c r="AE100" s="12"/>
      <c r="AR100" s="204" t="s">
        <v>92</v>
      </c>
      <c r="AT100" s="205" t="s">
        <v>81</v>
      </c>
      <c r="AU100" s="205" t="s">
        <v>90</v>
      </c>
      <c r="AY100" s="204" t="s">
        <v>159</v>
      </c>
      <c r="BK100" s="206">
        <f>SUM(BK101:BK103)</f>
        <v>0</v>
      </c>
    </row>
    <row r="101" s="2" customFormat="1" ht="16.5" customHeight="1">
      <c r="A101" s="42"/>
      <c r="B101" s="43"/>
      <c r="C101" s="209" t="s">
        <v>92</v>
      </c>
      <c r="D101" s="209" t="s">
        <v>161</v>
      </c>
      <c r="E101" s="210" t="s">
        <v>1902</v>
      </c>
      <c r="F101" s="211" t="s">
        <v>1903</v>
      </c>
      <c r="G101" s="212" t="s">
        <v>567</v>
      </c>
      <c r="H101" s="213">
        <v>11</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1904</v>
      </c>
    </row>
    <row r="102" s="2" customFormat="1" ht="16.5" customHeight="1">
      <c r="A102" s="42"/>
      <c r="B102" s="43"/>
      <c r="C102" s="272" t="s">
        <v>177</v>
      </c>
      <c r="D102" s="272" t="s">
        <v>212</v>
      </c>
      <c r="E102" s="273" t="s">
        <v>1905</v>
      </c>
      <c r="F102" s="274" t="s">
        <v>1906</v>
      </c>
      <c r="G102" s="275" t="s">
        <v>567</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1907</v>
      </c>
    </row>
    <row r="103" s="2" customFormat="1" ht="16.5" customHeight="1">
      <c r="A103" s="42"/>
      <c r="B103" s="43"/>
      <c r="C103" s="272" t="s">
        <v>166</v>
      </c>
      <c r="D103" s="272" t="s">
        <v>212</v>
      </c>
      <c r="E103" s="273" t="s">
        <v>1908</v>
      </c>
      <c r="F103" s="274" t="s">
        <v>1909</v>
      </c>
      <c r="G103" s="275" t="s">
        <v>567</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1910</v>
      </c>
    </row>
    <row r="104" s="12" customFormat="1" ht="25.92" customHeight="1">
      <c r="A104" s="12"/>
      <c r="B104" s="193"/>
      <c r="C104" s="194"/>
      <c r="D104" s="195" t="s">
        <v>81</v>
      </c>
      <c r="E104" s="196" t="s">
        <v>212</v>
      </c>
      <c r="F104" s="196" t="s">
        <v>1627</v>
      </c>
      <c r="G104" s="194"/>
      <c r="H104" s="194"/>
      <c r="I104" s="197"/>
      <c r="J104" s="198">
        <f>BK104</f>
        <v>0</v>
      </c>
      <c r="K104" s="194"/>
      <c r="L104" s="199"/>
      <c r="M104" s="200"/>
      <c r="N104" s="201"/>
      <c r="O104" s="201"/>
      <c r="P104" s="202">
        <f>P105+P163+P211+P216+P222</f>
        <v>0</v>
      </c>
      <c r="Q104" s="201"/>
      <c r="R104" s="202">
        <f>R105+R163+R211+R216+R222</f>
        <v>7.2277299999999993</v>
      </c>
      <c r="S104" s="201"/>
      <c r="T104" s="203">
        <f>T105+T163+T211+T216+T222</f>
        <v>0</v>
      </c>
      <c r="U104" s="12"/>
      <c r="V104" s="12"/>
      <c r="W104" s="12"/>
      <c r="X104" s="12"/>
      <c r="Y104" s="12"/>
      <c r="Z104" s="12"/>
      <c r="AA104" s="12"/>
      <c r="AB104" s="12"/>
      <c r="AC104" s="12"/>
      <c r="AD104" s="12"/>
      <c r="AE104" s="12"/>
      <c r="AR104" s="204" t="s">
        <v>177</v>
      </c>
      <c r="AT104" s="205" t="s">
        <v>81</v>
      </c>
      <c r="AU104" s="205" t="s">
        <v>82</v>
      </c>
      <c r="AY104" s="204" t="s">
        <v>159</v>
      </c>
      <c r="BK104" s="206">
        <f>BK105+BK163+BK211+BK216+BK222</f>
        <v>0</v>
      </c>
    </row>
    <row r="105" s="12" customFormat="1" ht="22.8" customHeight="1">
      <c r="A105" s="12"/>
      <c r="B105" s="193"/>
      <c r="C105" s="194"/>
      <c r="D105" s="195" t="s">
        <v>81</v>
      </c>
      <c r="E105" s="207" t="s">
        <v>1628</v>
      </c>
      <c r="F105" s="207" t="s">
        <v>1629</v>
      </c>
      <c r="G105" s="194"/>
      <c r="H105" s="194"/>
      <c r="I105" s="197"/>
      <c r="J105" s="208">
        <f>BK105</f>
        <v>0</v>
      </c>
      <c r="K105" s="194"/>
      <c r="L105" s="199"/>
      <c r="M105" s="200"/>
      <c r="N105" s="201"/>
      <c r="O105" s="201"/>
      <c r="P105" s="202">
        <f>SUM(P106:P162)</f>
        <v>0</v>
      </c>
      <c r="Q105" s="201"/>
      <c r="R105" s="202">
        <f>SUM(R106:R162)</f>
        <v>2.0939400000000004</v>
      </c>
      <c r="S105" s="201"/>
      <c r="T105" s="203">
        <f>SUM(T106:T162)</f>
        <v>0</v>
      </c>
      <c r="U105" s="12"/>
      <c r="V105" s="12"/>
      <c r="W105" s="12"/>
      <c r="X105" s="12"/>
      <c r="Y105" s="12"/>
      <c r="Z105" s="12"/>
      <c r="AA105" s="12"/>
      <c r="AB105" s="12"/>
      <c r="AC105" s="12"/>
      <c r="AD105" s="12"/>
      <c r="AE105" s="12"/>
      <c r="AR105" s="204" t="s">
        <v>177</v>
      </c>
      <c r="AT105" s="205" t="s">
        <v>81</v>
      </c>
      <c r="AU105" s="205" t="s">
        <v>90</v>
      </c>
      <c r="AY105" s="204" t="s">
        <v>159</v>
      </c>
      <c r="BK105" s="206">
        <f>SUM(BK106:BK162)</f>
        <v>0</v>
      </c>
    </row>
    <row r="106" s="2" customFormat="1" ht="21.75" customHeight="1">
      <c r="A106" s="42"/>
      <c r="B106" s="43"/>
      <c r="C106" s="209" t="s">
        <v>197</v>
      </c>
      <c r="D106" s="209" t="s">
        <v>161</v>
      </c>
      <c r="E106" s="210" t="s">
        <v>1911</v>
      </c>
      <c r="F106" s="211" t="s">
        <v>1912</v>
      </c>
      <c r="G106" s="212" t="s">
        <v>567</v>
      </c>
      <c r="H106" s="213">
        <v>90</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638</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638</v>
      </c>
      <c r="BM106" s="220" t="s">
        <v>1913</v>
      </c>
    </row>
    <row r="107" s="2" customFormat="1">
      <c r="A107" s="42"/>
      <c r="B107" s="43"/>
      <c r="C107" s="44"/>
      <c r="D107" s="222" t="s">
        <v>168</v>
      </c>
      <c r="E107" s="44"/>
      <c r="F107" s="223" t="s">
        <v>1914</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2" customFormat="1" ht="21.75" customHeight="1">
      <c r="A108" s="42"/>
      <c r="B108" s="43"/>
      <c r="C108" s="209" t="s">
        <v>205</v>
      </c>
      <c r="D108" s="209" t="s">
        <v>161</v>
      </c>
      <c r="E108" s="210" t="s">
        <v>1630</v>
      </c>
      <c r="F108" s="211" t="s">
        <v>1631</v>
      </c>
      <c r="G108" s="212" t="s">
        <v>567</v>
      </c>
      <c r="H108" s="213">
        <v>56</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638</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638</v>
      </c>
      <c r="BM108" s="220" t="s">
        <v>1915</v>
      </c>
    </row>
    <row r="109" s="2" customFormat="1">
      <c r="A109" s="42"/>
      <c r="B109" s="43"/>
      <c r="C109" s="44"/>
      <c r="D109" s="222" t="s">
        <v>168</v>
      </c>
      <c r="E109" s="44"/>
      <c r="F109" s="223" t="s">
        <v>1633</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2" customFormat="1" ht="24.15" customHeight="1">
      <c r="A110" s="42"/>
      <c r="B110" s="43"/>
      <c r="C110" s="209" t="s">
        <v>211</v>
      </c>
      <c r="D110" s="209" t="s">
        <v>161</v>
      </c>
      <c r="E110" s="210" t="s">
        <v>1916</v>
      </c>
      <c r="F110" s="211" t="s">
        <v>1917</v>
      </c>
      <c r="G110" s="212" t="s">
        <v>567</v>
      </c>
      <c r="H110" s="213">
        <v>128</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638</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638</v>
      </c>
      <c r="BM110" s="220" t="s">
        <v>1918</v>
      </c>
    </row>
    <row r="111" s="2" customFormat="1">
      <c r="A111" s="42"/>
      <c r="B111" s="43"/>
      <c r="C111" s="44"/>
      <c r="D111" s="222" t="s">
        <v>168</v>
      </c>
      <c r="E111" s="44"/>
      <c r="F111" s="223" t="s">
        <v>1919</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215</v>
      </c>
      <c r="D112" s="209" t="s">
        <v>161</v>
      </c>
      <c r="E112" s="210" t="s">
        <v>1920</v>
      </c>
      <c r="F112" s="211" t="s">
        <v>1921</v>
      </c>
      <c r="G112" s="212" t="s">
        <v>567</v>
      </c>
      <c r="H112" s="213">
        <v>11</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638</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638</v>
      </c>
      <c r="BM112" s="220" t="s">
        <v>1922</v>
      </c>
    </row>
    <row r="113" s="2" customFormat="1">
      <c r="A113" s="42"/>
      <c r="B113" s="43"/>
      <c r="C113" s="44"/>
      <c r="D113" s="222" t="s">
        <v>168</v>
      </c>
      <c r="E113" s="44"/>
      <c r="F113" s="223" t="s">
        <v>1923</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16.5" customHeight="1">
      <c r="A114" s="42"/>
      <c r="B114" s="43"/>
      <c r="C114" s="272" t="s">
        <v>227</v>
      </c>
      <c r="D114" s="272" t="s">
        <v>212</v>
      </c>
      <c r="E114" s="273" t="s">
        <v>1924</v>
      </c>
      <c r="F114" s="274" t="s">
        <v>1925</v>
      </c>
      <c r="G114" s="275" t="s">
        <v>567</v>
      </c>
      <c r="H114" s="276">
        <v>4</v>
      </c>
      <c r="I114" s="277"/>
      <c r="J114" s="278">
        <f>ROUND(I114*H114,2)</f>
        <v>0</v>
      </c>
      <c r="K114" s="274" t="s">
        <v>165</v>
      </c>
      <c r="L114" s="279"/>
      <c r="M114" s="280" t="s">
        <v>44</v>
      </c>
      <c r="N114" s="281" t="s">
        <v>53</v>
      </c>
      <c r="O114" s="88"/>
      <c r="P114" s="218">
        <f>O114*H114</f>
        <v>0</v>
      </c>
      <c r="Q114" s="218">
        <v>0.127</v>
      </c>
      <c r="R114" s="218">
        <f>Q114*H114</f>
        <v>0.50800000000000001</v>
      </c>
      <c r="S114" s="218">
        <v>0</v>
      </c>
      <c r="T114" s="219">
        <f>S114*H114</f>
        <v>0</v>
      </c>
      <c r="U114" s="42"/>
      <c r="V114" s="42"/>
      <c r="W114" s="42"/>
      <c r="X114" s="42"/>
      <c r="Y114" s="42"/>
      <c r="Z114" s="42"/>
      <c r="AA114" s="42"/>
      <c r="AB114" s="42"/>
      <c r="AC114" s="42"/>
      <c r="AD114" s="42"/>
      <c r="AE114" s="42"/>
      <c r="AR114" s="220" t="s">
        <v>1507</v>
      </c>
      <c r="AT114" s="220" t="s">
        <v>212</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1507</v>
      </c>
      <c r="BM114" s="220" t="s">
        <v>1926</v>
      </c>
    </row>
    <row r="115" s="2" customFormat="1" ht="16.5" customHeight="1">
      <c r="A115" s="42"/>
      <c r="B115" s="43"/>
      <c r="C115" s="272" t="s">
        <v>233</v>
      </c>
      <c r="D115" s="272" t="s">
        <v>212</v>
      </c>
      <c r="E115" s="273" t="s">
        <v>1927</v>
      </c>
      <c r="F115" s="274" t="s">
        <v>1928</v>
      </c>
      <c r="G115" s="275" t="s">
        <v>567</v>
      </c>
      <c r="H115" s="276">
        <v>7</v>
      </c>
      <c r="I115" s="277"/>
      <c r="J115" s="278">
        <f>ROUND(I115*H115,2)</f>
        <v>0</v>
      </c>
      <c r="K115" s="274" t="s">
        <v>44</v>
      </c>
      <c r="L115" s="279"/>
      <c r="M115" s="280" t="s">
        <v>44</v>
      </c>
      <c r="N115" s="281" t="s">
        <v>53</v>
      </c>
      <c r="O115" s="88"/>
      <c r="P115" s="218">
        <f>O115*H115</f>
        <v>0</v>
      </c>
      <c r="Q115" s="218">
        <v>0.127</v>
      </c>
      <c r="R115" s="218">
        <f>Q115*H115</f>
        <v>0.88900000000000001</v>
      </c>
      <c r="S115" s="218">
        <v>0</v>
      </c>
      <c r="T115" s="219">
        <f>S115*H115</f>
        <v>0</v>
      </c>
      <c r="U115" s="42"/>
      <c r="V115" s="42"/>
      <c r="W115" s="42"/>
      <c r="X115" s="42"/>
      <c r="Y115" s="42"/>
      <c r="Z115" s="42"/>
      <c r="AA115" s="42"/>
      <c r="AB115" s="42"/>
      <c r="AC115" s="42"/>
      <c r="AD115" s="42"/>
      <c r="AE115" s="42"/>
      <c r="AR115" s="220" t="s">
        <v>1507</v>
      </c>
      <c r="AT115" s="220" t="s">
        <v>212</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1507</v>
      </c>
      <c r="BM115" s="220" t="s">
        <v>1929</v>
      </c>
    </row>
    <row r="116" s="2" customFormat="1" ht="16.5" customHeight="1">
      <c r="A116" s="42"/>
      <c r="B116" s="43"/>
      <c r="C116" s="209" t="s">
        <v>239</v>
      </c>
      <c r="D116" s="209" t="s">
        <v>161</v>
      </c>
      <c r="E116" s="210" t="s">
        <v>1930</v>
      </c>
      <c r="F116" s="211" t="s">
        <v>1931</v>
      </c>
      <c r="G116" s="212" t="s">
        <v>567</v>
      </c>
      <c r="H116" s="213">
        <v>15</v>
      </c>
      <c r="I116" s="214"/>
      <c r="J116" s="215">
        <f>ROUND(I116*H116,2)</f>
        <v>0</v>
      </c>
      <c r="K116" s="211" t="s">
        <v>165</v>
      </c>
      <c r="L116" s="48"/>
      <c r="M116" s="216" t="s">
        <v>44</v>
      </c>
      <c r="N116" s="217" t="s">
        <v>53</v>
      </c>
      <c r="O116" s="88"/>
      <c r="P116" s="218">
        <f>O116*H116</f>
        <v>0</v>
      </c>
      <c r="Q116" s="218">
        <v>0</v>
      </c>
      <c r="R116" s="218">
        <f>Q116*H116</f>
        <v>0</v>
      </c>
      <c r="S116" s="218">
        <v>0</v>
      </c>
      <c r="T116" s="219">
        <f>S116*H116</f>
        <v>0</v>
      </c>
      <c r="U116" s="42"/>
      <c r="V116" s="42"/>
      <c r="W116" s="42"/>
      <c r="X116" s="42"/>
      <c r="Y116" s="42"/>
      <c r="Z116" s="42"/>
      <c r="AA116" s="42"/>
      <c r="AB116" s="42"/>
      <c r="AC116" s="42"/>
      <c r="AD116" s="42"/>
      <c r="AE116" s="42"/>
      <c r="AR116" s="220" t="s">
        <v>638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638</v>
      </c>
      <c r="BM116" s="220" t="s">
        <v>1932</v>
      </c>
    </row>
    <row r="117" s="2" customFormat="1">
      <c r="A117" s="42"/>
      <c r="B117" s="43"/>
      <c r="C117" s="44"/>
      <c r="D117" s="222" t="s">
        <v>168</v>
      </c>
      <c r="E117" s="44"/>
      <c r="F117" s="223" t="s">
        <v>1933</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2" customFormat="1" ht="21.75" customHeight="1">
      <c r="A118" s="42"/>
      <c r="B118" s="43"/>
      <c r="C118" s="272" t="s">
        <v>8</v>
      </c>
      <c r="D118" s="272" t="s">
        <v>212</v>
      </c>
      <c r="E118" s="273" t="s">
        <v>1934</v>
      </c>
      <c r="F118" s="274" t="s">
        <v>1935</v>
      </c>
      <c r="G118" s="275" t="s">
        <v>567</v>
      </c>
      <c r="H118" s="276">
        <v>7</v>
      </c>
      <c r="I118" s="277"/>
      <c r="J118" s="278">
        <f>ROUND(I118*H118,2)</f>
        <v>0</v>
      </c>
      <c r="K118" s="274" t="s">
        <v>44</v>
      </c>
      <c r="L118" s="279"/>
      <c r="M118" s="280" t="s">
        <v>44</v>
      </c>
      <c r="N118" s="281"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1641</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638</v>
      </c>
      <c r="BM118" s="220" t="s">
        <v>1936</v>
      </c>
    </row>
    <row r="119" s="2" customFormat="1" ht="21.75" customHeight="1">
      <c r="A119" s="42"/>
      <c r="B119" s="43"/>
      <c r="C119" s="272" t="s">
        <v>336</v>
      </c>
      <c r="D119" s="272" t="s">
        <v>212</v>
      </c>
      <c r="E119" s="273" t="s">
        <v>1937</v>
      </c>
      <c r="F119" s="274" t="s">
        <v>1938</v>
      </c>
      <c r="G119" s="275" t="s">
        <v>567</v>
      </c>
      <c r="H119" s="276">
        <v>4</v>
      </c>
      <c r="I119" s="277"/>
      <c r="J119" s="278">
        <f>ROUND(I119*H119,2)</f>
        <v>0</v>
      </c>
      <c r="K119" s="274" t="s">
        <v>44</v>
      </c>
      <c r="L119" s="279"/>
      <c r="M119" s="280" t="s">
        <v>44</v>
      </c>
      <c r="N119" s="281"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1641</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638</v>
      </c>
      <c r="BM119" s="220" t="s">
        <v>1939</v>
      </c>
    </row>
    <row r="120" s="2" customFormat="1" ht="16.5" customHeight="1">
      <c r="A120" s="42"/>
      <c r="B120" s="43"/>
      <c r="C120" s="272" t="s">
        <v>343</v>
      </c>
      <c r="D120" s="272" t="s">
        <v>212</v>
      </c>
      <c r="E120" s="273" t="s">
        <v>1940</v>
      </c>
      <c r="F120" s="274" t="s">
        <v>1941</v>
      </c>
      <c r="G120" s="275" t="s">
        <v>222</v>
      </c>
      <c r="H120" s="276">
        <v>22</v>
      </c>
      <c r="I120" s="277"/>
      <c r="J120" s="278">
        <f>ROUND(I120*H120,2)</f>
        <v>0</v>
      </c>
      <c r="K120" s="274" t="s">
        <v>165</v>
      </c>
      <c r="L120" s="279"/>
      <c r="M120" s="280" t="s">
        <v>44</v>
      </c>
      <c r="N120" s="281" t="s">
        <v>53</v>
      </c>
      <c r="O120" s="88"/>
      <c r="P120" s="218">
        <f>O120*H120</f>
        <v>0</v>
      </c>
      <c r="Q120" s="218">
        <v>8.0000000000000007E-05</v>
      </c>
      <c r="R120" s="218">
        <f>Q120*H120</f>
        <v>0.0017600000000000001</v>
      </c>
      <c r="S120" s="218">
        <v>0</v>
      </c>
      <c r="T120" s="219">
        <f>S120*H120</f>
        <v>0</v>
      </c>
      <c r="U120" s="42"/>
      <c r="V120" s="42"/>
      <c r="W120" s="42"/>
      <c r="X120" s="42"/>
      <c r="Y120" s="42"/>
      <c r="Z120" s="42"/>
      <c r="AA120" s="42"/>
      <c r="AB120" s="42"/>
      <c r="AC120" s="42"/>
      <c r="AD120" s="42"/>
      <c r="AE120" s="42"/>
      <c r="AR120" s="220" t="s">
        <v>1507</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1507</v>
      </c>
      <c r="BM120" s="220" t="s">
        <v>1942</v>
      </c>
    </row>
    <row r="121" s="2" customFormat="1" ht="16.5" customHeight="1">
      <c r="A121" s="42"/>
      <c r="B121" s="43"/>
      <c r="C121" s="209" t="s">
        <v>348</v>
      </c>
      <c r="D121" s="209" t="s">
        <v>161</v>
      </c>
      <c r="E121" s="210" t="s">
        <v>1943</v>
      </c>
      <c r="F121" s="211" t="s">
        <v>1944</v>
      </c>
      <c r="G121" s="212" t="s">
        <v>567</v>
      </c>
      <c r="H121" s="213">
        <v>11</v>
      </c>
      <c r="I121" s="214"/>
      <c r="J121" s="215">
        <f>ROUND(I121*H121,2)</f>
        <v>0</v>
      </c>
      <c r="K121" s="211" t="s">
        <v>165</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638</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638</v>
      </c>
      <c r="BM121" s="220" t="s">
        <v>1945</v>
      </c>
    </row>
    <row r="122" s="2" customFormat="1">
      <c r="A122" s="42"/>
      <c r="B122" s="43"/>
      <c r="C122" s="44"/>
      <c r="D122" s="222" t="s">
        <v>168</v>
      </c>
      <c r="E122" s="44"/>
      <c r="F122" s="223" t="s">
        <v>1946</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168</v>
      </c>
      <c r="AU122" s="20" t="s">
        <v>92</v>
      </c>
    </row>
    <row r="123" s="2" customFormat="1" ht="16.5" customHeight="1">
      <c r="A123" s="42"/>
      <c r="B123" s="43"/>
      <c r="C123" s="272" t="s">
        <v>355</v>
      </c>
      <c r="D123" s="272" t="s">
        <v>212</v>
      </c>
      <c r="E123" s="273" t="s">
        <v>1947</v>
      </c>
      <c r="F123" s="274" t="s">
        <v>1948</v>
      </c>
      <c r="G123" s="275" t="s">
        <v>567</v>
      </c>
      <c r="H123" s="276">
        <v>11</v>
      </c>
      <c r="I123" s="277"/>
      <c r="J123" s="278">
        <f>ROUND(I123*H123,2)</f>
        <v>0</v>
      </c>
      <c r="K123" s="274" t="s">
        <v>44</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1507</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1507</v>
      </c>
      <c r="BM123" s="220" t="s">
        <v>1949</v>
      </c>
    </row>
    <row r="124" s="2" customFormat="1" ht="24.15" customHeight="1">
      <c r="A124" s="42"/>
      <c r="B124" s="43"/>
      <c r="C124" s="209" t="s">
        <v>362</v>
      </c>
      <c r="D124" s="209" t="s">
        <v>161</v>
      </c>
      <c r="E124" s="210" t="s">
        <v>1643</v>
      </c>
      <c r="F124" s="211" t="s">
        <v>1644</v>
      </c>
      <c r="G124" s="212" t="s">
        <v>222</v>
      </c>
      <c r="H124" s="213">
        <v>225</v>
      </c>
      <c r="I124" s="214"/>
      <c r="J124" s="215">
        <f>ROUND(I124*H124,2)</f>
        <v>0</v>
      </c>
      <c r="K124" s="211" t="s">
        <v>165</v>
      </c>
      <c r="L124" s="48"/>
      <c r="M124" s="216" t="s">
        <v>44</v>
      </c>
      <c r="N124" s="217" t="s">
        <v>53</v>
      </c>
      <c r="O124" s="88"/>
      <c r="P124" s="218">
        <f>O124*H124</f>
        <v>0</v>
      </c>
      <c r="Q124" s="218">
        <v>0</v>
      </c>
      <c r="R124" s="218">
        <f>Q124*H124</f>
        <v>0</v>
      </c>
      <c r="S124" s="218">
        <v>0</v>
      </c>
      <c r="T124" s="219">
        <f>S124*H124</f>
        <v>0</v>
      </c>
      <c r="U124" s="42"/>
      <c r="V124" s="42"/>
      <c r="W124" s="42"/>
      <c r="X124" s="42"/>
      <c r="Y124" s="42"/>
      <c r="Z124" s="42"/>
      <c r="AA124" s="42"/>
      <c r="AB124" s="42"/>
      <c r="AC124" s="42"/>
      <c r="AD124" s="42"/>
      <c r="AE124" s="42"/>
      <c r="AR124" s="220" t="s">
        <v>638</v>
      </c>
      <c r="AT124" s="220" t="s">
        <v>161</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638</v>
      </c>
      <c r="BM124" s="220" t="s">
        <v>1950</v>
      </c>
    </row>
    <row r="125" s="2" customFormat="1">
      <c r="A125" s="42"/>
      <c r="B125" s="43"/>
      <c r="C125" s="44"/>
      <c r="D125" s="222" t="s">
        <v>168</v>
      </c>
      <c r="E125" s="44"/>
      <c r="F125" s="223" t="s">
        <v>1646</v>
      </c>
      <c r="G125" s="44"/>
      <c r="H125" s="44"/>
      <c r="I125" s="224"/>
      <c r="J125" s="44"/>
      <c r="K125" s="44"/>
      <c r="L125" s="48"/>
      <c r="M125" s="225"/>
      <c r="N125" s="226"/>
      <c r="O125" s="88"/>
      <c r="P125" s="88"/>
      <c r="Q125" s="88"/>
      <c r="R125" s="88"/>
      <c r="S125" s="88"/>
      <c r="T125" s="89"/>
      <c r="U125" s="42"/>
      <c r="V125" s="42"/>
      <c r="W125" s="42"/>
      <c r="X125" s="42"/>
      <c r="Y125" s="42"/>
      <c r="Z125" s="42"/>
      <c r="AA125" s="42"/>
      <c r="AB125" s="42"/>
      <c r="AC125" s="42"/>
      <c r="AD125" s="42"/>
      <c r="AE125" s="42"/>
      <c r="AT125" s="20" t="s">
        <v>168</v>
      </c>
      <c r="AU125" s="20" t="s">
        <v>92</v>
      </c>
    </row>
    <row r="126" s="2" customFormat="1" ht="16.5" customHeight="1">
      <c r="A126" s="42"/>
      <c r="B126" s="43"/>
      <c r="C126" s="272" t="s">
        <v>369</v>
      </c>
      <c r="D126" s="272" t="s">
        <v>212</v>
      </c>
      <c r="E126" s="273" t="s">
        <v>1647</v>
      </c>
      <c r="F126" s="274" t="s">
        <v>1648</v>
      </c>
      <c r="G126" s="275" t="s">
        <v>1149</v>
      </c>
      <c r="H126" s="276">
        <v>225</v>
      </c>
      <c r="I126" s="277"/>
      <c r="J126" s="278">
        <f>ROUND(I126*H126,2)</f>
        <v>0</v>
      </c>
      <c r="K126" s="274" t="s">
        <v>165</v>
      </c>
      <c r="L126" s="279"/>
      <c r="M126" s="280" t="s">
        <v>44</v>
      </c>
      <c r="N126" s="281" t="s">
        <v>53</v>
      </c>
      <c r="O126" s="88"/>
      <c r="P126" s="218">
        <f>O126*H126</f>
        <v>0</v>
      </c>
      <c r="Q126" s="218">
        <v>0.001</v>
      </c>
      <c r="R126" s="218">
        <f>Q126*H126</f>
        <v>0.22500000000000001</v>
      </c>
      <c r="S126" s="218">
        <v>0</v>
      </c>
      <c r="T126" s="219">
        <f>S126*H126</f>
        <v>0</v>
      </c>
      <c r="U126" s="42"/>
      <c r="V126" s="42"/>
      <c r="W126" s="42"/>
      <c r="X126" s="42"/>
      <c r="Y126" s="42"/>
      <c r="Z126" s="42"/>
      <c r="AA126" s="42"/>
      <c r="AB126" s="42"/>
      <c r="AC126" s="42"/>
      <c r="AD126" s="42"/>
      <c r="AE126" s="42"/>
      <c r="AR126" s="220" t="s">
        <v>1507</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1507</v>
      </c>
      <c r="BM126" s="220" t="s">
        <v>1951</v>
      </c>
    </row>
    <row r="127" s="2" customFormat="1" ht="16.5" customHeight="1">
      <c r="A127" s="42"/>
      <c r="B127" s="43"/>
      <c r="C127" s="272" t="s">
        <v>374</v>
      </c>
      <c r="D127" s="272" t="s">
        <v>212</v>
      </c>
      <c r="E127" s="273" t="s">
        <v>1650</v>
      </c>
      <c r="F127" s="274" t="s">
        <v>1651</v>
      </c>
      <c r="G127" s="275" t="s">
        <v>567</v>
      </c>
      <c r="H127" s="276">
        <v>18</v>
      </c>
      <c r="I127" s="277"/>
      <c r="J127" s="278">
        <f>ROUND(I127*H127,2)</f>
        <v>0</v>
      </c>
      <c r="K127" s="274" t="s">
        <v>165</v>
      </c>
      <c r="L127" s="279"/>
      <c r="M127" s="280" t="s">
        <v>44</v>
      </c>
      <c r="N127" s="281" t="s">
        <v>53</v>
      </c>
      <c r="O127" s="88"/>
      <c r="P127" s="218">
        <f>O127*H127</f>
        <v>0</v>
      </c>
      <c r="Q127" s="218">
        <v>0.00023000000000000001</v>
      </c>
      <c r="R127" s="218">
        <f>Q127*H127</f>
        <v>0.0041400000000000005</v>
      </c>
      <c r="S127" s="218">
        <v>0</v>
      </c>
      <c r="T127" s="219">
        <f>S127*H127</f>
        <v>0</v>
      </c>
      <c r="U127" s="42"/>
      <c r="V127" s="42"/>
      <c r="W127" s="42"/>
      <c r="X127" s="42"/>
      <c r="Y127" s="42"/>
      <c r="Z127" s="42"/>
      <c r="AA127" s="42"/>
      <c r="AB127" s="42"/>
      <c r="AC127" s="42"/>
      <c r="AD127" s="42"/>
      <c r="AE127" s="42"/>
      <c r="AR127" s="220" t="s">
        <v>1507</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1507</v>
      </c>
      <c r="BM127" s="220" t="s">
        <v>1952</v>
      </c>
    </row>
    <row r="128" s="2" customFormat="1" ht="16.5" customHeight="1">
      <c r="A128" s="42"/>
      <c r="B128" s="43"/>
      <c r="C128" s="272" t="s">
        <v>381</v>
      </c>
      <c r="D128" s="272" t="s">
        <v>212</v>
      </c>
      <c r="E128" s="273" t="s">
        <v>1653</v>
      </c>
      <c r="F128" s="274" t="s">
        <v>1654</v>
      </c>
      <c r="G128" s="275" t="s">
        <v>567</v>
      </c>
      <c r="H128" s="276">
        <v>68</v>
      </c>
      <c r="I128" s="277"/>
      <c r="J128" s="278">
        <f>ROUND(I128*H128,2)</f>
        <v>0</v>
      </c>
      <c r="K128" s="274" t="s">
        <v>165</v>
      </c>
      <c r="L128" s="279"/>
      <c r="M128" s="280" t="s">
        <v>44</v>
      </c>
      <c r="N128" s="281" t="s">
        <v>53</v>
      </c>
      <c r="O128" s="88"/>
      <c r="P128" s="218">
        <f>O128*H128</f>
        <v>0</v>
      </c>
      <c r="Q128" s="218">
        <v>0.00012</v>
      </c>
      <c r="R128" s="218">
        <f>Q128*H128</f>
        <v>0.0081600000000000006</v>
      </c>
      <c r="S128" s="218">
        <v>0</v>
      </c>
      <c r="T128" s="219">
        <f>S128*H128</f>
        <v>0</v>
      </c>
      <c r="U128" s="42"/>
      <c r="V128" s="42"/>
      <c r="W128" s="42"/>
      <c r="X128" s="42"/>
      <c r="Y128" s="42"/>
      <c r="Z128" s="42"/>
      <c r="AA128" s="42"/>
      <c r="AB128" s="42"/>
      <c r="AC128" s="42"/>
      <c r="AD128" s="42"/>
      <c r="AE128" s="42"/>
      <c r="AR128" s="220" t="s">
        <v>1507</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1507</v>
      </c>
      <c r="BM128" s="220" t="s">
        <v>1953</v>
      </c>
    </row>
    <row r="129" s="2" customFormat="1" ht="24.15" customHeight="1">
      <c r="A129" s="42"/>
      <c r="B129" s="43"/>
      <c r="C129" s="209" t="s">
        <v>7</v>
      </c>
      <c r="D129" s="209" t="s">
        <v>161</v>
      </c>
      <c r="E129" s="210" t="s">
        <v>1656</v>
      </c>
      <c r="F129" s="211" t="s">
        <v>1657</v>
      </c>
      <c r="G129" s="212" t="s">
        <v>222</v>
      </c>
      <c r="H129" s="213">
        <v>120</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638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638</v>
      </c>
      <c r="BM129" s="220" t="s">
        <v>1954</v>
      </c>
    </row>
    <row r="130" s="2" customFormat="1">
      <c r="A130" s="42"/>
      <c r="B130" s="43"/>
      <c r="C130" s="44"/>
      <c r="D130" s="222" t="s">
        <v>168</v>
      </c>
      <c r="E130" s="44"/>
      <c r="F130" s="223" t="s">
        <v>1659</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16.5" customHeight="1">
      <c r="A131" s="42"/>
      <c r="B131" s="43"/>
      <c r="C131" s="272" t="s">
        <v>394</v>
      </c>
      <c r="D131" s="272" t="s">
        <v>212</v>
      </c>
      <c r="E131" s="273" t="s">
        <v>1660</v>
      </c>
      <c r="F131" s="274" t="s">
        <v>1661</v>
      </c>
      <c r="G131" s="275" t="s">
        <v>1149</v>
      </c>
      <c r="H131" s="276">
        <v>120</v>
      </c>
      <c r="I131" s="277"/>
      <c r="J131" s="278">
        <f>ROUND(I131*H131,2)</f>
        <v>0</v>
      </c>
      <c r="K131" s="274" t="s">
        <v>165</v>
      </c>
      <c r="L131" s="279"/>
      <c r="M131" s="280" t="s">
        <v>44</v>
      </c>
      <c r="N131" s="281" t="s">
        <v>53</v>
      </c>
      <c r="O131" s="88"/>
      <c r="P131" s="218">
        <f>O131*H131</f>
        <v>0</v>
      </c>
      <c r="Q131" s="218">
        <v>0.001</v>
      </c>
      <c r="R131" s="218">
        <f>Q131*H131</f>
        <v>0.12</v>
      </c>
      <c r="S131" s="218">
        <v>0</v>
      </c>
      <c r="T131" s="219">
        <f>S131*H131</f>
        <v>0</v>
      </c>
      <c r="U131" s="42"/>
      <c r="V131" s="42"/>
      <c r="W131" s="42"/>
      <c r="X131" s="42"/>
      <c r="Y131" s="42"/>
      <c r="Z131" s="42"/>
      <c r="AA131" s="42"/>
      <c r="AB131" s="42"/>
      <c r="AC131" s="42"/>
      <c r="AD131" s="42"/>
      <c r="AE131" s="42"/>
      <c r="AR131" s="220" t="s">
        <v>1507</v>
      </c>
      <c r="AT131" s="220" t="s">
        <v>212</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1507</v>
      </c>
      <c r="BM131" s="220" t="s">
        <v>1955</v>
      </c>
    </row>
    <row r="132" s="2" customFormat="1" ht="16.5" customHeight="1">
      <c r="A132" s="42"/>
      <c r="B132" s="43"/>
      <c r="C132" s="272" t="s">
        <v>400</v>
      </c>
      <c r="D132" s="272" t="s">
        <v>212</v>
      </c>
      <c r="E132" s="273" t="s">
        <v>1663</v>
      </c>
      <c r="F132" s="274" t="s">
        <v>1664</v>
      </c>
      <c r="G132" s="275" t="s">
        <v>567</v>
      </c>
      <c r="H132" s="276">
        <v>80</v>
      </c>
      <c r="I132" s="277"/>
      <c r="J132" s="278">
        <f>ROUND(I132*H132,2)</f>
        <v>0</v>
      </c>
      <c r="K132" s="274" t="s">
        <v>165</v>
      </c>
      <c r="L132" s="279"/>
      <c r="M132" s="280" t="s">
        <v>44</v>
      </c>
      <c r="N132" s="281" t="s">
        <v>53</v>
      </c>
      <c r="O132" s="88"/>
      <c r="P132" s="218">
        <f>O132*H132</f>
        <v>0</v>
      </c>
      <c r="Q132" s="218">
        <v>0.00016000000000000001</v>
      </c>
      <c r="R132" s="218">
        <f>Q132*H132</f>
        <v>0.012800000000000001</v>
      </c>
      <c r="S132" s="218">
        <v>0</v>
      </c>
      <c r="T132" s="219">
        <f>S132*H132</f>
        <v>0</v>
      </c>
      <c r="U132" s="42"/>
      <c r="V132" s="42"/>
      <c r="W132" s="42"/>
      <c r="X132" s="42"/>
      <c r="Y132" s="42"/>
      <c r="Z132" s="42"/>
      <c r="AA132" s="42"/>
      <c r="AB132" s="42"/>
      <c r="AC132" s="42"/>
      <c r="AD132" s="42"/>
      <c r="AE132" s="42"/>
      <c r="AR132" s="220" t="s">
        <v>1507</v>
      </c>
      <c r="AT132" s="220" t="s">
        <v>212</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1507</v>
      </c>
      <c r="BM132" s="220" t="s">
        <v>1956</v>
      </c>
    </row>
    <row r="133" s="2" customFormat="1" ht="16.5" customHeight="1">
      <c r="A133" s="42"/>
      <c r="B133" s="43"/>
      <c r="C133" s="272" t="s">
        <v>132</v>
      </c>
      <c r="D133" s="272" t="s">
        <v>212</v>
      </c>
      <c r="E133" s="273" t="s">
        <v>1666</v>
      </c>
      <c r="F133" s="274" t="s">
        <v>1667</v>
      </c>
      <c r="G133" s="275" t="s">
        <v>567</v>
      </c>
      <c r="H133" s="276">
        <v>16</v>
      </c>
      <c r="I133" s="277"/>
      <c r="J133" s="278">
        <f>ROUND(I133*H133,2)</f>
        <v>0</v>
      </c>
      <c r="K133" s="274" t="s">
        <v>165</v>
      </c>
      <c r="L133" s="279"/>
      <c r="M133" s="280" t="s">
        <v>44</v>
      </c>
      <c r="N133" s="281" t="s">
        <v>53</v>
      </c>
      <c r="O133" s="88"/>
      <c r="P133" s="218">
        <f>O133*H133</f>
        <v>0</v>
      </c>
      <c r="Q133" s="218">
        <v>0.00958</v>
      </c>
      <c r="R133" s="218">
        <f>Q133*H133</f>
        <v>0.15328</v>
      </c>
      <c r="S133" s="218">
        <v>0</v>
      </c>
      <c r="T133" s="219">
        <f>S133*H133</f>
        <v>0</v>
      </c>
      <c r="U133" s="42"/>
      <c r="V133" s="42"/>
      <c r="W133" s="42"/>
      <c r="X133" s="42"/>
      <c r="Y133" s="42"/>
      <c r="Z133" s="42"/>
      <c r="AA133" s="42"/>
      <c r="AB133" s="42"/>
      <c r="AC133" s="42"/>
      <c r="AD133" s="42"/>
      <c r="AE133" s="42"/>
      <c r="AR133" s="220" t="s">
        <v>1507</v>
      </c>
      <c r="AT133" s="220" t="s">
        <v>212</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1507</v>
      </c>
      <c r="BM133" s="220" t="s">
        <v>1957</v>
      </c>
    </row>
    <row r="134" s="2" customFormat="1" ht="16.5" customHeight="1">
      <c r="A134" s="42"/>
      <c r="B134" s="43"/>
      <c r="C134" s="272" t="s">
        <v>409</v>
      </c>
      <c r="D134" s="272" t="s">
        <v>212</v>
      </c>
      <c r="E134" s="273" t="s">
        <v>1669</v>
      </c>
      <c r="F134" s="274" t="s">
        <v>1670</v>
      </c>
      <c r="G134" s="275" t="s">
        <v>567</v>
      </c>
      <c r="H134" s="276">
        <v>32</v>
      </c>
      <c r="I134" s="277"/>
      <c r="J134" s="278">
        <f>ROUND(I134*H134,2)</f>
        <v>0</v>
      </c>
      <c r="K134" s="274" t="s">
        <v>165</v>
      </c>
      <c r="L134" s="279"/>
      <c r="M134" s="280" t="s">
        <v>44</v>
      </c>
      <c r="N134" s="281" t="s">
        <v>53</v>
      </c>
      <c r="O134" s="88"/>
      <c r="P134" s="218">
        <f>O134*H134</f>
        <v>0</v>
      </c>
      <c r="Q134" s="218">
        <v>0.00044999999999999999</v>
      </c>
      <c r="R134" s="218">
        <f>Q134*H134</f>
        <v>0.0144</v>
      </c>
      <c r="S134" s="218">
        <v>0</v>
      </c>
      <c r="T134" s="219">
        <f>S134*H134</f>
        <v>0</v>
      </c>
      <c r="U134" s="42"/>
      <c r="V134" s="42"/>
      <c r="W134" s="42"/>
      <c r="X134" s="42"/>
      <c r="Y134" s="42"/>
      <c r="Z134" s="42"/>
      <c r="AA134" s="42"/>
      <c r="AB134" s="42"/>
      <c r="AC134" s="42"/>
      <c r="AD134" s="42"/>
      <c r="AE134" s="42"/>
      <c r="AR134" s="220" t="s">
        <v>1507</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1507</v>
      </c>
      <c r="BM134" s="220" t="s">
        <v>1958</v>
      </c>
    </row>
    <row r="135" s="2" customFormat="1" ht="24.15" customHeight="1">
      <c r="A135" s="42"/>
      <c r="B135" s="43"/>
      <c r="C135" s="209" t="s">
        <v>414</v>
      </c>
      <c r="D135" s="209" t="s">
        <v>161</v>
      </c>
      <c r="E135" s="210" t="s">
        <v>1959</v>
      </c>
      <c r="F135" s="211" t="s">
        <v>1960</v>
      </c>
      <c r="G135" s="212" t="s">
        <v>567</v>
      </c>
      <c r="H135" s="213">
        <v>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638</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638</v>
      </c>
      <c r="BM135" s="220" t="s">
        <v>1961</v>
      </c>
    </row>
    <row r="136" s="2" customFormat="1">
      <c r="A136" s="42"/>
      <c r="B136" s="43"/>
      <c r="C136" s="44"/>
      <c r="D136" s="222" t="s">
        <v>168</v>
      </c>
      <c r="E136" s="44"/>
      <c r="F136" s="223" t="s">
        <v>1962</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2" customFormat="1" ht="16.5" customHeight="1">
      <c r="A137" s="42"/>
      <c r="B137" s="43"/>
      <c r="C137" s="209" t="s">
        <v>419</v>
      </c>
      <c r="D137" s="209" t="s">
        <v>161</v>
      </c>
      <c r="E137" s="210" t="s">
        <v>1672</v>
      </c>
      <c r="F137" s="211" t="s">
        <v>1673</v>
      </c>
      <c r="G137" s="212" t="s">
        <v>567</v>
      </c>
      <c r="H137" s="213">
        <v>1</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638</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638</v>
      </c>
      <c r="BM137" s="220" t="s">
        <v>1963</v>
      </c>
    </row>
    <row r="138" s="2" customFormat="1" ht="24.15" customHeight="1">
      <c r="A138" s="42"/>
      <c r="B138" s="43"/>
      <c r="C138" s="209" t="s">
        <v>424</v>
      </c>
      <c r="D138" s="209" t="s">
        <v>161</v>
      </c>
      <c r="E138" s="210" t="s">
        <v>1964</v>
      </c>
      <c r="F138" s="211" t="s">
        <v>1965</v>
      </c>
      <c r="G138" s="212" t="s">
        <v>567</v>
      </c>
      <c r="H138" s="213">
        <v>1</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638</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638</v>
      </c>
      <c r="BM138" s="220" t="s">
        <v>1966</v>
      </c>
    </row>
    <row r="139" s="2" customFormat="1">
      <c r="A139" s="42"/>
      <c r="B139" s="43"/>
      <c r="C139" s="44"/>
      <c r="D139" s="222" t="s">
        <v>168</v>
      </c>
      <c r="E139" s="44"/>
      <c r="F139" s="223" t="s">
        <v>1967</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2" customFormat="1" ht="37.8" customHeight="1">
      <c r="A140" s="42"/>
      <c r="B140" s="43"/>
      <c r="C140" s="209" t="s">
        <v>429</v>
      </c>
      <c r="D140" s="209" t="s">
        <v>161</v>
      </c>
      <c r="E140" s="210" t="s">
        <v>1968</v>
      </c>
      <c r="F140" s="211" t="s">
        <v>1969</v>
      </c>
      <c r="G140" s="212" t="s">
        <v>567</v>
      </c>
      <c r="H140" s="213">
        <v>6</v>
      </c>
      <c r="I140" s="214"/>
      <c r="J140" s="215">
        <f>ROUND(I140*H140,2)</f>
        <v>0</v>
      </c>
      <c r="K140" s="211" t="s">
        <v>165</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638</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638</v>
      </c>
      <c r="BM140" s="220" t="s">
        <v>1970</v>
      </c>
    </row>
    <row r="141" s="2" customFormat="1">
      <c r="A141" s="42"/>
      <c r="B141" s="43"/>
      <c r="C141" s="44"/>
      <c r="D141" s="222" t="s">
        <v>168</v>
      </c>
      <c r="E141" s="44"/>
      <c r="F141" s="223" t="s">
        <v>1971</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168</v>
      </c>
      <c r="AU141" s="20" t="s">
        <v>92</v>
      </c>
    </row>
    <row r="142" s="2" customFormat="1" ht="33" customHeight="1">
      <c r="A142" s="42"/>
      <c r="B142" s="43"/>
      <c r="C142" s="209" t="s">
        <v>434</v>
      </c>
      <c r="D142" s="209" t="s">
        <v>161</v>
      </c>
      <c r="E142" s="210" t="s">
        <v>1675</v>
      </c>
      <c r="F142" s="211" t="s">
        <v>1676</v>
      </c>
      <c r="G142" s="212" t="s">
        <v>222</v>
      </c>
      <c r="H142" s="213">
        <v>385</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638</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638</v>
      </c>
      <c r="BM142" s="220" t="s">
        <v>1972</v>
      </c>
    </row>
    <row r="143" s="2" customFormat="1">
      <c r="A143" s="42"/>
      <c r="B143" s="43"/>
      <c r="C143" s="44"/>
      <c r="D143" s="222" t="s">
        <v>168</v>
      </c>
      <c r="E143" s="44"/>
      <c r="F143" s="223" t="s">
        <v>1678</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2" customFormat="1" ht="16.5" customHeight="1">
      <c r="A144" s="42"/>
      <c r="B144" s="43"/>
      <c r="C144" s="272" t="s">
        <v>439</v>
      </c>
      <c r="D144" s="272" t="s">
        <v>212</v>
      </c>
      <c r="E144" s="273" t="s">
        <v>1679</v>
      </c>
      <c r="F144" s="274" t="s">
        <v>1680</v>
      </c>
      <c r="G144" s="275" t="s">
        <v>222</v>
      </c>
      <c r="H144" s="276">
        <v>385</v>
      </c>
      <c r="I144" s="277"/>
      <c r="J144" s="278">
        <f>ROUND(I144*H144,2)</f>
        <v>0</v>
      </c>
      <c r="K144" s="274" t="s">
        <v>165</v>
      </c>
      <c r="L144" s="279"/>
      <c r="M144" s="280" t="s">
        <v>44</v>
      </c>
      <c r="N144" s="281" t="s">
        <v>53</v>
      </c>
      <c r="O144" s="88"/>
      <c r="P144" s="218">
        <f>O144*H144</f>
        <v>0</v>
      </c>
      <c r="Q144" s="218">
        <v>0.00034000000000000002</v>
      </c>
      <c r="R144" s="218">
        <f>Q144*H144</f>
        <v>0.13090000000000002</v>
      </c>
      <c r="S144" s="218">
        <v>0</v>
      </c>
      <c r="T144" s="219">
        <f>S144*H144</f>
        <v>0</v>
      </c>
      <c r="U144" s="42"/>
      <c r="V144" s="42"/>
      <c r="W144" s="42"/>
      <c r="X144" s="42"/>
      <c r="Y144" s="42"/>
      <c r="Z144" s="42"/>
      <c r="AA144" s="42"/>
      <c r="AB144" s="42"/>
      <c r="AC144" s="42"/>
      <c r="AD144" s="42"/>
      <c r="AE144" s="42"/>
      <c r="AR144" s="220" t="s">
        <v>1507</v>
      </c>
      <c r="AT144" s="220" t="s">
        <v>212</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1507</v>
      </c>
      <c r="BM144" s="220" t="s">
        <v>1973</v>
      </c>
    </row>
    <row r="145" s="2" customFormat="1" ht="24.15" customHeight="1">
      <c r="A145" s="42"/>
      <c r="B145" s="43"/>
      <c r="C145" s="209" t="s">
        <v>444</v>
      </c>
      <c r="D145" s="209" t="s">
        <v>161</v>
      </c>
      <c r="E145" s="210" t="s">
        <v>1974</v>
      </c>
      <c r="F145" s="211" t="s">
        <v>1975</v>
      </c>
      <c r="G145" s="212" t="s">
        <v>222</v>
      </c>
      <c r="H145" s="213">
        <v>150</v>
      </c>
      <c r="I145" s="214"/>
      <c r="J145" s="215">
        <f>ROUND(I145*H145,2)</f>
        <v>0</v>
      </c>
      <c r="K145" s="211" t="s">
        <v>165</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638</v>
      </c>
      <c r="AT145" s="220" t="s">
        <v>161</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638</v>
      </c>
      <c r="BM145" s="220" t="s">
        <v>1976</v>
      </c>
    </row>
    <row r="146" s="2" customFormat="1">
      <c r="A146" s="42"/>
      <c r="B146" s="43"/>
      <c r="C146" s="44"/>
      <c r="D146" s="222" t="s">
        <v>168</v>
      </c>
      <c r="E146" s="44"/>
      <c r="F146" s="223" t="s">
        <v>1977</v>
      </c>
      <c r="G146" s="44"/>
      <c r="H146" s="44"/>
      <c r="I146" s="224"/>
      <c r="J146" s="44"/>
      <c r="K146" s="44"/>
      <c r="L146" s="48"/>
      <c r="M146" s="225"/>
      <c r="N146" s="226"/>
      <c r="O146" s="88"/>
      <c r="P146" s="88"/>
      <c r="Q146" s="88"/>
      <c r="R146" s="88"/>
      <c r="S146" s="88"/>
      <c r="T146" s="89"/>
      <c r="U146" s="42"/>
      <c r="V146" s="42"/>
      <c r="W146" s="42"/>
      <c r="X146" s="42"/>
      <c r="Y146" s="42"/>
      <c r="Z146" s="42"/>
      <c r="AA146" s="42"/>
      <c r="AB146" s="42"/>
      <c r="AC146" s="42"/>
      <c r="AD146" s="42"/>
      <c r="AE146" s="42"/>
      <c r="AT146" s="20" t="s">
        <v>168</v>
      </c>
      <c r="AU146" s="20" t="s">
        <v>92</v>
      </c>
    </row>
    <row r="147" s="2" customFormat="1" ht="16.5" customHeight="1">
      <c r="A147" s="42"/>
      <c r="B147" s="43"/>
      <c r="C147" s="272" t="s">
        <v>448</v>
      </c>
      <c r="D147" s="272" t="s">
        <v>212</v>
      </c>
      <c r="E147" s="273" t="s">
        <v>1978</v>
      </c>
      <c r="F147" s="274" t="s">
        <v>1979</v>
      </c>
      <c r="G147" s="275" t="s">
        <v>222</v>
      </c>
      <c r="H147" s="276">
        <v>150</v>
      </c>
      <c r="I147" s="277"/>
      <c r="J147" s="278">
        <f>ROUND(I147*H147,2)</f>
        <v>0</v>
      </c>
      <c r="K147" s="274" t="s">
        <v>165</v>
      </c>
      <c r="L147" s="279"/>
      <c r="M147" s="280" t="s">
        <v>44</v>
      </c>
      <c r="N147" s="281" t="s">
        <v>53</v>
      </c>
      <c r="O147" s="88"/>
      <c r="P147" s="218">
        <f>O147*H147</f>
        <v>0</v>
      </c>
      <c r="Q147" s="218">
        <v>0.00017000000000000001</v>
      </c>
      <c r="R147" s="218">
        <f>Q147*H147</f>
        <v>0.025500000000000002</v>
      </c>
      <c r="S147" s="218">
        <v>0</v>
      </c>
      <c r="T147" s="219">
        <f>S147*H147</f>
        <v>0</v>
      </c>
      <c r="U147" s="42"/>
      <c r="V147" s="42"/>
      <c r="W147" s="42"/>
      <c r="X147" s="42"/>
      <c r="Y147" s="42"/>
      <c r="Z147" s="42"/>
      <c r="AA147" s="42"/>
      <c r="AB147" s="42"/>
      <c r="AC147" s="42"/>
      <c r="AD147" s="42"/>
      <c r="AE147" s="42"/>
      <c r="AR147" s="220" t="s">
        <v>1507</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1507</v>
      </c>
      <c r="BM147" s="220" t="s">
        <v>1980</v>
      </c>
    </row>
    <row r="148" s="2" customFormat="1" ht="33" customHeight="1">
      <c r="A148" s="42"/>
      <c r="B148" s="43"/>
      <c r="C148" s="209" t="s">
        <v>453</v>
      </c>
      <c r="D148" s="209" t="s">
        <v>161</v>
      </c>
      <c r="E148" s="210" t="s">
        <v>1685</v>
      </c>
      <c r="F148" s="211" t="s">
        <v>1686</v>
      </c>
      <c r="G148" s="212" t="s">
        <v>567</v>
      </c>
      <c r="H148" s="213">
        <v>1</v>
      </c>
      <c r="I148" s="214"/>
      <c r="J148" s="215">
        <f>ROUND(I148*H148,2)</f>
        <v>0</v>
      </c>
      <c r="K148" s="211" t="s">
        <v>165</v>
      </c>
      <c r="L148" s="48"/>
      <c r="M148" s="216" t="s">
        <v>44</v>
      </c>
      <c r="N148" s="217" t="s">
        <v>53</v>
      </c>
      <c r="O148" s="88"/>
      <c r="P148" s="218">
        <f>O148*H148</f>
        <v>0</v>
      </c>
      <c r="Q148" s="218">
        <v>0.001</v>
      </c>
      <c r="R148" s="218">
        <f>Q148*H148</f>
        <v>0.001</v>
      </c>
      <c r="S148" s="218">
        <v>0</v>
      </c>
      <c r="T148" s="219">
        <f>S148*H148</f>
        <v>0</v>
      </c>
      <c r="U148" s="42"/>
      <c r="V148" s="42"/>
      <c r="W148" s="42"/>
      <c r="X148" s="42"/>
      <c r="Y148" s="42"/>
      <c r="Z148" s="42"/>
      <c r="AA148" s="42"/>
      <c r="AB148" s="42"/>
      <c r="AC148" s="42"/>
      <c r="AD148" s="42"/>
      <c r="AE148" s="42"/>
      <c r="AR148" s="220" t="s">
        <v>638</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638</v>
      </c>
      <c r="BM148" s="220" t="s">
        <v>1981</v>
      </c>
    </row>
    <row r="149" s="2" customFormat="1">
      <c r="A149" s="42"/>
      <c r="B149" s="43"/>
      <c r="C149" s="44"/>
      <c r="D149" s="222" t="s">
        <v>168</v>
      </c>
      <c r="E149" s="44"/>
      <c r="F149" s="223" t="s">
        <v>1688</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2" customFormat="1" ht="44.25" customHeight="1">
      <c r="A150" s="42"/>
      <c r="B150" s="43"/>
      <c r="C150" s="209" t="s">
        <v>457</v>
      </c>
      <c r="D150" s="209" t="s">
        <v>161</v>
      </c>
      <c r="E150" s="210" t="s">
        <v>1689</v>
      </c>
      <c r="F150" s="211" t="s">
        <v>1690</v>
      </c>
      <c r="G150" s="212" t="s">
        <v>222</v>
      </c>
      <c r="H150" s="213">
        <v>385</v>
      </c>
      <c r="I150" s="214"/>
      <c r="J150" s="215">
        <f>ROUND(I150*H150,2)</f>
        <v>0</v>
      </c>
      <c r="K150" s="211" t="s">
        <v>165</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638</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638</v>
      </c>
      <c r="BM150" s="220" t="s">
        <v>1982</v>
      </c>
    </row>
    <row r="151" s="2" customFormat="1">
      <c r="A151" s="42"/>
      <c r="B151" s="43"/>
      <c r="C151" s="44"/>
      <c r="D151" s="222" t="s">
        <v>168</v>
      </c>
      <c r="E151" s="44"/>
      <c r="F151" s="223" t="s">
        <v>1692</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2" customFormat="1" ht="44.25" customHeight="1">
      <c r="A152" s="42"/>
      <c r="B152" s="43"/>
      <c r="C152" s="209" t="s">
        <v>460</v>
      </c>
      <c r="D152" s="209" t="s">
        <v>161</v>
      </c>
      <c r="E152" s="210" t="s">
        <v>1693</v>
      </c>
      <c r="F152" s="211" t="s">
        <v>1694</v>
      </c>
      <c r="G152" s="212" t="s">
        <v>222</v>
      </c>
      <c r="H152" s="213">
        <v>385</v>
      </c>
      <c r="I152" s="214"/>
      <c r="J152" s="215">
        <f>ROUND(I152*H152,2)</f>
        <v>0</v>
      </c>
      <c r="K152" s="211" t="s">
        <v>165</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638</v>
      </c>
      <c r="AT152" s="220" t="s">
        <v>161</v>
      </c>
      <c r="AU152" s="220" t="s">
        <v>92</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638</v>
      </c>
      <c r="BM152" s="220" t="s">
        <v>1983</v>
      </c>
    </row>
    <row r="153" s="2" customFormat="1">
      <c r="A153" s="42"/>
      <c r="B153" s="43"/>
      <c r="C153" s="44"/>
      <c r="D153" s="222" t="s">
        <v>168</v>
      </c>
      <c r="E153" s="44"/>
      <c r="F153" s="223" t="s">
        <v>1696</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168</v>
      </c>
      <c r="AU153" s="20" t="s">
        <v>92</v>
      </c>
    </row>
    <row r="154" s="2" customFormat="1" ht="16.5" customHeight="1">
      <c r="A154" s="42"/>
      <c r="B154" s="43"/>
      <c r="C154" s="209" t="s">
        <v>464</v>
      </c>
      <c r="D154" s="209" t="s">
        <v>161</v>
      </c>
      <c r="E154" s="210" t="s">
        <v>1984</v>
      </c>
      <c r="F154" s="211" t="s">
        <v>1985</v>
      </c>
      <c r="G154" s="212" t="s">
        <v>567</v>
      </c>
      <c r="H154" s="213">
        <v>75</v>
      </c>
      <c r="I154" s="214"/>
      <c r="J154" s="215">
        <f>ROUND(I154*H154,2)</f>
        <v>0</v>
      </c>
      <c r="K154" s="211" t="s">
        <v>44</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638</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638</v>
      </c>
      <c r="BM154" s="220" t="s">
        <v>1986</v>
      </c>
    </row>
    <row r="155" s="2" customFormat="1" ht="21.75" customHeight="1">
      <c r="A155" s="42"/>
      <c r="B155" s="43"/>
      <c r="C155" s="209" t="s">
        <v>468</v>
      </c>
      <c r="D155" s="209" t="s">
        <v>161</v>
      </c>
      <c r="E155" s="210" t="s">
        <v>1987</v>
      </c>
      <c r="F155" s="211" t="s">
        <v>1988</v>
      </c>
      <c r="G155" s="212" t="s">
        <v>567</v>
      </c>
      <c r="H155" s="213">
        <v>15</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638</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638</v>
      </c>
      <c r="BM155" s="220" t="s">
        <v>1989</v>
      </c>
    </row>
    <row r="156" s="2" customFormat="1">
      <c r="A156" s="42"/>
      <c r="B156" s="43"/>
      <c r="C156" s="44"/>
      <c r="D156" s="222" t="s">
        <v>168</v>
      </c>
      <c r="E156" s="44"/>
      <c r="F156" s="223" t="s">
        <v>1990</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16.5" customHeight="1">
      <c r="A157" s="42"/>
      <c r="B157" s="43"/>
      <c r="C157" s="209" t="s">
        <v>474</v>
      </c>
      <c r="D157" s="209" t="s">
        <v>161</v>
      </c>
      <c r="E157" s="210" t="s">
        <v>1697</v>
      </c>
      <c r="F157" s="211" t="s">
        <v>1698</v>
      </c>
      <c r="G157" s="212" t="s">
        <v>1699</v>
      </c>
      <c r="H157" s="213">
        <v>40</v>
      </c>
      <c r="I157" s="214"/>
      <c r="J157" s="215">
        <f>ROUND(I157*H157,2)</f>
        <v>0</v>
      </c>
      <c r="K157" s="211" t="s">
        <v>44</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1700</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1700</v>
      </c>
      <c r="BM157" s="220" t="s">
        <v>1991</v>
      </c>
    </row>
    <row r="158" s="2" customFormat="1" ht="16.5" customHeight="1">
      <c r="A158" s="42"/>
      <c r="B158" s="43"/>
      <c r="C158" s="209" t="s">
        <v>478</v>
      </c>
      <c r="D158" s="209" t="s">
        <v>161</v>
      </c>
      <c r="E158" s="210" t="s">
        <v>1702</v>
      </c>
      <c r="F158" s="211" t="s">
        <v>1703</v>
      </c>
      <c r="G158" s="212" t="s">
        <v>222</v>
      </c>
      <c r="H158" s="213">
        <v>12</v>
      </c>
      <c r="I158" s="214"/>
      <c r="J158" s="215">
        <f>ROUND(I158*H158,2)</f>
        <v>0</v>
      </c>
      <c r="K158" s="211" t="s">
        <v>44</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90</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90</v>
      </c>
      <c r="BM158" s="220" t="s">
        <v>1992</v>
      </c>
    </row>
    <row r="159" s="2" customFormat="1" ht="16.5" customHeight="1">
      <c r="A159" s="42"/>
      <c r="B159" s="43"/>
      <c r="C159" s="209" t="s">
        <v>490</v>
      </c>
      <c r="D159" s="209" t="s">
        <v>161</v>
      </c>
      <c r="E159" s="210" t="s">
        <v>1705</v>
      </c>
      <c r="F159" s="211" t="s">
        <v>1706</v>
      </c>
      <c r="G159" s="212" t="s">
        <v>567</v>
      </c>
      <c r="H159" s="213">
        <v>32</v>
      </c>
      <c r="I159" s="214"/>
      <c r="J159" s="215">
        <f>ROUND(I159*H159,2)</f>
        <v>0</v>
      </c>
      <c r="K159" s="211" t="s">
        <v>44</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1507</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1507</v>
      </c>
      <c r="BM159" s="220" t="s">
        <v>1993</v>
      </c>
    </row>
    <row r="160" s="2" customFormat="1" ht="16.5" customHeight="1">
      <c r="A160" s="42"/>
      <c r="B160" s="43"/>
      <c r="C160" s="272" t="s">
        <v>495</v>
      </c>
      <c r="D160" s="272" t="s">
        <v>212</v>
      </c>
      <c r="E160" s="273" t="s">
        <v>1708</v>
      </c>
      <c r="F160" s="274" t="s">
        <v>1709</v>
      </c>
      <c r="G160" s="275" t="s">
        <v>1710</v>
      </c>
      <c r="H160" s="276">
        <v>32</v>
      </c>
      <c r="I160" s="277"/>
      <c r="J160" s="278">
        <f>ROUND(I160*H160,2)</f>
        <v>0</v>
      </c>
      <c r="K160" s="274" t="s">
        <v>44</v>
      </c>
      <c r="L160" s="279"/>
      <c r="M160" s="280" t="s">
        <v>44</v>
      </c>
      <c r="N160" s="281"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1507</v>
      </c>
      <c r="AT160" s="220" t="s">
        <v>212</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1507</v>
      </c>
      <c r="BM160" s="220" t="s">
        <v>1994</v>
      </c>
    </row>
    <row r="161" s="2" customFormat="1" ht="16.5" customHeight="1">
      <c r="A161" s="42"/>
      <c r="B161" s="43"/>
      <c r="C161" s="209" t="s">
        <v>503</v>
      </c>
      <c r="D161" s="209" t="s">
        <v>161</v>
      </c>
      <c r="E161" s="210" t="s">
        <v>1947</v>
      </c>
      <c r="F161" s="211" t="s">
        <v>1995</v>
      </c>
      <c r="G161" s="212" t="s">
        <v>567</v>
      </c>
      <c r="H161" s="213">
        <v>1</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638</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638</v>
      </c>
      <c r="BM161" s="220" t="s">
        <v>1996</v>
      </c>
    </row>
    <row r="162" s="2" customFormat="1" ht="16.5" customHeight="1">
      <c r="A162" s="42"/>
      <c r="B162" s="43"/>
      <c r="C162" s="272" t="s">
        <v>510</v>
      </c>
      <c r="D162" s="272" t="s">
        <v>212</v>
      </c>
      <c r="E162" s="273" t="s">
        <v>1997</v>
      </c>
      <c r="F162" s="274" t="s">
        <v>1998</v>
      </c>
      <c r="G162" s="275" t="s">
        <v>634</v>
      </c>
      <c r="H162" s="276">
        <v>1</v>
      </c>
      <c r="I162" s="277"/>
      <c r="J162" s="278">
        <f>ROUND(I162*H162,2)</f>
        <v>0</v>
      </c>
      <c r="K162" s="274" t="s">
        <v>44</v>
      </c>
      <c r="L162" s="279"/>
      <c r="M162" s="280" t="s">
        <v>44</v>
      </c>
      <c r="N162" s="281"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1641</v>
      </c>
      <c r="AT162" s="220" t="s">
        <v>212</v>
      </c>
      <c r="AU162" s="220" t="s">
        <v>92</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638</v>
      </c>
      <c r="BM162" s="220" t="s">
        <v>1999</v>
      </c>
    </row>
    <row r="163" s="12" customFormat="1" ht="22.8" customHeight="1">
      <c r="A163" s="12"/>
      <c r="B163" s="193"/>
      <c r="C163" s="194"/>
      <c r="D163" s="195" t="s">
        <v>81</v>
      </c>
      <c r="E163" s="207" t="s">
        <v>1712</v>
      </c>
      <c r="F163" s="207" t="s">
        <v>1713</v>
      </c>
      <c r="G163" s="194"/>
      <c r="H163" s="194"/>
      <c r="I163" s="197"/>
      <c r="J163" s="208">
        <f>BK163</f>
        <v>0</v>
      </c>
      <c r="K163" s="194"/>
      <c r="L163" s="199"/>
      <c r="M163" s="200"/>
      <c r="N163" s="201"/>
      <c r="O163" s="201"/>
      <c r="P163" s="202">
        <f>SUM(P164:P210)</f>
        <v>0</v>
      </c>
      <c r="Q163" s="201"/>
      <c r="R163" s="202">
        <f>SUM(R164:R210)</f>
        <v>5.1337899999999985</v>
      </c>
      <c r="S163" s="201"/>
      <c r="T163" s="203">
        <f>SUM(T164:T210)</f>
        <v>0</v>
      </c>
      <c r="U163" s="12"/>
      <c r="V163" s="12"/>
      <c r="W163" s="12"/>
      <c r="X163" s="12"/>
      <c r="Y163" s="12"/>
      <c r="Z163" s="12"/>
      <c r="AA163" s="12"/>
      <c r="AB163" s="12"/>
      <c r="AC163" s="12"/>
      <c r="AD163" s="12"/>
      <c r="AE163" s="12"/>
      <c r="AR163" s="204" t="s">
        <v>177</v>
      </c>
      <c r="AT163" s="205" t="s">
        <v>81</v>
      </c>
      <c r="AU163" s="205" t="s">
        <v>90</v>
      </c>
      <c r="AY163" s="204" t="s">
        <v>159</v>
      </c>
      <c r="BK163" s="206">
        <f>SUM(BK164:BK210)</f>
        <v>0</v>
      </c>
    </row>
    <row r="164" s="2" customFormat="1" ht="21.75" customHeight="1">
      <c r="A164" s="42"/>
      <c r="B164" s="43"/>
      <c r="C164" s="209" t="s">
        <v>515</v>
      </c>
      <c r="D164" s="209" t="s">
        <v>161</v>
      </c>
      <c r="E164" s="210" t="s">
        <v>1714</v>
      </c>
      <c r="F164" s="211" t="s">
        <v>1715</v>
      </c>
      <c r="G164" s="212" t="s">
        <v>222</v>
      </c>
      <c r="H164" s="213">
        <v>385</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638</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638</v>
      </c>
      <c r="BM164" s="220" t="s">
        <v>2000</v>
      </c>
    </row>
    <row r="165" s="2" customFormat="1">
      <c r="A165" s="42"/>
      <c r="B165" s="43"/>
      <c r="C165" s="44"/>
      <c r="D165" s="222" t="s">
        <v>168</v>
      </c>
      <c r="E165" s="44"/>
      <c r="F165" s="223" t="s">
        <v>1717</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2" customFormat="1" ht="16.5" customHeight="1">
      <c r="A166" s="42"/>
      <c r="B166" s="43"/>
      <c r="C166" s="272" t="s">
        <v>520</v>
      </c>
      <c r="D166" s="272" t="s">
        <v>212</v>
      </c>
      <c r="E166" s="273" t="s">
        <v>1718</v>
      </c>
      <c r="F166" s="274" t="s">
        <v>1719</v>
      </c>
      <c r="G166" s="275" t="s">
        <v>222</v>
      </c>
      <c r="H166" s="276">
        <v>385</v>
      </c>
      <c r="I166" s="277"/>
      <c r="J166" s="278">
        <f>ROUND(I166*H166,2)</f>
        <v>0</v>
      </c>
      <c r="K166" s="274" t="s">
        <v>165</v>
      </c>
      <c r="L166" s="279"/>
      <c r="M166" s="280" t="s">
        <v>44</v>
      </c>
      <c r="N166" s="281" t="s">
        <v>53</v>
      </c>
      <c r="O166" s="88"/>
      <c r="P166" s="218">
        <f>O166*H166</f>
        <v>0</v>
      </c>
      <c r="Q166" s="218">
        <v>0.00068999999999999997</v>
      </c>
      <c r="R166" s="218">
        <f>Q166*H166</f>
        <v>0.26565</v>
      </c>
      <c r="S166" s="218">
        <v>0</v>
      </c>
      <c r="T166" s="219">
        <f>S166*H166</f>
        <v>0</v>
      </c>
      <c r="U166" s="42"/>
      <c r="V166" s="42"/>
      <c r="W166" s="42"/>
      <c r="X166" s="42"/>
      <c r="Y166" s="42"/>
      <c r="Z166" s="42"/>
      <c r="AA166" s="42"/>
      <c r="AB166" s="42"/>
      <c r="AC166" s="42"/>
      <c r="AD166" s="42"/>
      <c r="AE166" s="42"/>
      <c r="AR166" s="220" t="s">
        <v>1507</v>
      </c>
      <c r="AT166" s="220" t="s">
        <v>212</v>
      </c>
      <c r="AU166" s="220" t="s">
        <v>92</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1507</v>
      </c>
      <c r="BM166" s="220" t="s">
        <v>2001</v>
      </c>
    </row>
    <row r="167" s="2" customFormat="1" ht="16.5" customHeight="1">
      <c r="A167" s="42"/>
      <c r="B167" s="43"/>
      <c r="C167" s="209" t="s">
        <v>527</v>
      </c>
      <c r="D167" s="209" t="s">
        <v>161</v>
      </c>
      <c r="E167" s="210" t="s">
        <v>1721</v>
      </c>
      <c r="F167" s="211" t="s">
        <v>1722</v>
      </c>
      <c r="G167" s="212" t="s">
        <v>567</v>
      </c>
      <c r="H167" s="213">
        <v>0</v>
      </c>
      <c r="I167" s="214"/>
      <c r="J167" s="215">
        <f>ROUND(I167*H167,2)</f>
        <v>0</v>
      </c>
      <c r="K167" s="211" t="s">
        <v>44</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638</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638</v>
      </c>
      <c r="BM167" s="220" t="s">
        <v>2002</v>
      </c>
    </row>
    <row r="168" s="2" customFormat="1">
      <c r="A168" s="42"/>
      <c r="B168" s="43"/>
      <c r="C168" s="44"/>
      <c r="D168" s="227" t="s">
        <v>170</v>
      </c>
      <c r="E168" s="44"/>
      <c r="F168" s="228" t="s">
        <v>1724</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170</v>
      </c>
      <c r="AU168" s="20" t="s">
        <v>92</v>
      </c>
    </row>
    <row r="169" s="2" customFormat="1" ht="24.15" customHeight="1">
      <c r="A169" s="42"/>
      <c r="B169" s="43"/>
      <c r="C169" s="209" t="s">
        <v>532</v>
      </c>
      <c r="D169" s="209" t="s">
        <v>161</v>
      </c>
      <c r="E169" s="210" t="s">
        <v>1725</v>
      </c>
      <c r="F169" s="211" t="s">
        <v>1726</v>
      </c>
      <c r="G169" s="212" t="s">
        <v>164</v>
      </c>
      <c r="H169" s="213">
        <v>22</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638</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638</v>
      </c>
      <c r="BM169" s="220" t="s">
        <v>2003</v>
      </c>
    </row>
    <row r="170" s="2" customFormat="1">
      <c r="A170" s="42"/>
      <c r="B170" s="43"/>
      <c r="C170" s="44"/>
      <c r="D170" s="222" t="s">
        <v>168</v>
      </c>
      <c r="E170" s="44"/>
      <c r="F170" s="223" t="s">
        <v>1728</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540</v>
      </c>
      <c r="D171" s="209" t="s">
        <v>161</v>
      </c>
      <c r="E171" s="210" t="s">
        <v>1729</v>
      </c>
      <c r="F171" s="211" t="s">
        <v>1730</v>
      </c>
      <c r="G171" s="212" t="s">
        <v>164</v>
      </c>
      <c r="H171" s="213">
        <v>15</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638</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638</v>
      </c>
      <c r="BM171" s="220" t="s">
        <v>2004</v>
      </c>
    </row>
    <row r="172" s="2" customFormat="1">
      <c r="A172" s="42"/>
      <c r="B172" s="43"/>
      <c r="C172" s="44"/>
      <c r="D172" s="222" t="s">
        <v>168</v>
      </c>
      <c r="E172" s="44"/>
      <c r="F172" s="223" t="s">
        <v>1732</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556</v>
      </c>
      <c r="D173" s="209" t="s">
        <v>161</v>
      </c>
      <c r="E173" s="210" t="s">
        <v>1734</v>
      </c>
      <c r="F173" s="211" t="s">
        <v>1735</v>
      </c>
      <c r="G173" s="212" t="s">
        <v>308</v>
      </c>
      <c r="H173" s="213">
        <v>5</v>
      </c>
      <c r="I173" s="214"/>
      <c r="J173" s="215">
        <f>ROUND(I173*H173,2)</f>
        <v>0</v>
      </c>
      <c r="K173" s="211" t="s">
        <v>165</v>
      </c>
      <c r="L173" s="48"/>
      <c r="M173" s="216" t="s">
        <v>44</v>
      </c>
      <c r="N173" s="217" t="s">
        <v>53</v>
      </c>
      <c r="O173" s="88"/>
      <c r="P173" s="218">
        <f>O173*H173</f>
        <v>0</v>
      </c>
      <c r="Q173" s="218">
        <v>0.00116</v>
      </c>
      <c r="R173" s="218">
        <f>Q173*H173</f>
        <v>0.0057999999999999996</v>
      </c>
      <c r="S173" s="218">
        <v>0</v>
      </c>
      <c r="T173" s="219">
        <f>S173*H173</f>
        <v>0</v>
      </c>
      <c r="U173" s="42"/>
      <c r="V173" s="42"/>
      <c r="W173" s="42"/>
      <c r="X173" s="42"/>
      <c r="Y173" s="42"/>
      <c r="Z173" s="42"/>
      <c r="AA173" s="42"/>
      <c r="AB173" s="42"/>
      <c r="AC173" s="42"/>
      <c r="AD173" s="42"/>
      <c r="AE173" s="42"/>
      <c r="AR173" s="220" t="s">
        <v>638</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638</v>
      </c>
      <c r="BM173" s="220" t="s">
        <v>2005</v>
      </c>
    </row>
    <row r="174" s="2" customFormat="1">
      <c r="A174" s="42"/>
      <c r="B174" s="43"/>
      <c r="C174" s="44"/>
      <c r="D174" s="222" t="s">
        <v>168</v>
      </c>
      <c r="E174" s="44"/>
      <c r="F174" s="223" t="s">
        <v>1737</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16.5" customHeight="1">
      <c r="A175" s="42"/>
      <c r="B175" s="43"/>
      <c r="C175" s="209" t="s">
        <v>564</v>
      </c>
      <c r="D175" s="209" t="s">
        <v>161</v>
      </c>
      <c r="E175" s="210" t="s">
        <v>1738</v>
      </c>
      <c r="F175" s="211" t="s">
        <v>1739</v>
      </c>
      <c r="G175" s="212" t="s">
        <v>308</v>
      </c>
      <c r="H175" s="213">
        <v>5</v>
      </c>
      <c r="I175" s="214"/>
      <c r="J175" s="215">
        <f>ROUND(I175*H175,2)</f>
        <v>0</v>
      </c>
      <c r="K175" s="211" t="s">
        <v>165</v>
      </c>
      <c r="L175" s="48"/>
      <c r="M175" s="216" t="s">
        <v>44</v>
      </c>
      <c r="N175" s="217" t="s">
        <v>53</v>
      </c>
      <c r="O175" s="88"/>
      <c r="P175" s="218">
        <f>O175*H175</f>
        <v>0</v>
      </c>
      <c r="Q175" s="218">
        <v>0</v>
      </c>
      <c r="R175" s="218">
        <f>Q175*H175</f>
        <v>0</v>
      </c>
      <c r="S175" s="218">
        <v>0</v>
      </c>
      <c r="T175" s="219">
        <f>S175*H175</f>
        <v>0</v>
      </c>
      <c r="U175" s="42"/>
      <c r="V175" s="42"/>
      <c r="W175" s="42"/>
      <c r="X175" s="42"/>
      <c r="Y175" s="42"/>
      <c r="Z175" s="42"/>
      <c r="AA175" s="42"/>
      <c r="AB175" s="42"/>
      <c r="AC175" s="42"/>
      <c r="AD175" s="42"/>
      <c r="AE175" s="42"/>
      <c r="AR175" s="220" t="s">
        <v>638</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638</v>
      </c>
      <c r="BM175" s="220" t="s">
        <v>2006</v>
      </c>
    </row>
    <row r="176" s="2" customFormat="1">
      <c r="A176" s="42"/>
      <c r="B176" s="43"/>
      <c r="C176" s="44"/>
      <c r="D176" s="222" t="s">
        <v>168</v>
      </c>
      <c r="E176" s="44"/>
      <c r="F176" s="223" t="s">
        <v>1741</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33" customHeight="1">
      <c r="A177" s="42"/>
      <c r="B177" s="43"/>
      <c r="C177" s="209" t="s">
        <v>571</v>
      </c>
      <c r="D177" s="209" t="s">
        <v>161</v>
      </c>
      <c r="E177" s="210" t="s">
        <v>1742</v>
      </c>
      <c r="F177" s="211" t="s">
        <v>1743</v>
      </c>
      <c r="G177" s="212" t="s">
        <v>222</v>
      </c>
      <c r="H177" s="213">
        <v>75</v>
      </c>
      <c r="I177" s="214"/>
      <c r="J177" s="215">
        <f>ROUND(I177*H177,2)</f>
        <v>0</v>
      </c>
      <c r="K177" s="211" t="s">
        <v>165</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638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638</v>
      </c>
      <c r="BM177" s="220" t="s">
        <v>2007</v>
      </c>
    </row>
    <row r="178" s="2" customFormat="1">
      <c r="A178" s="42"/>
      <c r="B178" s="43"/>
      <c r="C178" s="44"/>
      <c r="D178" s="222" t="s">
        <v>168</v>
      </c>
      <c r="E178" s="44"/>
      <c r="F178" s="223" t="s">
        <v>1745</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2" customFormat="1" ht="33" customHeight="1">
      <c r="A179" s="42"/>
      <c r="B179" s="43"/>
      <c r="C179" s="209" t="s">
        <v>577</v>
      </c>
      <c r="D179" s="209" t="s">
        <v>161</v>
      </c>
      <c r="E179" s="210" t="s">
        <v>1746</v>
      </c>
      <c r="F179" s="211" t="s">
        <v>1747</v>
      </c>
      <c r="G179" s="212" t="s">
        <v>222</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638</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638</v>
      </c>
      <c r="BM179" s="220" t="s">
        <v>2008</v>
      </c>
    </row>
    <row r="180" s="2" customFormat="1">
      <c r="A180" s="42"/>
      <c r="B180" s="43"/>
      <c r="C180" s="44"/>
      <c r="D180" s="222" t="s">
        <v>168</v>
      </c>
      <c r="E180" s="44"/>
      <c r="F180" s="223" t="s">
        <v>1749</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582</v>
      </c>
      <c r="D181" s="209" t="s">
        <v>161</v>
      </c>
      <c r="E181" s="210" t="s">
        <v>1750</v>
      </c>
      <c r="F181" s="211" t="s">
        <v>1751</v>
      </c>
      <c r="G181" s="212" t="s">
        <v>164</v>
      </c>
      <c r="H181" s="213">
        <v>38</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638</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638</v>
      </c>
      <c r="BM181" s="220" t="s">
        <v>2009</v>
      </c>
    </row>
    <row r="182" s="2" customFormat="1">
      <c r="A182" s="42"/>
      <c r="B182" s="43"/>
      <c r="C182" s="44"/>
      <c r="D182" s="222" t="s">
        <v>168</v>
      </c>
      <c r="E182" s="44"/>
      <c r="F182" s="223" t="s">
        <v>1753</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24.15" customHeight="1">
      <c r="A183" s="42"/>
      <c r="B183" s="43"/>
      <c r="C183" s="209" t="s">
        <v>588</v>
      </c>
      <c r="D183" s="209" t="s">
        <v>161</v>
      </c>
      <c r="E183" s="210" t="s">
        <v>1762</v>
      </c>
      <c r="F183" s="211" t="s">
        <v>1763</v>
      </c>
      <c r="G183" s="212" t="s">
        <v>222</v>
      </c>
      <c r="H183" s="213">
        <v>175</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638</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638</v>
      </c>
      <c r="BM183" s="220" t="s">
        <v>2010</v>
      </c>
    </row>
    <row r="184" s="2" customFormat="1">
      <c r="A184" s="42"/>
      <c r="B184" s="43"/>
      <c r="C184" s="44"/>
      <c r="D184" s="222" t="s">
        <v>168</v>
      </c>
      <c r="E184" s="44"/>
      <c r="F184" s="223" t="s">
        <v>1765</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593</v>
      </c>
      <c r="D185" s="209" t="s">
        <v>161</v>
      </c>
      <c r="E185" s="210" t="s">
        <v>1766</v>
      </c>
      <c r="F185" s="211" t="s">
        <v>1767</v>
      </c>
      <c r="G185" s="212" t="s">
        <v>567</v>
      </c>
      <c r="H185" s="213">
        <v>5</v>
      </c>
      <c r="I185" s="214"/>
      <c r="J185" s="215">
        <f>ROUND(I185*H185,2)</f>
        <v>0</v>
      </c>
      <c r="K185" s="211" t="s">
        <v>165</v>
      </c>
      <c r="L185" s="48"/>
      <c r="M185" s="216" t="s">
        <v>44</v>
      </c>
      <c r="N185" s="217" t="s">
        <v>53</v>
      </c>
      <c r="O185" s="88"/>
      <c r="P185" s="218">
        <f>O185*H185</f>
        <v>0</v>
      </c>
      <c r="Q185" s="218">
        <v>0.0076</v>
      </c>
      <c r="R185" s="218">
        <f>Q185*H185</f>
        <v>0.037999999999999999</v>
      </c>
      <c r="S185" s="218">
        <v>0</v>
      </c>
      <c r="T185" s="219">
        <f>S185*H185</f>
        <v>0</v>
      </c>
      <c r="U185" s="42"/>
      <c r="V185" s="42"/>
      <c r="W185" s="42"/>
      <c r="X185" s="42"/>
      <c r="Y185" s="42"/>
      <c r="Z185" s="42"/>
      <c r="AA185" s="42"/>
      <c r="AB185" s="42"/>
      <c r="AC185" s="42"/>
      <c r="AD185" s="42"/>
      <c r="AE185" s="42"/>
      <c r="AR185" s="220" t="s">
        <v>638</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638</v>
      </c>
      <c r="BM185" s="220" t="s">
        <v>2011</v>
      </c>
    </row>
    <row r="186" s="2" customFormat="1">
      <c r="A186" s="42"/>
      <c r="B186" s="43"/>
      <c r="C186" s="44"/>
      <c r="D186" s="222" t="s">
        <v>168</v>
      </c>
      <c r="E186" s="44"/>
      <c r="F186" s="223" t="s">
        <v>1769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600</v>
      </c>
      <c r="D187" s="209" t="s">
        <v>161</v>
      </c>
      <c r="E187" s="210" t="s">
        <v>1770</v>
      </c>
      <c r="F187" s="211" t="s">
        <v>1771</v>
      </c>
      <c r="G187" s="212" t="s">
        <v>567</v>
      </c>
      <c r="H187" s="213">
        <v>5</v>
      </c>
      <c r="I187" s="214"/>
      <c r="J187" s="215">
        <f>ROUND(I187*H187,2)</f>
        <v>0</v>
      </c>
      <c r="K187" s="211" t="s">
        <v>165</v>
      </c>
      <c r="L187" s="48"/>
      <c r="M187" s="216" t="s">
        <v>44</v>
      </c>
      <c r="N187" s="217" t="s">
        <v>53</v>
      </c>
      <c r="O187" s="88"/>
      <c r="P187" s="218">
        <f>O187*H187</f>
        <v>0</v>
      </c>
      <c r="Q187" s="218">
        <v>0.0038</v>
      </c>
      <c r="R187" s="218">
        <f>Q187*H187</f>
        <v>0.019</v>
      </c>
      <c r="S187" s="218">
        <v>0</v>
      </c>
      <c r="T187" s="219">
        <f>S187*H187</f>
        <v>0</v>
      </c>
      <c r="U187" s="42"/>
      <c r="V187" s="42"/>
      <c r="W187" s="42"/>
      <c r="X187" s="42"/>
      <c r="Y187" s="42"/>
      <c r="Z187" s="42"/>
      <c r="AA187" s="42"/>
      <c r="AB187" s="42"/>
      <c r="AC187" s="42"/>
      <c r="AD187" s="42"/>
      <c r="AE187" s="42"/>
      <c r="AR187" s="220" t="s">
        <v>638</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638</v>
      </c>
      <c r="BM187" s="220" t="s">
        <v>2012</v>
      </c>
    </row>
    <row r="188" s="2" customFormat="1">
      <c r="A188" s="42"/>
      <c r="B188" s="43"/>
      <c r="C188" s="44"/>
      <c r="D188" s="222" t="s">
        <v>168</v>
      </c>
      <c r="E188" s="44"/>
      <c r="F188" s="223" t="s">
        <v>1773</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604</v>
      </c>
      <c r="D189" s="209" t="s">
        <v>161</v>
      </c>
      <c r="E189" s="210" t="s">
        <v>1774</v>
      </c>
      <c r="F189" s="211" t="s">
        <v>1775</v>
      </c>
      <c r="G189" s="212" t="s">
        <v>222</v>
      </c>
      <c r="H189" s="213">
        <v>30</v>
      </c>
      <c r="I189" s="214"/>
      <c r="J189" s="215">
        <f>ROUND(I189*H189,2)</f>
        <v>0</v>
      </c>
      <c r="K189" s="211" t="s">
        <v>165</v>
      </c>
      <c r="L189" s="48"/>
      <c r="M189" s="216" t="s">
        <v>44</v>
      </c>
      <c r="N189" s="217" t="s">
        <v>53</v>
      </c>
      <c r="O189" s="88"/>
      <c r="P189" s="218">
        <f>O189*H189</f>
        <v>0</v>
      </c>
      <c r="Q189" s="218">
        <v>0.0019</v>
      </c>
      <c r="R189" s="218">
        <f>Q189*H189</f>
        <v>0.057000000000000002</v>
      </c>
      <c r="S189" s="218">
        <v>0</v>
      </c>
      <c r="T189" s="219">
        <f>S189*H189</f>
        <v>0</v>
      </c>
      <c r="U189" s="42"/>
      <c r="V189" s="42"/>
      <c r="W189" s="42"/>
      <c r="X189" s="42"/>
      <c r="Y189" s="42"/>
      <c r="Z189" s="42"/>
      <c r="AA189" s="42"/>
      <c r="AB189" s="42"/>
      <c r="AC189" s="42"/>
      <c r="AD189" s="42"/>
      <c r="AE189" s="42"/>
      <c r="AR189" s="220" t="s">
        <v>638</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638</v>
      </c>
      <c r="BM189" s="220" t="s">
        <v>2013</v>
      </c>
    </row>
    <row r="190" s="2" customFormat="1">
      <c r="A190" s="42"/>
      <c r="B190" s="43"/>
      <c r="C190" s="44"/>
      <c r="D190" s="222" t="s">
        <v>168</v>
      </c>
      <c r="E190" s="44"/>
      <c r="F190" s="223" t="s">
        <v>1777</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21.75" customHeight="1">
      <c r="A191" s="42"/>
      <c r="B191" s="43"/>
      <c r="C191" s="209" t="s">
        <v>610</v>
      </c>
      <c r="D191" s="209" t="s">
        <v>161</v>
      </c>
      <c r="E191" s="210" t="s">
        <v>1778</v>
      </c>
      <c r="F191" s="211" t="s">
        <v>1779</v>
      </c>
      <c r="G191" s="212" t="s">
        <v>222</v>
      </c>
      <c r="H191" s="213">
        <v>175</v>
      </c>
      <c r="I191" s="214"/>
      <c r="J191" s="215">
        <f>ROUND(I191*H191,2)</f>
        <v>0</v>
      </c>
      <c r="K191" s="211" t="s">
        <v>165</v>
      </c>
      <c r="L191" s="48"/>
      <c r="M191" s="216" t="s">
        <v>44</v>
      </c>
      <c r="N191" s="217" t="s">
        <v>53</v>
      </c>
      <c r="O191" s="88"/>
      <c r="P191" s="218">
        <f>O191*H191</f>
        <v>0</v>
      </c>
      <c r="Q191" s="218">
        <v>0.00012</v>
      </c>
      <c r="R191" s="218">
        <f>Q191*H191</f>
        <v>0.021000000000000001</v>
      </c>
      <c r="S191" s="218">
        <v>0</v>
      </c>
      <c r="T191" s="219">
        <f>S191*H191</f>
        <v>0</v>
      </c>
      <c r="U191" s="42"/>
      <c r="V191" s="42"/>
      <c r="W191" s="42"/>
      <c r="X191" s="42"/>
      <c r="Y191" s="42"/>
      <c r="Z191" s="42"/>
      <c r="AA191" s="42"/>
      <c r="AB191" s="42"/>
      <c r="AC191" s="42"/>
      <c r="AD191" s="42"/>
      <c r="AE191" s="42"/>
      <c r="AR191" s="220" t="s">
        <v>638</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638</v>
      </c>
      <c r="BM191" s="220" t="s">
        <v>2014</v>
      </c>
    </row>
    <row r="192" s="2" customFormat="1">
      <c r="A192" s="42"/>
      <c r="B192" s="43"/>
      <c r="C192" s="44"/>
      <c r="D192" s="222" t="s">
        <v>168</v>
      </c>
      <c r="E192" s="44"/>
      <c r="F192" s="223" t="s">
        <v>1781</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24.15" customHeight="1">
      <c r="A193" s="42"/>
      <c r="B193" s="43"/>
      <c r="C193" s="209" t="s">
        <v>614</v>
      </c>
      <c r="D193" s="209" t="s">
        <v>161</v>
      </c>
      <c r="E193" s="210" t="s">
        <v>1782</v>
      </c>
      <c r="F193" s="211" t="s">
        <v>1783</v>
      </c>
      <c r="G193" s="212" t="s">
        <v>222</v>
      </c>
      <c r="H193" s="213">
        <v>18</v>
      </c>
      <c r="I193" s="214"/>
      <c r="J193" s="215">
        <f>ROUND(I193*H193,2)</f>
        <v>0</v>
      </c>
      <c r="K193" s="211" t="s">
        <v>165</v>
      </c>
      <c r="L193" s="48"/>
      <c r="M193" s="216" t="s">
        <v>44</v>
      </c>
      <c r="N193" s="217" t="s">
        <v>53</v>
      </c>
      <c r="O193" s="88"/>
      <c r="P193" s="218">
        <f>O193*H193</f>
        <v>0</v>
      </c>
      <c r="Q193" s="218">
        <v>0.22563</v>
      </c>
      <c r="R193" s="218">
        <f>Q193*H193</f>
        <v>4.0613399999999995</v>
      </c>
      <c r="S193" s="218">
        <v>0</v>
      </c>
      <c r="T193" s="219">
        <f>S193*H193</f>
        <v>0</v>
      </c>
      <c r="U193" s="42"/>
      <c r="V193" s="42"/>
      <c r="W193" s="42"/>
      <c r="X193" s="42"/>
      <c r="Y193" s="42"/>
      <c r="Z193" s="42"/>
      <c r="AA193" s="42"/>
      <c r="AB193" s="42"/>
      <c r="AC193" s="42"/>
      <c r="AD193" s="42"/>
      <c r="AE193" s="42"/>
      <c r="AR193" s="220" t="s">
        <v>638</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638</v>
      </c>
      <c r="BM193" s="220" t="s">
        <v>2015</v>
      </c>
    </row>
    <row r="194" s="2" customFormat="1">
      <c r="A194" s="42"/>
      <c r="B194" s="43"/>
      <c r="C194" s="44"/>
      <c r="D194" s="222" t="s">
        <v>168</v>
      </c>
      <c r="E194" s="44"/>
      <c r="F194" s="223" t="s">
        <v>1785</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2" customFormat="1" ht="16.5" customHeight="1">
      <c r="A195" s="42"/>
      <c r="B195" s="43"/>
      <c r="C195" s="272" t="s">
        <v>618</v>
      </c>
      <c r="D195" s="272" t="s">
        <v>212</v>
      </c>
      <c r="E195" s="273" t="s">
        <v>1786</v>
      </c>
      <c r="F195" s="274" t="s">
        <v>1787</v>
      </c>
      <c r="G195" s="275" t="s">
        <v>567</v>
      </c>
      <c r="H195" s="276">
        <v>18</v>
      </c>
      <c r="I195" s="277"/>
      <c r="J195" s="278">
        <f>ROUND(I195*H195,2)</f>
        <v>0</v>
      </c>
      <c r="K195" s="274" t="s">
        <v>44</v>
      </c>
      <c r="L195" s="279"/>
      <c r="M195" s="280" t="s">
        <v>44</v>
      </c>
      <c r="N195" s="281" t="s">
        <v>53</v>
      </c>
      <c r="O195" s="88"/>
      <c r="P195" s="218">
        <f>O195*H195</f>
        <v>0</v>
      </c>
      <c r="Q195" s="218">
        <v>0.031</v>
      </c>
      <c r="R195" s="218">
        <f>Q195*H195</f>
        <v>0.55800000000000005</v>
      </c>
      <c r="S195" s="218">
        <v>0</v>
      </c>
      <c r="T195" s="219">
        <f>S195*H195</f>
        <v>0</v>
      </c>
      <c r="U195" s="42"/>
      <c r="V195" s="42"/>
      <c r="W195" s="42"/>
      <c r="X195" s="42"/>
      <c r="Y195" s="42"/>
      <c r="Z195" s="42"/>
      <c r="AA195" s="42"/>
      <c r="AB195" s="42"/>
      <c r="AC195" s="42"/>
      <c r="AD195" s="42"/>
      <c r="AE195" s="42"/>
      <c r="AR195" s="220" t="s">
        <v>1507</v>
      </c>
      <c r="AT195" s="220" t="s">
        <v>212</v>
      </c>
      <c r="AU195" s="220" t="s">
        <v>92</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1507</v>
      </c>
      <c r="BM195" s="220" t="s">
        <v>2016</v>
      </c>
    </row>
    <row r="196" s="2" customFormat="1" ht="16.5" customHeight="1">
      <c r="A196" s="42"/>
      <c r="B196" s="43"/>
      <c r="C196" s="272" t="s">
        <v>622</v>
      </c>
      <c r="D196" s="272" t="s">
        <v>212</v>
      </c>
      <c r="E196" s="273" t="s">
        <v>1789</v>
      </c>
      <c r="F196" s="274" t="s">
        <v>1790</v>
      </c>
      <c r="G196" s="275" t="s">
        <v>567</v>
      </c>
      <c r="H196" s="276">
        <v>18</v>
      </c>
      <c r="I196" s="277"/>
      <c r="J196" s="278">
        <f>ROUND(I196*H196,2)</f>
        <v>0</v>
      </c>
      <c r="K196" s="274" t="s">
        <v>44</v>
      </c>
      <c r="L196" s="279"/>
      <c r="M196" s="280" t="s">
        <v>44</v>
      </c>
      <c r="N196" s="281" t="s">
        <v>53</v>
      </c>
      <c r="O196" s="88"/>
      <c r="P196" s="218">
        <f>O196*H196</f>
        <v>0</v>
      </c>
      <c r="Q196" s="218">
        <v>0.0060000000000000001</v>
      </c>
      <c r="R196" s="218">
        <f>Q196*H196</f>
        <v>0.108</v>
      </c>
      <c r="S196" s="218">
        <v>0</v>
      </c>
      <c r="T196" s="219">
        <f>S196*H196</f>
        <v>0</v>
      </c>
      <c r="U196" s="42"/>
      <c r="V196" s="42"/>
      <c r="W196" s="42"/>
      <c r="X196" s="42"/>
      <c r="Y196" s="42"/>
      <c r="Z196" s="42"/>
      <c r="AA196" s="42"/>
      <c r="AB196" s="42"/>
      <c r="AC196" s="42"/>
      <c r="AD196" s="42"/>
      <c r="AE196" s="42"/>
      <c r="AR196" s="220" t="s">
        <v>1507</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1507</v>
      </c>
      <c r="BM196" s="220" t="s">
        <v>2017</v>
      </c>
    </row>
    <row r="197" s="2" customFormat="1" ht="33" customHeight="1">
      <c r="A197" s="42"/>
      <c r="B197" s="43"/>
      <c r="C197" s="209" t="s">
        <v>631</v>
      </c>
      <c r="D197" s="209" t="s">
        <v>161</v>
      </c>
      <c r="E197" s="210" t="s">
        <v>1792</v>
      </c>
      <c r="F197" s="211" t="s">
        <v>1793</v>
      </c>
      <c r="G197" s="212" t="s">
        <v>222</v>
      </c>
      <c r="H197" s="213">
        <v>75</v>
      </c>
      <c r="I197" s="214"/>
      <c r="J197" s="215">
        <f>ROUND(I197*H197,2)</f>
        <v>0</v>
      </c>
      <c r="K197" s="211" t="s">
        <v>165</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638</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638</v>
      </c>
      <c r="BM197" s="220" t="s">
        <v>2018</v>
      </c>
    </row>
    <row r="198" s="2" customFormat="1">
      <c r="A198" s="42"/>
      <c r="B198" s="43"/>
      <c r="C198" s="44"/>
      <c r="D198" s="222" t="s">
        <v>168</v>
      </c>
      <c r="E198" s="44"/>
      <c r="F198" s="223" t="s">
        <v>1795</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168</v>
      </c>
      <c r="AU198" s="20" t="s">
        <v>92</v>
      </c>
    </row>
    <row r="199" s="2" customFormat="1" ht="33" customHeight="1">
      <c r="A199" s="42"/>
      <c r="B199" s="43"/>
      <c r="C199" s="209" t="s">
        <v>638</v>
      </c>
      <c r="D199" s="209" t="s">
        <v>161</v>
      </c>
      <c r="E199" s="210" t="s">
        <v>1796</v>
      </c>
      <c r="F199" s="211" t="s">
        <v>1797</v>
      </c>
      <c r="G199" s="212" t="s">
        <v>222</v>
      </c>
      <c r="H199" s="213">
        <v>100</v>
      </c>
      <c r="I199" s="214"/>
      <c r="J199" s="215">
        <f>ROUND(I199*H199,2)</f>
        <v>0</v>
      </c>
      <c r="K199" s="211" t="s">
        <v>165</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638</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638</v>
      </c>
      <c r="BM199" s="220" t="s">
        <v>2019</v>
      </c>
    </row>
    <row r="200" s="2" customFormat="1">
      <c r="A200" s="42"/>
      <c r="B200" s="43"/>
      <c r="C200" s="44"/>
      <c r="D200" s="222" t="s">
        <v>168</v>
      </c>
      <c r="E200" s="44"/>
      <c r="F200" s="223" t="s">
        <v>1799</v>
      </c>
      <c r="G200" s="44"/>
      <c r="H200" s="44"/>
      <c r="I200" s="224"/>
      <c r="J200" s="44"/>
      <c r="K200" s="44"/>
      <c r="L200" s="48"/>
      <c r="M200" s="225"/>
      <c r="N200" s="226"/>
      <c r="O200" s="88"/>
      <c r="P200" s="88"/>
      <c r="Q200" s="88"/>
      <c r="R200" s="88"/>
      <c r="S200" s="88"/>
      <c r="T200" s="89"/>
      <c r="U200" s="42"/>
      <c r="V200" s="42"/>
      <c r="W200" s="42"/>
      <c r="X200" s="42"/>
      <c r="Y200" s="42"/>
      <c r="Z200" s="42"/>
      <c r="AA200" s="42"/>
      <c r="AB200" s="42"/>
      <c r="AC200" s="42"/>
      <c r="AD200" s="42"/>
      <c r="AE200" s="42"/>
      <c r="AT200" s="20" t="s">
        <v>168</v>
      </c>
      <c r="AU200" s="20" t="s">
        <v>92</v>
      </c>
    </row>
    <row r="201" s="2" customFormat="1" ht="33" customHeight="1">
      <c r="A201" s="42"/>
      <c r="B201" s="43"/>
      <c r="C201" s="209" t="s">
        <v>643</v>
      </c>
      <c r="D201" s="209" t="s">
        <v>161</v>
      </c>
      <c r="E201" s="210" t="s">
        <v>1800</v>
      </c>
      <c r="F201" s="211" t="s">
        <v>1801</v>
      </c>
      <c r="G201" s="212" t="s">
        <v>164</v>
      </c>
      <c r="H201" s="213">
        <v>38</v>
      </c>
      <c r="I201" s="214"/>
      <c r="J201" s="215">
        <f>ROUND(I201*H201,2)</f>
        <v>0</v>
      </c>
      <c r="K201" s="211" t="s">
        <v>165</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638</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638</v>
      </c>
      <c r="BM201" s="220" t="s">
        <v>2020</v>
      </c>
    </row>
    <row r="202" s="2" customFormat="1">
      <c r="A202" s="42"/>
      <c r="B202" s="43"/>
      <c r="C202" s="44"/>
      <c r="D202" s="222" t="s">
        <v>168</v>
      </c>
      <c r="E202" s="44"/>
      <c r="F202" s="223" t="s">
        <v>1803</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168</v>
      </c>
      <c r="AU202" s="20" t="s">
        <v>92</v>
      </c>
    </row>
    <row r="203" s="2" customFormat="1" ht="16.5" customHeight="1">
      <c r="A203" s="42"/>
      <c r="B203" s="43"/>
      <c r="C203" s="209" t="s">
        <v>647</v>
      </c>
      <c r="D203" s="209" t="s">
        <v>161</v>
      </c>
      <c r="E203" s="210" t="s">
        <v>1804</v>
      </c>
      <c r="F203" s="211" t="s">
        <v>1805</v>
      </c>
      <c r="G203" s="212" t="s">
        <v>308</v>
      </c>
      <c r="H203" s="213">
        <v>100</v>
      </c>
      <c r="I203" s="214"/>
      <c r="J203" s="215">
        <f>ROUND(I203*H203,2)</f>
        <v>0</v>
      </c>
      <c r="K203" s="211" t="s">
        <v>165</v>
      </c>
      <c r="L203" s="48"/>
      <c r="M203" s="216" t="s">
        <v>44</v>
      </c>
      <c r="N203" s="217" t="s">
        <v>53</v>
      </c>
      <c r="O203" s="88"/>
      <c r="P203" s="218">
        <f>O203*H203</f>
        <v>0</v>
      </c>
      <c r="Q203" s="218">
        <v>0</v>
      </c>
      <c r="R203" s="218">
        <f>Q203*H203</f>
        <v>0</v>
      </c>
      <c r="S203" s="218">
        <v>0</v>
      </c>
      <c r="T203" s="219">
        <f>S203*H203</f>
        <v>0</v>
      </c>
      <c r="U203" s="42"/>
      <c r="V203" s="42"/>
      <c r="W203" s="42"/>
      <c r="X203" s="42"/>
      <c r="Y203" s="42"/>
      <c r="Z203" s="42"/>
      <c r="AA203" s="42"/>
      <c r="AB203" s="42"/>
      <c r="AC203" s="42"/>
      <c r="AD203" s="42"/>
      <c r="AE203" s="42"/>
      <c r="AR203" s="220" t="s">
        <v>638</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638</v>
      </c>
      <c r="BM203" s="220" t="s">
        <v>2021</v>
      </c>
    </row>
    <row r="204" s="2" customFormat="1">
      <c r="A204" s="42"/>
      <c r="B204" s="43"/>
      <c r="C204" s="44"/>
      <c r="D204" s="222" t="s">
        <v>168</v>
      </c>
      <c r="E204" s="44"/>
      <c r="F204" s="223" t="s">
        <v>1807</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2" customFormat="1" ht="16.5" customHeight="1">
      <c r="A205" s="42"/>
      <c r="B205" s="43"/>
      <c r="C205" s="209" t="s">
        <v>651</v>
      </c>
      <c r="D205" s="209" t="s">
        <v>161</v>
      </c>
      <c r="E205" s="210" t="s">
        <v>1826</v>
      </c>
      <c r="F205" s="211" t="s">
        <v>1722</v>
      </c>
      <c r="G205" s="212" t="s">
        <v>567</v>
      </c>
      <c r="H205" s="213">
        <v>0</v>
      </c>
      <c r="I205" s="214"/>
      <c r="J205" s="215">
        <f>ROUND(I205*H205,2)</f>
        <v>0</v>
      </c>
      <c r="K205" s="211" t="s">
        <v>44</v>
      </c>
      <c r="L205" s="48"/>
      <c r="M205" s="216" t="s">
        <v>44</v>
      </c>
      <c r="N205" s="217" t="s">
        <v>53</v>
      </c>
      <c r="O205" s="88"/>
      <c r="P205" s="218">
        <f>O205*H205</f>
        <v>0</v>
      </c>
      <c r="Q205" s="218">
        <v>0.0088000000000000005</v>
      </c>
      <c r="R205" s="218">
        <f>Q205*H205</f>
        <v>0</v>
      </c>
      <c r="S205" s="218">
        <v>0</v>
      </c>
      <c r="T205" s="219">
        <f>S205*H205</f>
        <v>0</v>
      </c>
      <c r="U205" s="42"/>
      <c r="V205" s="42"/>
      <c r="W205" s="42"/>
      <c r="X205" s="42"/>
      <c r="Y205" s="42"/>
      <c r="Z205" s="42"/>
      <c r="AA205" s="42"/>
      <c r="AB205" s="42"/>
      <c r="AC205" s="42"/>
      <c r="AD205" s="42"/>
      <c r="AE205" s="42"/>
      <c r="AR205" s="220" t="s">
        <v>638</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638</v>
      </c>
      <c r="BM205" s="220" t="s">
        <v>2022</v>
      </c>
    </row>
    <row r="206" s="2" customFormat="1">
      <c r="A206" s="42"/>
      <c r="B206" s="43"/>
      <c r="C206" s="44"/>
      <c r="D206" s="227" t="s">
        <v>170</v>
      </c>
      <c r="E206" s="44"/>
      <c r="F206" s="228" t="s">
        <v>1724</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170</v>
      </c>
      <c r="AU206" s="20" t="s">
        <v>92</v>
      </c>
    </row>
    <row r="207" s="2" customFormat="1" ht="16.5" customHeight="1">
      <c r="A207" s="42"/>
      <c r="B207" s="43"/>
      <c r="C207" s="209" t="s">
        <v>655</v>
      </c>
      <c r="D207" s="209" t="s">
        <v>161</v>
      </c>
      <c r="E207" s="210" t="s">
        <v>1828</v>
      </c>
      <c r="F207" s="211" t="s">
        <v>1829</v>
      </c>
      <c r="G207" s="212" t="s">
        <v>567</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638</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638</v>
      </c>
      <c r="BM207" s="220" t="s">
        <v>2023</v>
      </c>
    </row>
    <row r="208" s="2" customFormat="1" ht="16.5" customHeight="1">
      <c r="A208" s="42"/>
      <c r="B208" s="43"/>
      <c r="C208" s="209" t="s">
        <v>660</v>
      </c>
      <c r="D208" s="209" t="s">
        <v>161</v>
      </c>
      <c r="E208" s="210" t="s">
        <v>1831</v>
      </c>
      <c r="F208" s="211" t="s">
        <v>1832</v>
      </c>
      <c r="G208" s="212" t="s">
        <v>567</v>
      </c>
      <c r="H208" s="213">
        <v>1</v>
      </c>
      <c r="I208" s="214"/>
      <c r="J208" s="215">
        <f>ROUND(I208*H208,2)</f>
        <v>0</v>
      </c>
      <c r="K208" s="211" t="s">
        <v>44</v>
      </c>
      <c r="L208" s="48"/>
      <c r="M208" s="216" t="s">
        <v>44</v>
      </c>
      <c r="N208" s="217" t="s">
        <v>53</v>
      </c>
      <c r="O208" s="88"/>
      <c r="P208" s="218">
        <f>O208*H208</f>
        <v>0</v>
      </c>
      <c r="Q208" s="218">
        <v>0</v>
      </c>
      <c r="R208" s="218">
        <f>Q208*H208</f>
        <v>0</v>
      </c>
      <c r="S208" s="218">
        <v>0</v>
      </c>
      <c r="T208" s="219">
        <f>S208*H208</f>
        <v>0</v>
      </c>
      <c r="U208" s="42"/>
      <c r="V208" s="42"/>
      <c r="W208" s="42"/>
      <c r="X208" s="42"/>
      <c r="Y208" s="42"/>
      <c r="Z208" s="42"/>
      <c r="AA208" s="42"/>
      <c r="AB208" s="42"/>
      <c r="AC208" s="42"/>
      <c r="AD208" s="42"/>
      <c r="AE208" s="42"/>
      <c r="AR208" s="220" t="s">
        <v>638</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638</v>
      </c>
      <c r="BM208" s="220" t="s">
        <v>2024</v>
      </c>
    </row>
    <row r="209" s="2" customFormat="1" ht="16.5" customHeight="1">
      <c r="A209" s="42"/>
      <c r="B209" s="43"/>
      <c r="C209" s="209" t="s">
        <v>664</v>
      </c>
      <c r="D209" s="209" t="s">
        <v>161</v>
      </c>
      <c r="E209" s="210" t="s">
        <v>1834</v>
      </c>
      <c r="F209" s="211" t="s">
        <v>1835</v>
      </c>
      <c r="G209" s="212" t="s">
        <v>567</v>
      </c>
      <c r="H209" s="213">
        <v>0</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638</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638</v>
      </c>
      <c r="BM209" s="220" t="s">
        <v>2025</v>
      </c>
    </row>
    <row r="210" s="2" customFormat="1">
      <c r="A210" s="42"/>
      <c r="B210" s="43"/>
      <c r="C210" s="44"/>
      <c r="D210" s="227" t="s">
        <v>170</v>
      </c>
      <c r="E210" s="44"/>
      <c r="F210" s="228" t="s">
        <v>1724</v>
      </c>
      <c r="G210" s="44"/>
      <c r="H210" s="44"/>
      <c r="I210" s="224"/>
      <c r="J210" s="44"/>
      <c r="K210" s="44"/>
      <c r="L210" s="48"/>
      <c r="M210" s="225"/>
      <c r="N210" s="226"/>
      <c r="O210" s="88"/>
      <c r="P210" s="88"/>
      <c r="Q210" s="88"/>
      <c r="R210" s="88"/>
      <c r="S210" s="88"/>
      <c r="T210" s="89"/>
      <c r="U210" s="42"/>
      <c r="V210" s="42"/>
      <c r="W210" s="42"/>
      <c r="X210" s="42"/>
      <c r="Y210" s="42"/>
      <c r="Z210" s="42"/>
      <c r="AA210" s="42"/>
      <c r="AB210" s="42"/>
      <c r="AC210" s="42"/>
      <c r="AD210" s="42"/>
      <c r="AE210" s="42"/>
      <c r="AT210" s="20" t="s">
        <v>170</v>
      </c>
      <c r="AU210" s="20" t="s">
        <v>92</v>
      </c>
    </row>
    <row r="211" s="12" customFormat="1" ht="22.8" customHeight="1">
      <c r="A211" s="12"/>
      <c r="B211" s="193"/>
      <c r="C211" s="194"/>
      <c r="D211" s="195" t="s">
        <v>81</v>
      </c>
      <c r="E211" s="207" t="s">
        <v>1837</v>
      </c>
      <c r="F211" s="207" t="s">
        <v>1838</v>
      </c>
      <c r="G211" s="194"/>
      <c r="H211" s="194"/>
      <c r="I211" s="197"/>
      <c r="J211" s="208">
        <f>BK211</f>
        <v>0</v>
      </c>
      <c r="K211" s="194"/>
      <c r="L211" s="199"/>
      <c r="M211" s="200"/>
      <c r="N211" s="201"/>
      <c r="O211" s="201"/>
      <c r="P211" s="202">
        <f>SUM(P212:P215)</f>
        <v>0</v>
      </c>
      <c r="Q211" s="201"/>
      <c r="R211" s="202">
        <f>SUM(R212:R215)</f>
        <v>0</v>
      </c>
      <c r="S211" s="201"/>
      <c r="T211" s="203">
        <f>SUM(T212:T215)</f>
        <v>0</v>
      </c>
      <c r="U211" s="12"/>
      <c r="V211" s="12"/>
      <c r="W211" s="12"/>
      <c r="X211" s="12"/>
      <c r="Y211" s="12"/>
      <c r="Z211" s="12"/>
      <c r="AA211" s="12"/>
      <c r="AB211" s="12"/>
      <c r="AC211" s="12"/>
      <c r="AD211" s="12"/>
      <c r="AE211" s="12"/>
      <c r="AR211" s="204" t="s">
        <v>177</v>
      </c>
      <c r="AT211" s="205" t="s">
        <v>81</v>
      </c>
      <c r="AU211" s="205" t="s">
        <v>90</v>
      </c>
      <c r="AY211" s="204" t="s">
        <v>159</v>
      </c>
      <c r="BK211" s="206">
        <f>SUM(BK212:BK215)</f>
        <v>0</v>
      </c>
    </row>
    <row r="212" s="2" customFormat="1" ht="16.5" customHeight="1">
      <c r="A212" s="42"/>
      <c r="B212" s="43"/>
      <c r="C212" s="209" t="s">
        <v>668</v>
      </c>
      <c r="D212" s="209" t="s">
        <v>161</v>
      </c>
      <c r="E212" s="210" t="s">
        <v>1839</v>
      </c>
      <c r="F212" s="211" t="s">
        <v>1840</v>
      </c>
      <c r="G212" s="212" t="s">
        <v>634</v>
      </c>
      <c r="H212" s="213">
        <v>1</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638</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638</v>
      </c>
      <c r="BM212" s="220" t="s">
        <v>2026</v>
      </c>
    </row>
    <row r="213" s="2" customFormat="1" ht="21.75" customHeight="1">
      <c r="A213" s="42"/>
      <c r="B213" s="43"/>
      <c r="C213" s="209" t="s">
        <v>673</v>
      </c>
      <c r="D213" s="209" t="s">
        <v>161</v>
      </c>
      <c r="E213" s="210" t="s">
        <v>1842</v>
      </c>
      <c r="F213" s="211" t="s">
        <v>1843</v>
      </c>
      <c r="G213" s="212" t="s">
        <v>1844</v>
      </c>
      <c r="H213" s="213">
        <v>3</v>
      </c>
      <c r="I213" s="214"/>
      <c r="J213" s="215">
        <f>ROUND(I213*H213,2)</f>
        <v>0</v>
      </c>
      <c r="K213" s="211" t="s">
        <v>165</v>
      </c>
      <c r="L213" s="48"/>
      <c r="M213" s="216" t="s">
        <v>44</v>
      </c>
      <c r="N213" s="217" t="s">
        <v>53</v>
      </c>
      <c r="O213" s="88"/>
      <c r="P213" s="218">
        <f>O213*H213</f>
        <v>0</v>
      </c>
      <c r="Q213" s="218">
        <v>0</v>
      </c>
      <c r="R213" s="218">
        <f>Q213*H213</f>
        <v>0</v>
      </c>
      <c r="S213" s="218">
        <v>0</v>
      </c>
      <c r="T213" s="219">
        <f>S213*H213</f>
        <v>0</v>
      </c>
      <c r="U213" s="42"/>
      <c r="V213" s="42"/>
      <c r="W213" s="42"/>
      <c r="X213" s="42"/>
      <c r="Y213" s="42"/>
      <c r="Z213" s="42"/>
      <c r="AA213" s="42"/>
      <c r="AB213" s="42"/>
      <c r="AC213" s="42"/>
      <c r="AD213" s="42"/>
      <c r="AE213" s="42"/>
      <c r="AR213" s="220" t="s">
        <v>638</v>
      </c>
      <c r="AT213" s="220" t="s">
        <v>161</v>
      </c>
      <c r="AU213" s="220" t="s">
        <v>92</v>
      </c>
      <c r="AY213" s="20" t="s">
        <v>159</v>
      </c>
      <c r="BE213" s="221">
        <f>IF(N213="základní",J213,0)</f>
        <v>0</v>
      </c>
      <c r="BF213" s="221">
        <f>IF(N213="snížená",J213,0)</f>
        <v>0</v>
      </c>
      <c r="BG213" s="221">
        <f>IF(N213="zákl. přenesená",J213,0)</f>
        <v>0</v>
      </c>
      <c r="BH213" s="221">
        <f>IF(N213="sníž. přenesená",J213,0)</f>
        <v>0</v>
      </c>
      <c r="BI213" s="221">
        <f>IF(N213="nulová",J213,0)</f>
        <v>0</v>
      </c>
      <c r="BJ213" s="20" t="s">
        <v>90</v>
      </c>
      <c r="BK213" s="221">
        <f>ROUND(I213*H213,2)</f>
        <v>0</v>
      </c>
      <c r="BL213" s="20" t="s">
        <v>638</v>
      </c>
      <c r="BM213" s="220" t="s">
        <v>2027</v>
      </c>
    </row>
    <row r="214" s="2" customFormat="1">
      <c r="A214" s="42"/>
      <c r="B214" s="43"/>
      <c r="C214" s="44"/>
      <c r="D214" s="222" t="s">
        <v>168</v>
      </c>
      <c r="E214" s="44"/>
      <c r="F214" s="223" t="s">
        <v>1846</v>
      </c>
      <c r="G214" s="44"/>
      <c r="H214" s="44"/>
      <c r="I214" s="224"/>
      <c r="J214" s="44"/>
      <c r="K214" s="44"/>
      <c r="L214" s="48"/>
      <c r="M214" s="225"/>
      <c r="N214" s="226"/>
      <c r="O214" s="88"/>
      <c r="P214" s="88"/>
      <c r="Q214" s="88"/>
      <c r="R214" s="88"/>
      <c r="S214" s="88"/>
      <c r="T214" s="89"/>
      <c r="U214" s="42"/>
      <c r="V214" s="42"/>
      <c r="W214" s="42"/>
      <c r="X214" s="42"/>
      <c r="Y214" s="42"/>
      <c r="Z214" s="42"/>
      <c r="AA214" s="42"/>
      <c r="AB214" s="42"/>
      <c r="AC214" s="42"/>
      <c r="AD214" s="42"/>
      <c r="AE214" s="42"/>
      <c r="AT214" s="20" t="s">
        <v>168</v>
      </c>
      <c r="AU214" s="20" t="s">
        <v>92</v>
      </c>
    </row>
    <row r="215" s="2" customFormat="1" ht="16.5" customHeight="1">
      <c r="A215" s="42"/>
      <c r="B215" s="43"/>
      <c r="C215" s="209" t="s">
        <v>1554</v>
      </c>
      <c r="D215" s="209" t="s">
        <v>161</v>
      </c>
      <c r="E215" s="210" t="s">
        <v>1847</v>
      </c>
      <c r="F215" s="211" t="s">
        <v>1848</v>
      </c>
      <c r="G215" s="212" t="s">
        <v>567</v>
      </c>
      <c r="H215" s="213">
        <v>1</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638</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638</v>
      </c>
      <c r="BM215" s="220" t="s">
        <v>2028</v>
      </c>
    </row>
    <row r="216" s="12" customFormat="1" ht="22.8" customHeight="1">
      <c r="A216" s="12"/>
      <c r="B216" s="193"/>
      <c r="C216" s="194"/>
      <c r="D216" s="195" t="s">
        <v>81</v>
      </c>
      <c r="E216" s="207" t="s">
        <v>1850</v>
      </c>
      <c r="F216" s="207" t="s">
        <v>1851</v>
      </c>
      <c r="G216" s="194"/>
      <c r="H216" s="194"/>
      <c r="I216" s="197"/>
      <c r="J216" s="208">
        <f>BK216</f>
        <v>0</v>
      </c>
      <c r="K216" s="194"/>
      <c r="L216" s="199"/>
      <c r="M216" s="200"/>
      <c r="N216" s="201"/>
      <c r="O216" s="201"/>
      <c r="P216" s="202">
        <f>SUM(P217:P221)</f>
        <v>0</v>
      </c>
      <c r="Q216" s="201"/>
      <c r="R216" s="202">
        <f>SUM(R217:R221)</f>
        <v>0</v>
      </c>
      <c r="S216" s="201"/>
      <c r="T216" s="203">
        <f>SUM(T217:T221)</f>
        <v>0</v>
      </c>
      <c r="U216" s="12"/>
      <c r="V216" s="12"/>
      <c r="W216" s="12"/>
      <c r="X216" s="12"/>
      <c r="Y216" s="12"/>
      <c r="Z216" s="12"/>
      <c r="AA216" s="12"/>
      <c r="AB216" s="12"/>
      <c r="AC216" s="12"/>
      <c r="AD216" s="12"/>
      <c r="AE216" s="12"/>
      <c r="AR216" s="204" t="s">
        <v>166</v>
      </c>
      <c r="AT216" s="205" t="s">
        <v>81</v>
      </c>
      <c r="AU216" s="205" t="s">
        <v>90</v>
      </c>
      <c r="AY216" s="204" t="s">
        <v>159</v>
      </c>
      <c r="BK216" s="206">
        <f>SUM(BK217:BK221)</f>
        <v>0</v>
      </c>
    </row>
    <row r="217" s="2" customFormat="1" ht="16.5" customHeight="1">
      <c r="A217" s="42"/>
      <c r="B217" s="43"/>
      <c r="C217" s="209" t="s">
        <v>1558</v>
      </c>
      <c r="D217" s="209" t="s">
        <v>161</v>
      </c>
      <c r="E217" s="210" t="s">
        <v>1852</v>
      </c>
      <c r="F217" s="211" t="s">
        <v>1853</v>
      </c>
      <c r="G217" s="212" t="s">
        <v>1699</v>
      </c>
      <c r="H217" s="213">
        <v>68</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1854</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1854</v>
      </c>
      <c r="BM217" s="220" t="s">
        <v>2029</v>
      </c>
    </row>
    <row r="218" s="2" customFormat="1" ht="16.5" customHeight="1">
      <c r="A218" s="42"/>
      <c r="B218" s="43"/>
      <c r="C218" s="209" t="s">
        <v>1560</v>
      </c>
      <c r="D218" s="209" t="s">
        <v>161</v>
      </c>
      <c r="E218" s="210" t="s">
        <v>1856</v>
      </c>
      <c r="F218" s="211" t="s">
        <v>1857</v>
      </c>
      <c r="G218" s="212" t="s">
        <v>1699</v>
      </c>
      <c r="H218" s="213">
        <v>48</v>
      </c>
      <c r="I218" s="214"/>
      <c r="J218" s="215">
        <f>ROUND(I218*H218,2)</f>
        <v>0</v>
      </c>
      <c r="K218" s="211" t="s">
        <v>44</v>
      </c>
      <c r="L218" s="48"/>
      <c r="M218" s="216" t="s">
        <v>44</v>
      </c>
      <c r="N218" s="217" t="s">
        <v>53</v>
      </c>
      <c r="O218" s="88"/>
      <c r="P218" s="218">
        <f>O218*H218</f>
        <v>0</v>
      </c>
      <c r="Q218" s="218">
        <v>0</v>
      </c>
      <c r="R218" s="218">
        <f>Q218*H218</f>
        <v>0</v>
      </c>
      <c r="S218" s="218">
        <v>0</v>
      </c>
      <c r="T218" s="219">
        <f>S218*H218</f>
        <v>0</v>
      </c>
      <c r="U218" s="42"/>
      <c r="V218" s="42"/>
      <c r="W218" s="42"/>
      <c r="X218" s="42"/>
      <c r="Y218" s="42"/>
      <c r="Z218" s="42"/>
      <c r="AA218" s="42"/>
      <c r="AB218" s="42"/>
      <c r="AC218" s="42"/>
      <c r="AD218" s="42"/>
      <c r="AE218" s="42"/>
      <c r="AR218" s="220" t="s">
        <v>1700</v>
      </c>
      <c r="AT218" s="220" t="s">
        <v>161</v>
      </c>
      <c r="AU218" s="220" t="s">
        <v>92</v>
      </c>
      <c r="AY218" s="20" t="s">
        <v>159</v>
      </c>
      <c r="BE218" s="221">
        <f>IF(N218="základní",J218,0)</f>
        <v>0</v>
      </c>
      <c r="BF218" s="221">
        <f>IF(N218="snížená",J218,0)</f>
        <v>0</v>
      </c>
      <c r="BG218" s="221">
        <f>IF(N218="zákl. přenesená",J218,0)</f>
        <v>0</v>
      </c>
      <c r="BH218" s="221">
        <f>IF(N218="sníž. přenesená",J218,0)</f>
        <v>0</v>
      </c>
      <c r="BI218" s="221">
        <f>IF(N218="nulová",J218,0)</f>
        <v>0</v>
      </c>
      <c r="BJ218" s="20" t="s">
        <v>90</v>
      </c>
      <c r="BK218" s="221">
        <f>ROUND(I218*H218,2)</f>
        <v>0</v>
      </c>
      <c r="BL218" s="20" t="s">
        <v>1700</v>
      </c>
      <c r="BM218" s="220" t="s">
        <v>2030</v>
      </c>
    </row>
    <row r="219" s="2" customFormat="1" ht="16.5" customHeight="1">
      <c r="A219" s="42"/>
      <c r="B219" s="43"/>
      <c r="C219" s="209" t="s">
        <v>1567</v>
      </c>
      <c r="D219" s="209" t="s">
        <v>161</v>
      </c>
      <c r="E219" s="210" t="s">
        <v>1859</v>
      </c>
      <c r="F219" s="211" t="s">
        <v>1860</v>
      </c>
      <c r="G219" s="212" t="s">
        <v>1699</v>
      </c>
      <c r="H219" s="213">
        <v>120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1700</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1700</v>
      </c>
      <c r="BM219" s="220" t="s">
        <v>2031</v>
      </c>
    </row>
    <row r="220" s="2" customFormat="1" ht="16.5" customHeight="1">
      <c r="A220" s="42"/>
      <c r="B220" s="43"/>
      <c r="C220" s="209" t="s">
        <v>1573</v>
      </c>
      <c r="D220" s="209" t="s">
        <v>161</v>
      </c>
      <c r="E220" s="210" t="s">
        <v>1862</v>
      </c>
      <c r="F220" s="211" t="s">
        <v>1863</v>
      </c>
      <c r="G220" s="212" t="s">
        <v>1699</v>
      </c>
      <c r="H220" s="213">
        <v>24</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1700</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1700</v>
      </c>
      <c r="BM220" s="220" t="s">
        <v>2032</v>
      </c>
    </row>
    <row r="221" s="2" customFormat="1" ht="16.5" customHeight="1">
      <c r="A221" s="42"/>
      <c r="B221" s="43"/>
      <c r="C221" s="209" t="s">
        <v>1577</v>
      </c>
      <c r="D221" s="209" t="s">
        <v>161</v>
      </c>
      <c r="E221" s="210" t="s">
        <v>2033</v>
      </c>
      <c r="F221" s="211" t="s">
        <v>2034</v>
      </c>
      <c r="G221" s="212" t="s">
        <v>1699</v>
      </c>
      <c r="H221" s="213">
        <v>40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1700</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1700</v>
      </c>
      <c r="BM221" s="220" t="s">
        <v>2035</v>
      </c>
    </row>
    <row r="222" s="12" customFormat="1" ht="22.8" customHeight="1">
      <c r="A222" s="12"/>
      <c r="B222" s="193"/>
      <c r="C222" s="194"/>
      <c r="D222" s="195" t="s">
        <v>81</v>
      </c>
      <c r="E222" s="207" t="s">
        <v>1865</v>
      </c>
      <c r="F222" s="207" t="s">
        <v>1866</v>
      </c>
      <c r="G222" s="194"/>
      <c r="H222" s="194"/>
      <c r="I222" s="197"/>
      <c r="J222" s="208">
        <f>BK222</f>
        <v>0</v>
      </c>
      <c r="K222" s="194"/>
      <c r="L222" s="199"/>
      <c r="M222" s="200"/>
      <c r="N222" s="201"/>
      <c r="O222" s="201"/>
      <c r="P222" s="202">
        <f>P223</f>
        <v>0</v>
      </c>
      <c r="Q222" s="201"/>
      <c r="R222" s="202">
        <f>R223</f>
        <v>0</v>
      </c>
      <c r="S222" s="201"/>
      <c r="T222" s="203">
        <f>T223</f>
        <v>0</v>
      </c>
      <c r="U222" s="12"/>
      <c r="V222" s="12"/>
      <c r="W222" s="12"/>
      <c r="X222" s="12"/>
      <c r="Y222" s="12"/>
      <c r="Z222" s="12"/>
      <c r="AA222" s="12"/>
      <c r="AB222" s="12"/>
      <c r="AC222" s="12"/>
      <c r="AD222" s="12"/>
      <c r="AE222" s="12"/>
      <c r="AR222" s="204" t="s">
        <v>166</v>
      </c>
      <c r="AT222" s="205" t="s">
        <v>81</v>
      </c>
      <c r="AU222" s="205" t="s">
        <v>90</v>
      </c>
      <c r="AY222" s="204" t="s">
        <v>159</v>
      </c>
      <c r="BK222" s="206">
        <f>BK223</f>
        <v>0</v>
      </c>
    </row>
    <row r="223" s="2" customFormat="1" ht="16.5" customHeight="1">
      <c r="A223" s="42"/>
      <c r="B223" s="43"/>
      <c r="C223" s="272" t="s">
        <v>1581</v>
      </c>
      <c r="D223" s="272" t="s">
        <v>212</v>
      </c>
      <c r="E223" s="273" t="s">
        <v>1867</v>
      </c>
      <c r="F223" s="274" t="s">
        <v>1868</v>
      </c>
      <c r="G223" s="275" t="s">
        <v>634</v>
      </c>
      <c r="H223" s="276">
        <v>1</v>
      </c>
      <c r="I223" s="277"/>
      <c r="J223" s="278">
        <f>ROUND(I223*H223,2)</f>
        <v>0</v>
      </c>
      <c r="K223" s="274" t="s">
        <v>44</v>
      </c>
      <c r="L223" s="279"/>
      <c r="M223" s="280" t="s">
        <v>44</v>
      </c>
      <c r="N223" s="281"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1700</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1700</v>
      </c>
      <c r="BM223" s="220" t="s">
        <v>2036</v>
      </c>
    </row>
    <row r="224" s="12" customFormat="1" ht="25.92" customHeight="1">
      <c r="A224" s="12"/>
      <c r="B224" s="193"/>
      <c r="C224" s="194"/>
      <c r="D224" s="195" t="s">
        <v>81</v>
      </c>
      <c r="E224" s="196" t="s">
        <v>123</v>
      </c>
      <c r="F224" s="196" t="s">
        <v>124</v>
      </c>
      <c r="G224" s="194"/>
      <c r="H224" s="194"/>
      <c r="I224" s="197"/>
      <c r="J224" s="198">
        <f>BK224</f>
        <v>0</v>
      </c>
      <c r="K224" s="194"/>
      <c r="L224" s="199"/>
      <c r="M224" s="200"/>
      <c r="N224" s="201"/>
      <c r="O224" s="201"/>
      <c r="P224" s="202">
        <f>P225+P227+P236+P239</f>
        <v>0</v>
      </c>
      <c r="Q224" s="201"/>
      <c r="R224" s="202">
        <f>R225+R227+R236+R239</f>
        <v>0</v>
      </c>
      <c r="S224" s="201"/>
      <c r="T224" s="203">
        <f>T225+T227+T236+T239</f>
        <v>0</v>
      </c>
      <c r="U224" s="12"/>
      <c r="V224" s="12"/>
      <c r="W224" s="12"/>
      <c r="X224" s="12"/>
      <c r="Y224" s="12"/>
      <c r="Z224" s="12"/>
      <c r="AA224" s="12"/>
      <c r="AB224" s="12"/>
      <c r="AC224" s="12"/>
      <c r="AD224" s="12"/>
      <c r="AE224" s="12"/>
      <c r="AR224" s="204" t="s">
        <v>197</v>
      </c>
      <c r="AT224" s="205" t="s">
        <v>81</v>
      </c>
      <c r="AU224" s="205" t="s">
        <v>82</v>
      </c>
      <c r="AY224" s="204" t="s">
        <v>159</v>
      </c>
      <c r="BK224" s="206">
        <f>BK225+BK227+BK236+BK239</f>
        <v>0</v>
      </c>
    </row>
    <row r="225" s="12" customFormat="1" ht="22.8" customHeight="1">
      <c r="A225" s="12"/>
      <c r="B225" s="193"/>
      <c r="C225" s="194"/>
      <c r="D225" s="195" t="s">
        <v>81</v>
      </c>
      <c r="E225" s="207" t="s">
        <v>82</v>
      </c>
      <c r="F225" s="207" t="s">
        <v>124</v>
      </c>
      <c r="G225" s="194"/>
      <c r="H225" s="194"/>
      <c r="I225" s="197"/>
      <c r="J225" s="208">
        <f>BK225</f>
        <v>0</v>
      </c>
      <c r="K225" s="194"/>
      <c r="L225" s="199"/>
      <c r="M225" s="200"/>
      <c r="N225" s="201"/>
      <c r="O225" s="201"/>
      <c r="P225" s="202">
        <f>P226</f>
        <v>0</v>
      </c>
      <c r="Q225" s="201"/>
      <c r="R225" s="202">
        <f>R226</f>
        <v>0</v>
      </c>
      <c r="S225" s="201"/>
      <c r="T225" s="203">
        <f>T226</f>
        <v>0</v>
      </c>
      <c r="U225" s="12"/>
      <c r="V225" s="12"/>
      <c r="W225" s="12"/>
      <c r="X225" s="12"/>
      <c r="Y225" s="12"/>
      <c r="Z225" s="12"/>
      <c r="AA225" s="12"/>
      <c r="AB225" s="12"/>
      <c r="AC225" s="12"/>
      <c r="AD225" s="12"/>
      <c r="AE225" s="12"/>
      <c r="AR225" s="204" t="s">
        <v>197</v>
      </c>
      <c r="AT225" s="205" t="s">
        <v>81</v>
      </c>
      <c r="AU225" s="205" t="s">
        <v>90</v>
      </c>
      <c r="AY225" s="204" t="s">
        <v>159</v>
      </c>
      <c r="BK225" s="206">
        <f>BK226</f>
        <v>0</v>
      </c>
    </row>
    <row r="226" s="2" customFormat="1" ht="16.5" customHeight="1">
      <c r="A226" s="42"/>
      <c r="B226" s="43"/>
      <c r="C226" s="209" t="s">
        <v>1520</v>
      </c>
      <c r="D226" s="209" t="s">
        <v>161</v>
      </c>
      <c r="E226" s="210" t="s">
        <v>1870</v>
      </c>
      <c r="F226" s="211" t="s">
        <v>1871</v>
      </c>
      <c r="G226" s="212" t="s">
        <v>1699</v>
      </c>
      <c r="H226" s="213">
        <v>40</v>
      </c>
      <c r="I226" s="214"/>
      <c r="J226" s="215">
        <f>ROUND(I226*H226,2)</f>
        <v>0</v>
      </c>
      <c r="K226" s="211" t="s">
        <v>44</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1854</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1854</v>
      </c>
      <c r="BM226" s="220" t="s">
        <v>2037</v>
      </c>
    </row>
    <row r="227" s="12" customFormat="1" ht="22.8" customHeight="1">
      <c r="A227" s="12"/>
      <c r="B227" s="193"/>
      <c r="C227" s="194"/>
      <c r="D227" s="195" t="s">
        <v>81</v>
      </c>
      <c r="E227" s="207" t="s">
        <v>1873</v>
      </c>
      <c r="F227" s="207" t="s">
        <v>1874</v>
      </c>
      <c r="G227" s="194"/>
      <c r="H227" s="194"/>
      <c r="I227" s="197"/>
      <c r="J227" s="208">
        <f>BK227</f>
        <v>0</v>
      </c>
      <c r="K227" s="194"/>
      <c r="L227" s="199"/>
      <c r="M227" s="200"/>
      <c r="N227" s="201"/>
      <c r="O227" s="201"/>
      <c r="P227" s="202">
        <f>SUM(P228:P235)</f>
        <v>0</v>
      </c>
      <c r="Q227" s="201"/>
      <c r="R227" s="202">
        <f>SUM(R228:R235)</f>
        <v>0</v>
      </c>
      <c r="S227" s="201"/>
      <c r="T227" s="203">
        <f>SUM(T228:T235)</f>
        <v>0</v>
      </c>
      <c r="U227" s="12"/>
      <c r="V227" s="12"/>
      <c r="W227" s="12"/>
      <c r="X227" s="12"/>
      <c r="Y227" s="12"/>
      <c r="Z227" s="12"/>
      <c r="AA227" s="12"/>
      <c r="AB227" s="12"/>
      <c r="AC227" s="12"/>
      <c r="AD227" s="12"/>
      <c r="AE227" s="12"/>
      <c r="AR227" s="204" t="s">
        <v>197</v>
      </c>
      <c r="AT227" s="205" t="s">
        <v>81</v>
      </c>
      <c r="AU227" s="205" t="s">
        <v>90</v>
      </c>
      <c r="AY227" s="204" t="s">
        <v>159</v>
      </c>
      <c r="BK227" s="206">
        <f>SUM(BK228:BK235)</f>
        <v>0</v>
      </c>
    </row>
    <row r="228" s="2" customFormat="1" ht="16.5" customHeight="1">
      <c r="A228" s="42"/>
      <c r="B228" s="43"/>
      <c r="C228" s="209" t="s">
        <v>2038</v>
      </c>
      <c r="D228" s="209" t="s">
        <v>161</v>
      </c>
      <c r="E228" s="210" t="s">
        <v>1875</v>
      </c>
      <c r="F228" s="211" t="s">
        <v>1876</v>
      </c>
      <c r="G228" s="212" t="s">
        <v>567</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1854</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1854</v>
      </c>
      <c r="BM228" s="220" t="s">
        <v>2039</v>
      </c>
    </row>
    <row r="229" s="2" customFormat="1">
      <c r="A229" s="42"/>
      <c r="B229" s="43"/>
      <c r="C229" s="44"/>
      <c r="D229" s="227" t="s">
        <v>170</v>
      </c>
      <c r="E229" s="44"/>
      <c r="F229" s="228" t="s">
        <v>1724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2" customFormat="1" ht="16.5" customHeight="1">
      <c r="A230" s="42"/>
      <c r="B230" s="43"/>
      <c r="C230" s="209" t="s">
        <v>1526</v>
      </c>
      <c r="D230" s="209" t="s">
        <v>161</v>
      </c>
      <c r="E230" s="210" t="s">
        <v>1878</v>
      </c>
      <c r="F230" s="211" t="s">
        <v>1879</v>
      </c>
      <c r="G230" s="212" t="s">
        <v>567</v>
      </c>
      <c r="H230" s="213">
        <v>0</v>
      </c>
      <c r="I230" s="214"/>
      <c r="J230" s="215">
        <f>ROUND(I230*H230,2)</f>
        <v>0</v>
      </c>
      <c r="K230" s="211" t="s">
        <v>44</v>
      </c>
      <c r="L230" s="48"/>
      <c r="M230" s="216" t="s">
        <v>44</v>
      </c>
      <c r="N230" s="217" t="s">
        <v>53</v>
      </c>
      <c r="O230" s="88"/>
      <c r="P230" s="218">
        <f>O230*H230</f>
        <v>0</v>
      </c>
      <c r="Q230" s="218">
        <v>0</v>
      </c>
      <c r="R230" s="218">
        <f>Q230*H230</f>
        <v>0</v>
      </c>
      <c r="S230" s="218">
        <v>0</v>
      </c>
      <c r="T230" s="219">
        <f>S230*H230</f>
        <v>0</v>
      </c>
      <c r="U230" s="42"/>
      <c r="V230" s="42"/>
      <c r="W230" s="42"/>
      <c r="X230" s="42"/>
      <c r="Y230" s="42"/>
      <c r="Z230" s="42"/>
      <c r="AA230" s="42"/>
      <c r="AB230" s="42"/>
      <c r="AC230" s="42"/>
      <c r="AD230" s="42"/>
      <c r="AE230" s="42"/>
      <c r="AR230" s="220" t="s">
        <v>1854</v>
      </c>
      <c r="AT230" s="220" t="s">
        <v>161</v>
      </c>
      <c r="AU230" s="220" t="s">
        <v>92</v>
      </c>
      <c r="AY230" s="20" t="s">
        <v>159</v>
      </c>
      <c r="BE230" s="221">
        <f>IF(N230="základní",J230,0)</f>
        <v>0</v>
      </c>
      <c r="BF230" s="221">
        <f>IF(N230="snížená",J230,0)</f>
        <v>0</v>
      </c>
      <c r="BG230" s="221">
        <f>IF(N230="zákl. přenesená",J230,0)</f>
        <v>0</v>
      </c>
      <c r="BH230" s="221">
        <f>IF(N230="sníž. přenesená",J230,0)</f>
        <v>0</v>
      </c>
      <c r="BI230" s="221">
        <f>IF(N230="nulová",J230,0)</f>
        <v>0</v>
      </c>
      <c r="BJ230" s="20" t="s">
        <v>90</v>
      </c>
      <c r="BK230" s="221">
        <f>ROUND(I230*H230,2)</f>
        <v>0</v>
      </c>
      <c r="BL230" s="20" t="s">
        <v>1854</v>
      </c>
      <c r="BM230" s="220" t="s">
        <v>2040</v>
      </c>
    </row>
    <row r="231" s="2" customFormat="1">
      <c r="A231" s="42"/>
      <c r="B231" s="43"/>
      <c r="C231" s="44"/>
      <c r="D231" s="227" t="s">
        <v>170</v>
      </c>
      <c r="E231" s="44"/>
      <c r="F231" s="228" t="s">
        <v>1724</v>
      </c>
      <c r="G231" s="44"/>
      <c r="H231" s="44"/>
      <c r="I231" s="224"/>
      <c r="J231" s="44"/>
      <c r="K231" s="44"/>
      <c r="L231" s="48"/>
      <c r="M231" s="225"/>
      <c r="N231" s="226"/>
      <c r="O231" s="88"/>
      <c r="P231" s="88"/>
      <c r="Q231" s="88"/>
      <c r="R231" s="88"/>
      <c r="S231" s="88"/>
      <c r="T231" s="89"/>
      <c r="U231" s="42"/>
      <c r="V231" s="42"/>
      <c r="W231" s="42"/>
      <c r="X231" s="42"/>
      <c r="Y231" s="42"/>
      <c r="Z231" s="42"/>
      <c r="AA231" s="42"/>
      <c r="AB231" s="42"/>
      <c r="AC231" s="42"/>
      <c r="AD231" s="42"/>
      <c r="AE231" s="42"/>
      <c r="AT231" s="20" t="s">
        <v>170</v>
      </c>
      <c r="AU231" s="20" t="s">
        <v>92</v>
      </c>
    </row>
    <row r="232" s="2" customFormat="1" ht="16.5" customHeight="1">
      <c r="A232" s="42"/>
      <c r="B232" s="43"/>
      <c r="C232" s="209" t="s">
        <v>2041</v>
      </c>
      <c r="D232" s="209" t="s">
        <v>161</v>
      </c>
      <c r="E232" s="210" t="s">
        <v>1881</v>
      </c>
      <c r="F232" s="211" t="s">
        <v>1882</v>
      </c>
      <c r="G232" s="212" t="s">
        <v>567</v>
      </c>
      <c r="H232" s="213">
        <v>0</v>
      </c>
      <c r="I232" s="214"/>
      <c r="J232" s="215">
        <f>ROUND(I232*H232,2)</f>
        <v>0</v>
      </c>
      <c r="K232" s="211" t="s">
        <v>44</v>
      </c>
      <c r="L232" s="48"/>
      <c r="M232" s="216" t="s">
        <v>44</v>
      </c>
      <c r="N232" s="217" t="s">
        <v>53</v>
      </c>
      <c r="O232" s="88"/>
      <c r="P232" s="218">
        <f>O232*H232</f>
        <v>0</v>
      </c>
      <c r="Q232" s="218">
        <v>0</v>
      </c>
      <c r="R232" s="218">
        <f>Q232*H232</f>
        <v>0</v>
      </c>
      <c r="S232" s="218">
        <v>0</v>
      </c>
      <c r="T232" s="219">
        <f>S232*H232</f>
        <v>0</v>
      </c>
      <c r="U232" s="42"/>
      <c r="V232" s="42"/>
      <c r="W232" s="42"/>
      <c r="X232" s="42"/>
      <c r="Y232" s="42"/>
      <c r="Z232" s="42"/>
      <c r="AA232" s="42"/>
      <c r="AB232" s="42"/>
      <c r="AC232" s="42"/>
      <c r="AD232" s="42"/>
      <c r="AE232" s="42"/>
      <c r="AR232" s="220" t="s">
        <v>1854</v>
      </c>
      <c r="AT232" s="220" t="s">
        <v>161</v>
      </c>
      <c r="AU232" s="220" t="s">
        <v>92</v>
      </c>
      <c r="AY232" s="20" t="s">
        <v>159</v>
      </c>
      <c r="BE232" s="221">
        <f>IF(N232="základní",J232,0)</f>
        <v>0</v>
      </c>
      <c r="BF232" s="221">
        <f>IF(N232="snížená",J232,0)</f>
        <v>0</v>
      </c>
      <c r="BG232" s="221">
        <f>IF(N232="zákl. přenesená",J232,0)</f>
        <v>0</v>
      </c>
      <c r="BH232" s="221">
        <f>IF(N232="sníž. přenesená",J232,0)</f>
        <v>0</v>
      </c>
      <c r="BI232" s="221">
        <f>IF(N232="nulová",J232,0)</f>
        <v>0</v>
      </c>
      <c r="BJ232" s="20" t="s">
        <v>90</v>
      </c>
      <c r="BK232" s="221">
        <f>ROUND(I232*H232,2)</f>
        <v>0</v>
      </c>
      <c r="BL232" s="20" t="s">
        <v>1854</v>
      </c>
      <c r="BM232" s="220" t="s">
        <v>2042</v>
      </c>
    </row>
    <row r="233" s="2" customFormat="1">
      <c r="A233" s="42"/>
      <c r="B233" s="43"/>
      <c r="C233" s="44"/>
      <c r="D233" s="227" t="s">
        <v>170</v>
      </c>
      <c r="E233" s="44"/>
      <c r="F233" s="228" t="s">
        <v>1724</v>
      </c>
      <c r="G233" s="44"/>
      <c r="H233" s="44"/>
      <c r="I233" s="224"/>
      <c r="J233" s="44"/>
      <c r="K233" s="44"/>
      <c r="L233" s="48"/>
      <c r="M233" s="225"/>
      <c r="N233" s="226"/>
      <c r="O233" s="88"/>
      <c r="P233" s="88"/>
      <c r="Q233" s="88"/>
      <c r="R233" s="88"/>
      <c r="S233" s="88"/>
      <c r="T233" s="89"/>
      <c r="U233" s="42"/>
      <c r="V233" s="42"/>
      <c r="W233" s="42"/>
      <c r="X233" s="42"/>
      <c r="Y233" s="42"/>
      <c r="Z233" s="42"/>
      <c r="AA233" s="42"/>
      <c r="AB233" s="42"/>
      <c r="AC233" s="42"/>
      <c r="AD233" s="42"/>
      <c r="AE233" s="42"/>
      <c r="AT233" s="20" t="s">
        <v>170</v>
      </c>
      <c r="AU233" s="20" t="s">
        <v>92</v>
      </c>
    </row>
    <row r="234" s="2" customFormat="1" ht="16.5" customHeight="1">
      <c r="A234" s="42"/>
      <c r="B234" s="43"/>
      <c r="C234" s="209" t="s">
        <v>718</v>
      </c>
      <c r="D234" s="209" t="s">
        <v>161</v>
      </c>
      <c r="E234" s="210" t="s">
        <v>1884</v>
      </c>
      <c r="F234" s="211" t="s">
        <v>1885</v>
      </c>
      <c r="G234" s="212" t="s">
        <v>567</v>
      </c>
      <c r="H234" s="213">
        <v>0</v>
      </c>
      <c r="I234" s="214"/>
      <c r="J234" s="215">
        <f>ROUND(I234*H234,2)</f>
        <v>0</v>
      </c>
      <c r="K234" s="211" t="s">
        <v>44</v>
      </c>
      <c r="L234" s="48"/>
      <c r="M234" s="216" t="s">
        <v>44</v>
      </c>
      <c r="N234" s="217" t="s">
        <v>53</v>
      </c>
      <c r="O234" s="88"/>
      <c r="P234" s="218">
        <f>O234*H234</f>
        <v>0</v>
      </c>
      <c r="Q234" s="218">
        <v>0</v>
      </c>
      <c r="R234" s="218">
        <f>Q234*H234</f>
        <v>0</v>
      </c>
      <c r="S234" s="218">
        <v>0</v>
      </c>
      <c r="T234" s="219">
        <f>S234*H234</f>
        <v>0</v>
      </c>
      <c r="U234" s="42"/>
      <c r="V234" s="42"/>
      <c r="W234" s="42"/>
      <c r="X234" s="42"/>
      <c r="Y234" s="42"/>
      <c r="Z234" s="42"/>
      <c r="AA234" s="42"/>
      <c r="AB234" s="42"/>
      <c r="AC234" s="42"/>
      <c r="AD234" s="42"/>
      <c r="AE234" s="42"/>
      <c r="AR234" s="220" t="s">
        <v>1854</v>
      </c>
      <c r="AT234" s="220" t="s">
        <v>161</v>
      </c>
      <c r="AU234" s="220" t="s">
        <v>92</v>
      </c>
      <c r="AY234" s="20" t="s">
        <v>159</v>
      </c>
      <c r="BE234" s="221">
        <f>IF(N234="základní",J234,0)</f>
        <v>0</v>
      </c>
      <c r="BF234" s="221">
        <f>IF(N234="snížená",J234,0)</f>
        <v>0</v>
      </c>
      <c r="BG234" s="221">
        <f>IF(N234="zákl. přenesená",J234,0)</f>
        <v>0</v>
      </c>
      <c r="BH234" s="221">
        <f>IF(N234="sníž. přenesená",J234,0)</f>
        <v>0</v>
      </c>
      <c r="BI234" s="221">
        <f>IF(N234="nulová",J234,0)</f>
        <v>0</v>
      </c>
      <c r="BJ234" s="20" t="s">
        <v>90</v>
      </c>
      <c r="BK234" s="221">
        <f>ROUND(I234*H234,2)</f>
        <v>0</v>
      </c>
      <c r="BL234" s="20" t="s">
        <v>1854</v>
      </c>
      <c r="BM234" s="220" t="s">
        <v>2043</v>
      </c>
    </row>
    <row r="235" s="2" customFormat="1">
      <c r="A235" s="42"/>
      <c r="B235" s="43"/>
      <c r="C235" s="44"/>
      <c r="D235" s="227" t="s">
        <v>170</v>
      </c>
      <c r="E235" s="44"/>
      <c r="F235" s="228" t="s">
        <v>1724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2" customFormat="1" ht="22.8" customHeight="1">
      <c r="A236" s="12"/>
      <c r="B236" s="193"/>
      <c r="C236" s="194"/>
      <c r="D236" s="195" t="s">
        <v>81</v>
      </c>
      <c r="E236" s="207" t="s">
        <v>1887</v>
      </c>
      <c r="F236" s="207" t="s">
        <v>1888</v>
      </c>
      <c r="G236" s="194"/>
      <c r="H236" s="194"/>
      <c r="I236" s="197"/>
      <c r="J236" s="208">
        <f>BK236</f>
        <v>0</v>
      </c>
      <c r="K236" s="194"/>
      <c r="L236" s="199"/>
      <c r="M236" s="200"/>
      <c r="N236" s="201"/>
      <c r="O236" s="201"/>
      <c r="P236" s="202">
        <f>SUM(P237:P238)</f>
        <v>0</v>
      </c>
      <c r="Q236" s="201"/>
      <c r="R236" s="202">
        <f>SUM(R237:R238)</f>
        <v>0</v>
      </c>
      <c r="S236" s="201"/>
      <c r="T236" s="203">
        <f>SUM(T237:T238)</f>
        <v>0</v>
      </c>
      <c r="U236" s="12"/>
      <c r="V236" s="12"/>
      <c r="W236" s="12"/>
      <c r="X236" s="12"/>
      <c r="Y236" s="12"/>
      <c r="Z236" s="12"/>
      <c r="AA236" s="12"/>
      <c r="AB236" s="12"/>
      <c r="AC236" s="12"/>
      <c r="AD236" s="12"/>
      <c r="AE236" s="12"/>
      <c r="AR236" s="204" t="s">
        <v>197</v>
      </c>
      <c r="AT236" s="205" t="s">
        <v>81</v>
      </c>
      <c r="AU236" s="205" t="s">
        <v>90</v>
      </c>
      <c r="AY236" s="204" t="s">
        <v>159</v>
      </c>
      <c r="BK236" s="206">
        <f>SUM(BK237:BK238)</f>
        <v>0</v>
      </c>
    </row>
    <row r="237" s="2" customFormat="1" ht="16.5" customHeight="1">
      <c r="A237" s="42"/>
      <c r="B237" s="43"/>
      <c r="C237" s="209" t="s">
        <v>2044</v>
      </c>
      <c r="D237" s="209" t="s">
        <v>161</v>
      </c>
      <c r="E237" s="210" t="s">
        <v>1889</v>
      </c>
      <c r="F237" s="211" t="s">
        <v>1890</v>
      </c>
      <c r="G237" s="212" t="s">
        <v>567</v>
      </c>
      <c r="H237" s="213">
        <v>0</v>
      </c>
      <c r="I237" s="214"/>
      <c r="J237" s="215">
        <f>ROUND(I237*H237,2)</f>
        <v>0</v>
      </c>
      <c r="K237" s="211" t="s">
        <v>44</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1854</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1854</v>
      </c>
      <c r="BM237" s="220" t="s">
        <v>2045</v>
      </c>
    </row>
    <row r="238" s="2" customFormat="1">
      <c r="A238" s="42"/>
      <c r="B238" s="43"/>
      <c r="C238" s="44"/>
      <c r="D238" s="227" t="s">
        <v>170</v>
      </c>
      <c r="E238" s="44"/>
      <c r="F238" s="228" t="s">
        <v>1724</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170</v>
      </c>
      <c r="AU238" s="20" t="s">
        <v>92</v>
      </c>
    </row>
    <row r="239" s="12" customFormat="1" ht="22.8" customHeight="1">
      <c r="A239" s="12"/>
      <c r="B239" s="193"/>
      <c r="C239" s="194"/>
      <c r="D239" s="195" t="s">
        <v>81</v>
      </c>
      <c r="E239" s="207" t="s">
        <v>1892</v>
      </c>
      <c r="F239" s="207" t="s">
        <v>1893</v>
      </c>
      <c r="G239" s="194"/>
      <c r="H239" s="194"/>
      <c r="I239" s="197"/>
      <c r="J239" s="208">
        <f>BK239</f>
        <v>0</v>
      </c>
      <c r="K239" s="194"/>
      <c r="L239" s="199"/>
      <c r="M239" s="200"/>
      <c r="N239" s="201"/>
      <c r="O239" s="201"/>
      <c r="P239" s="202">
        <f>SUM(P240:P241)</f>
        <v>0</v>
      </c>
      <c r="Q239" s="201"/>
      <c r="R239" s="202">
        <f>SUM(R240:R241)</f>
        <v>0</v>
      </c>
      <c r="S239" s="201"/>
      <c r="T239" s="203">
        <f>SUM(T240:T241)</f>
        <v>0</v>
      </c>
      <c r="U239" s="12"/>
      <c r="V239" s="12"/>
      <c r="W239" s="12"/>
      <c r="X239" s="12"/>
      <c r="Y239" s="12"/>
      <c r="Z239" s="12"/>
      <c r="AA239" s="12"/>
      <c r="AB239" s="12"/>
      <c r="AC239" s="12"/>
      <c r="AD239" s="12"/>
      <c r="AE239" s="12"/>
      <c r="AR239" s="204" t="s">
        <v>197</v>
      </c>
      <c r="AT239" s="205" t="s">
        <v>81</v>
      </c>
      <c r="AU239" s="205" t="s">
        <v>90</v>
      </c>
      <c r="AY239" s="204" t="s">
        <v>159</v>
      </c>
      <c r="BK239" s="206">
        <f>SUM(BK240:BK241)</f>
        <v>0</v>
      </c>
    </row>
    <row r="240" s="2" customFormat="1" ht="16.5" customHeight="1">
      <c r="A240" s="42"/>
      <c r="B240" s="43"/>
      <c r="C240" s="209" t="s">
        <v>1530</v>
      </c>
      <c r="D240" s="209" t="s">
        <v>161</v>
      </c>
      <c r="E240" s="210" t="s">
        <v>1894</v>
      </c>
      <c r="F240" s="211" t="s">
        <v>1895</v>
      </c>
      <c r="G240" s="212" t="s">
        <v>567</v>
      </c>
      <c r="H240" s="213">
        <v>0</v>
      </c>
      <c r="I240" s="214"/>
      <c r="J240" s="215">
        <f>ROUND(I240*H240,2)</f>
        <v>0</v>
      </c>
      <c r="K240" s="211" t="s">
        <v>44</v>
      </c>
      <c r="L240" s="48"/>
      <c r="M240" s="216" t="s">
        <v>44</v>
      </c>
      <c r="N240" s="217" t="s">
        <v>53</v>
      </c>
      <c r="O240" s="88"/>
      <c r="P240" s="218">
        <f>O240*H240</f>
        <v>0</v>
      </c>
      <c r="Q240" s="218">
        <v>0</v>
      </c>
      <c r="R240" s="218">
        <f>Q240*H240</f>
        <v>0</v>
      </c>
      <c r="S240" s="218">
        <v>0</v>
      </c>
      <c r="T240" s="219">
        <f>S240*H240</f>
        <v>0</v>
      </c>
      <c r="U240" s="42"/>
      <c r="V240" s="42"/>
      <c r="W240" s="42"/>
      <c r="X240" s="42"/>
      <c r="Y240" s="42"/>
      <c r="Z240" s="42"/>
      <c r="AA240" s="42"/>
      <c r="AB240" s="42"/>
      <c r="AC240" s="42"/>
      <c r="AD240" s="42"/>
      <c r="AE240" s="42"/>
      <c r="AR240" s="220" t="s">
        <v>1854</v>
      </c>
      <c r="AT240" s="220" t="s">
        <v>161</v>
      </c>
      <c r="AU240" s="220" t="s">
        <v>92</v>
      </c>
      <c r="AY240" s="20" t="s">
        <v>159</v>
      </c>
      <c r="BE240" s="221">
        <f>IF(N240="základní",J240,0)</f>
        <v>0</v>
      </c>
      <c r="BF240" s="221">
        <f>IF(N240="snížená",J240,0)</f>
        <v>0</v>
      </c>
      <c r="BG240" s="221">
        <f>IF(N240="zákl. přenesená",J240,0)</f>
        <v>0</v>
      </c>
      <c r="BH240" s="221">
        <f>IF(N240="sníž. přenesená",J240,0)</f>
        <v>0</v>
      </c>
      <c r="BI240" s="221">
        <f>IF(N240="nulová",J240,0)</f>
        <v>0</v>
      </c>
      <c r="BJ240" s="20" t="s">
        <v>90</v>
      </c>
      <c r="BK240" s="221">
        <f>ROUND(I240*H240,2)</f>
        <v>0</v>
      </c>
      <c r="BL240" s="20" t="s">
        <v>1854</v>
      </c>
      <c r="BM240" s="220" t="s">
        <v>2046</v>
      </c>
    </row>
    <row r="241" s="2" customFormat="1">
      <c r="A241" s="42"/>
      <c r="B241" s="43"/>
      <c r="C241" s="44"/>
      <c r="D241" s="227" t="s">
        <v>170</v>
      </c>
      <c r="E241" s="44"/>
      <c r="F241" s="228" t="s">
        <v>1724</v>
      </c>
      <c r="G241" s="44"/>
      <c r="H241" s="44"/>
      <c r="I241" s="224"/>
      <c r="J241" s="44"/>
      <c r="K241" s="44"/>
      <c r="L241" s="48"/>
      <c r="M241" s="282"/>
      <c r="N241" s="283"/>
      <c r="O241" s="284"/>
      <c r="P241" s="284"/>
      <c r="Q241" s="284"/>
      <c r="R241" s="284"/>
      <c r="S241" s="284"/>
      <c r="T241" s="285"/>
      <c r="U241" s="42"/>
      <c r="V241" s="42"/>
      <c r="W241" s="42"/>
      <c r="X241" s="42"/>
      <c r="Y241" s="42"/>
      <c r="Z241" s="42"/>
      <c r="AA241" s="42"/>
      <c r="AB241" s="42"/>
      <c r="AC241" s="42"/>
      <c r="AD241" s="42"/>
      <c r="AE241" s="42"/>
      <c r="AT241" s="20" t="s">
        <v>170</v>
      </c>
      <c r="AU241" s="20" t="s">
        <v>92</v>
      </c>
    </row>
    <row r="242" s="2" customFormat="1" ht="6.96" customHeight="1">
      <c r="A242" s="42"/>
      <c r="B242" s="63"/>
      <c r="C242" s="64"/>
      <c r="D242" s="64"/>
      <c r="E242" s="64"/>
      <c r="F242" s="64"/>
      <c r="G242" s="64"/>
      <c r="H242" s="64"/>
      <c r="I242" s="64"/>
      <c r="J242" s="64"/>
      <c r="K242" s="64"/>
      <c r="L242" s="48"/>
      <c r="M242" s="42"/>
      <c r="O242" s="42"/>
      <c r="P242" s="42"/>
      <c r="Q242" s="42"/>
      <c r="R242" s="42"/>
      <c r="S242" s="42"/>
      <c r="T242" s="42"/>
      <c r="U242" s="42"/>
      <c r="V242" s="42"/>
      <c r="W242" s="42"/>
      <c r="X242" s="42"/>
      <c r="Y242" s="42"/>
      <c r="Z242" s="42"/>
      <c r="AA242" s="42"/>
      <c r="AB242" s="42"/>
      <c r="AC242" s="42"/>
      <c r="AD242" s="42"/>
      <c r="AE242" s="42"/>
    </row>
  </sheetData>
  <sheetProtection sheet="1" autoFilter="0" formatColumns="0" formatRows="0" objects="1" scenarios="1" spinCount="100000" saltValue="1SBQm54cyXLAU/+bJ+x7deITa4qrreY54q/iG7tO13IIWi8bgo5xkNHtsN/3cjGL27u8Ov7DuGbrCiLsXNs9+A==" hashValue="5TMfitQgSivaisITtZeAblhOKeRDz164K9MgdachV/ptQAmBONcZAKIRn/24YQ4XrhwcrNe7mLrXsWqLnGmWDg==" algorithmName="SHA-512" password="CC35"/>
  <autoFilter ref="C93:K241"/>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07" r:id="rId2" display="https://podminky.urs.cz/item/CS_URS_2024_02/210100001"/>
    <hyperlink ref="F109" r:id="rId3" display="https://podminky.urs.cz/item/CS_URS_2024_02/210100002"/>
    <hyperlink ref="F111" r:id="rId4" display="https://podminky.urs.cz/item/CS_URS_2024_02/210100422"/>
    <hyperlink ref="F113" r:id="rId5" display="https://podminky.urs.cz/item/CS_URS_2024_02/210204011"/>
    <hyperlink ref="F117" r:id="rId6" display="https://podminky.urs.cz/item/CS_URS_2024_02/210204103"/>
    <hyperlink ref="F122" r:id="rId7" display="https://podminky.urs.cz/item/CS_URS_2024_02/210204201"/>
    <hyperlink ref="F125" r:id="rId8" display="https://podminky.urs.cz/item/CS_URS_2024_02/210220001"/>
    <hyperlink ref="F130" r:id="rId9" display="https://podminky.urs.cz/item/CS_URS_2024_02/210220020"/>
    <hyperlink ref="F136" r:id="rId10" display="https://podminky.urs.cz/item/CS_URS_2024_02/210220361"/>
    <hyperlink ref="F139" r:id="rId11" display="https://podminky.urs.cz/item/CS_URS_2024_02/210280003"/>
    <hyperlink ref="F141" r:id="rId12" display="https://podminky.urs.cz/item/CS_URS_2024_02/210280010"/>
    <hyperlink ref="F143" r:id="rId13" display="https://podminky.urs.cz/item/CS_URS_2024_02/210801311"/>
    <hyperlink ref="F146" r:id="rId14" display="https://podminky.urs.cz/item/CS_URS_2024_02/210812011"/>
    <hyperlink ref="F149" r:id="rId15" display="https://podminky.urs.cz/item/CS_URS_2024_02/220110641"/>
    <hyperlink ref="F151" r:id="rId16" display="https://podminky.urs.cz/item/CS_URS_2024_02/220180203"/>
    <hyperlink ref="F153" r:id="rId17" display="https://podminky.urs.cz/item/CS_URS_2024_02/220180301"/>
    <hyperlink ref="F156" r:id="rId18" display="https://podminky.urs.cz/item/CS_URS_2024_02/580108021"/>
    <hyperlink ref="F165" r:id="rId19" display="https://podminky.urs.cz/item/CS_URS_2024_02/460791214"/>
    <hyperlink ref="F170" r:id="rId20" display="https://podminky.urs.cz/item/CS_URS_2024_02/460141112"/>
    <hyperlink ref="F172" r:id="rId21" display="https://podminky.urs.cz/item/CS_URS_2024_02/460641113"/>
    <hyperlink ref="F174" r:id="rId22" display="https://podminky.urs.cz/item/CS_URS_2024_02/460641411"/>
    <hyperlink ref="F176" r:id="rId23" display="https://podminky.urs.cz/item/CS_URS_2024_02/460641412"/>
    <hyperlink ref="F178" r:id="rId24" display="https://podminky.urs.cz/item/CS_URS_2024_02/460171272"/>
    <hyperlink ref="F180" r:id="rId25" display="https://podminky.urs.cz/item/CS_URS_2024_02/460171682"/>
    <hyperlink ref="F182" r:id="rId26" display="https://podminky.urs.cz/item/CS_URS_2024_02/460172112"/>
    <hyperlink ref="F184" r:id="rId27" display="https://podminky.urs.cz/item/CS_URS_2024_02/460661114"/>
    <hyperlink ref="F186" r:id="rId28" display="https://podminky.urs.cz/item/CS_URS_2024_02/460242211"/>
    <hyperlink ref="F188" r:id="rId29" display="https://podminky.urs.cz/item/CS_URS_2024_02/460242111"/>
    <hyperlink ref="F190" r:id="rId30" display="https://podminky.urs.cz/item/CS_URS_2024_02/460242221"/>
    <hyperlink ref="F192" r:id="rId31" display="https://podminky.urs.cz/item/CS_URS_2024_02/460671114"/>
    <hyperlink ref="F194" r:id="rId32" display="https://podminky.urs.cz/item/CS_URS_2024_02/460741131"/>
    <hyperlink ref="F198" r:id="rId33" display="https://podminky.urs.cz/item/CS_URS_2024_02/460451262"/>
    <hyperlink ref="F200" r:id="rId34" display="https://podminky.urs.cz/item/CS_URS_2024_02/460451642"/>
    <hyperlink ref="F202" r:id="rId35" display="https://podminky.urs.cz/item/CS_URS_2024_02/460452112"/>
    <hyperlink ref="F204" r:id="rId36" display="https://podminky.urs.cz/item/CS_URS_2024_02/460541112"/>
    <hyperlink ref="F214" r:id="rId37"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1594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ROUND((SUM(BE81:BE204)),  2)</f>
        <v>0</v>
      </c>
      <c r="G33" s="42"/>
      <c r="H33" s="42"/>
      <c r="I33" s="153">
        <v>0.20999999999999999</v>
      </c>
      <c r="J33" s="152">
        <f>ROUND(((SUM(BE81:BE204))*I33),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ROUND((SUM(BF81:BF204)),  2)</f>
        <v>0</v>
      </c>
      <c r="G34" s="42"/>
      <c r="H34" s="42"/>
      <c r="I34" s="153">
        <v>0.12</v>
      </c>
      <c r="J34" s="152">
        <f>ROUND(((SUM(BF81:BF204))*I34),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2047</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2048</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2049</v>
      </c>
      <c r="F82" s="196" t="s">
        <v>1888</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2050</v>
      </c>
      <c r="F83" s="211" t="s">
        <v>2051</v>
      </c>
      <c r="G83" s="212" t="s">
        <v>634</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2052</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2053</v>
      </c>
      <c r="F85" s="211" t="s">
        <v>2054</v>
      </c>
      <c r="G85" s="212" t="s">
        <v>634</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2055</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2056</v>
      </c>
      <c r="F87" s="211" t="s">
        <v>2057</v>
      </c>
      <c r="G87" s="212" t="s">
        <v>634</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2058</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2059</v>
      </c>
      <c r="F89" s="211" t="s">
        <v>2060</v>
      </c>
      <c r="G89" s="212" t="s">
        <v>634</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2061</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2062</v>
      </c>
      <c r="F91" s="211" t="s">
        <v>2063</v>
      </c>
      <c r="G91" s="212" t="s">
        <v>634</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2064</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2065</v>
      </c>
      <c r="F93" s="211" t="s">
        <v>2066</v>
      </c>
      <c r="G93" s="212" t="s">
        <v>634</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2067</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2068</v>
      </c>
      <c r="F95" s="211" t="s">
        <v>2069</v>
      </c>
      <c r="G95" s="212" t="s">
        <v>634</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343</v>
      </c>
    </row>
    <row r="96" s="2" customFormat="1">
      <c r="A96" s="42"/>
      <c r="B96" s="43"/>
      <c r="C96" s="44"/>
      <c r="D96" s="227" t="s">
        <v>170</v>
      </c>
      <c r="E96" s="44"/>
      <c r="F96" s="228" t="s">
        <v>2070</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2071</v>
      </c>
      <c r="F97" s="211" t="s">
        <v>2072</v>
      </c>
      <c r="G97" s="212" t="s">
        <v>634</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355</v>
      </c>
    </row>
    <row r="98" s="2" customFormat="1">
      <c r="A98" s="42"/>
      <c r="B98" s="43"/>
      <c r="C98" s="44"/>
      <c r="D98" s="227" t="s">
        <v>170</v>
      </c>
      <c r="E98" s="44"/>
      <c r="F98" s="228" t="s">
        <v>2073</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2074</v>
      </c>
      <c r="F99" s="211" t="s">
        <v>2075</v>
      </c>
      <c r="G99" s="212" t="s">
        <v>634</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369</v>
      </c>
    </row>
    <row r="100" s="2" customFormat="1">
      <c r="A100" s="42"/>
      <c r="B100" s="43"/>
      <c r="C100" s="44"/>
      <c r="D100" s="227" t="s">
        <v>170</v>
      </c>
      <c r="E100" s="44"/>
      <c r="F100" s="228" t="s">
        <v>2076</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2077</v>
      </c>
      <c r="F101" s="211" t="s">
        <v>2078</v>
      </c>
      <c r="G101" s="212" t="s">
        <v>634</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381</v>
      </c>
    </row>
    <row r="102" s="2" customFormat="1">
      <c r="A102" s="42"/>
      <c r="B102" s="43"/>
      <c r="C102" s="44"/>
      <c r="D102" s="227" t="s">
        <v>170</v>
      </c>
      <c r="E102" s="44"/>
      <c r="F102" s="228" t="s">
        <v>2079</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2080</v>
      </c>
      <c r="F103" s="211" t="s">
        <v>2081</v>
      </c>
      <c r="G103" s="212" t="s">
        <v>634</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394</v>
      </c>
    </row>
    <row r="104" s="2" customFormat="1">
      <c r="A104" s="42"/>
      <c r="B104" s="43"/>
      <c r="C104" s="44"/>
      <c r="D104" s="227" t="s">
        <v>170</v>
      </c>
      <c r="E104" s="44"/>
      <c r="F104" s="228" t="s">
        <v>2082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2083</v>
      </c>
      <c r="F105" s="211" t="s">
        <v>2084</v>
      </c>
      <c r="G105" s="212" t="s">
        <v>634</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2085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336</v>
      </c>
      <c r="D107" s="209" t="s">
        <v>161</v>
      </c>
      <c r="E107" s="210" t="s">
        <v>2086</v>
      </c>
      <c r="F107" s="211" t="s">
        <v>2087</v>
      </c>
      <c r="G107" s="212" t="s">
        <v>634</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414</v>
      </c>
    </row>
    <row r="108" s="2" customFormat="1">
      <c r="A108" s="42"/>
      <c r="B108" s="43"/>
      <c r="C108" s="44"/>
      <c r="D108" s="227" t="s">
        <v>170</v>
      </c>
      <c r="E108" s="44"/>
      <c r="F108" s="228" t="s">
        <v>2088</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343</v>
      </c>
      <c r="D109" s="209" t="s">
        <v>161</v>
      </c>
      <c r="E109" s="210" t="s">
        <v>2089</v>
      </c>
      <c r="F109" s="211" t="s">
        <v>2090</v>
      </c>
      <c r="G109" s="212" t="s">
        <v>634</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424</v>
      </c>
    </row>
    <row r="110" s="2" customFormat="1">
      <c r="A110" s="42"/>
      <c r="B110" s="43"/>
      <c r="C110" s="44"/>
      <c r="D110" s="227" t="s">
        <v>170</v>
      </c>
      <c r="E110" s="44"/>
      <c r="F110" s="228" t="s">
        <v>2091</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348</v>
      </c>
      <c r="D111" s="209" t="s">
        <v>161</v>
      </c>
      <c r="E111" s="210" t="s">
        <v>2092</v>
      </c>
      <c r="F111" s="211" t="s">
        <v>2093</v>
      </c>
      <c r="G111" s="212" t="s">
        <v>634</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434</v>
      </c>
    </row>
    <row r="112" s="2" customFormat="1">
      <c r="A112" s="42"/>
      <c r="B112" s="43"/>
      <c r="C112" s="44"/>
      <c r="D112" s="227" t="s">
        <v>170</v>
      </c>
      <c r="E112" s="44"/>
      <c r="F112" s="228" t="s">
        <v>2094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355</v>
      </c>
      <c r="D113" s="209" t="s">
        <v>161</v>
      </c>
      <c r="E113" s="210" t="s">
        <v>2095</v>
      </c>
      <c r="F113" s="211" t="s">
        <v>2096</v>
      </c>
      <c r="G113" s="212" t="s">
        <v>634</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444</v>
      </c>
    </row>
    <row r="114" s="2" customFormat="1">
      <c r="A114" s="42"/>
      <c r="B114" s="43"/>
      <c r="C114" s="44"/>
      <c r="D114" s="227" t="s">
        <v>170</v>
      </c>
      <c r="E114" s="44"/>
      <c r="F114" s="228" t="s">
        <v>2097</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362</v>
      </c>
      <c r="D115" s="209" t="s">
        <v>161</v>
      </c>
      <c r="E115" s="210" t="s">
        <v>2098</v>
      </c>
      <c r="F115" s="211" t="s">
        <v>2099</v>
      </c>
      <c r="G115" s="212" t="s">
        <v>634</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453</v>
      </c>
    </row>
    <row r="116" s="2" customFormat="1">
      <c r="A116" s="42"/>
      <c r="B116" s="43"/>
      <c r="C116" s="44"/>
      <c r="D116" s="227" t="s">
        <v>170</v>
      </c>
      <c r="E116" s="44"/>
      <c r="F116" s="228" t="s">
        <v>2100</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369</v>
      </c>
      <c r="D117" s="209" t="s">
        <v>161</v>
      </c>
      <c r="E117" s="210" t="s">
        <v>2101</v>
      </c>
      <c r="F117" s="211" t="s">
        <v>2102</v>
      </c>
      <c r="G117" s="212" t="s">
        <v>634</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460</v>
      </c>
    </row>
    <row r="118" s="2" customFormat="1">
      <c r="A118" s="42"/>
      <c r="B118" s="43"/>
      <c r="C118" s="44"/>
      <c r="D118" s="227" t="s">
        <v>170</v>
      </c>
      <c r="E118" s="44"/>
      <c r="F118" s="228" t="s">
        <v>2103</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374</v>
      </c>
      <c r="D119" s="209" t="s">
        <v>161</v>
      </c>
      <c r="E119" s="210" t="s">
        <v>2104</v>
      </c>
      <c r="F119" s="211" t="s">
        <v>2105</v>
      </c>
      <c r="G119" s="212" t="s">
        <v>634</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468</v>
      </c>
    </row>
    <row r="120" s="2" customFormat="1">
      <c r="A120" s="42"/>
      <c r="B120" s="43"/>
      <c r="C120" s="44"/>
      <c r="D120" s="227" t="s">
        <v>170</v>
      </c>
      <c r="E120" s="44"/>
      <c r="F120" s="228" t="s">
        <v>2106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381</v>
      </c>
      <c r="D121" s="209" t="s">
        <v>161</v>
      </c>
      <c r="E121" s="210" t="s">
        <v>2107</v>
      </c>
      <c r="F121" s="211" t="s">
        <v>2108</v>
      </c>
      <c r="G121" s="212" t="s">
        <v>634</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478</v>
      </c>
    </row>
    <row r="122" s="2" customFormat="1">
      <c r="A122" s="42"/>
      <c r="B122" s="43"/>
      <c r="C122" s="44"/>
      <c r="D122" s="227" t="s">
        <v>170</v>
      </c>
      <c r="E122" s="44"/>
      <c r="F122" s="228" t="s">
        <v>2109</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2110</v>
      </c>
      <c r="F123" s="211" t="s">
        <v>2111</v>
      </c>
      <c r="G123" s="212" t="s">
        <v>634</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495</v>
      </c>
    </row>
    <row r="124" s="2" customFormat="1">
      <c r="A124" s="42"/>
      <c r="B124" s="43"/>
      <c r="C124" s="44"/>
      <c r="D124" s="227" t="s">
        <v>170</v>
      </c>
      <c r="E124" s="44"/>
      <c r="F124" s="228" t="s">
        <v>2112</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2113</v>
      </c>
      <c r="F125" s="196" t="s">
        <v>2114</v>
      </c>
      <c r="G125" s="194"/>
      <c r="H125" s="194"/>
      <c r="I125" s="197"/>
      <c r="J125" s="198">
        <f>BK125</f>
        <v>0</v>
      </c>
      <c r="K125" s="194"/>
      <c r="L125" s="199"/>
      <c r="M125" s="200"/>
      <c r="N125" s="201"/>
      <c r="O125" s="201"/>
      <c r="P125" s="202">
        <f>SUM(P126:P204)</f>
        <v>0</v>
      </c>
      <c r="Q125" s="201"/>
      <c r="R125" s="202">
        <f>SUM(R126:R204)</f>
        <v>0</v>
      </c>
      <c r="S125" s="201"/>
      <c r="T125" s="203">
        <f>SUM(T126:T204)</f>
        <v>0</v>
      </c>
      <c r="U125" s="12"/>
      <c r="V125" s="12"/>
      <c r="W125" s="12"/>
      <c r="X125" s="12"/>
      <c r="Y125" s="12"/>
      <c r="Z125" s="12"/>
      <c r="AA125" s="12"/>
      <c r="AB125" s="12"/>
      <c r="AC125" s="12"/>
      <c r="AD125" s="12"/>
      <c r="AE125" s="12"/>
      <c r="AR125" s="204" t="s">
        <v>90</v>
      </c>
      <c r="AT125" s="205" t="s">
        <v>81</v>
      </c>
      <c r="AU125" s="205" t="s">
        <v>82</v>
      </c>
      <c r="AY125" s="204" t="s">
        <v>159</v>
      </c>
      <c r="BK125" s="206">
        <f>SUM(BK126:BK204)</f>
        <v>0</v>
      </c>
    </row>
    <row r="126" s="2" customFormat="1" ht="16.5" customHeight="1">
      <c r="A126" s="42"/>
      <c r="B126" s="43"/>
      <c r="C126" s="209" t="s">
        <v>394</v>
      </c>
      <c r="D126" s="209" t="s">
        <v>161</v>
      </c>
      <c r="E126" s="210" t="s">
        <v>2115</v>
      </c>
      <c r="F126" s="211" t="s">
        <v>2116</v>
      </c>
      <c r="G126" s="212" t="s">
        <v>634</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510</v>
      </c>
    </row>
    <row r="127" s="2" customFormat="1">
      <c r="A127" s="42"/>
      <c r="B127" s="43"/>
      <c r="C127" s="44"/>
      <c r="D127" s="227" t="s">
        <v>170</v>
      </c>
      <c r="E127" s="44"/>
      <c r="F127" s="228" t="s">
        <v>2117</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400</v>
      </c>
      <c r="D128" s="209" t="s">
        <v>161</v>
      </c>
      <c r="E128" s="210" t="s">
        <v>2118</v>
      </c>
      <c r="F128" s="211" t="s">
        <v>2119</v>
      </c>
      <c r="G128" s="212" t="s">
        <v>634</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520</v>
      </c>
    </row>
    <row r="129" s="2" customFormat="1">
      <c r="A129" s="42"/>
      <c r="B129" s="43"/>
      <c r="C129" s="44"/>
      <c r="D129" s="227" t="s">
        <v>170</v>
      </c>
      <c r="E129" s="44"/>
      <c r="F129" s="228" t="s">
        <v>2120</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2121</v>
      </c>
      <c r="F130" s="211" t="s">
        <v>2122</v>
      </c>
      <c r="G130" s="212" t="s">
        <v>634</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532</v>
      </c>
    </row>
    <row r="131" s="2" customFormat="1">
      <c r="A131" s="42"/>
      <c r="B131" s="43"/>
      <c r="C131" s="44"/>
      <c r="D131" s="227" t="s">
        <v>170</v>
      </c>
      <c r="E131" s="44"/>
      <c r="F131" s="228" t="s">
        <v>2123</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409</v>
      </c>
      <c r="D132" s="209" t="s">
        <v>161</v>
      </c>
      <c r="E132" s="210" t="s">
        <v>2124</v>
      </c>
      <c r="F132" s="211" t="s">
        <v>2125</v>
      </c>
      <c r="G132" s="212" t="s">
        <v>634</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556</v>
      </c>
    </row>
    <row r="133" s="2" customFormat="1">
      <c r="A133" s="42"/>
      <c r="B133" s="43"/>
      <c r="C133" s="44"/>
      <c r="D133" s="227" t="s">
        <v>170</v>
      </c>
      <c r="E133" s="44"/>
      <c r="F133" s="228" t="s">
        <v>2126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414</v>
      </c>
      <c r="D134" s="209" t="s">
        <v>161</v>
      </c>
      <c r="E134" s="210" t="s">
        <v>2127</v>
      </c>
      <c r="F134" s="211" t="s">
        <v>2128</v>
      </c>
      <c r="G134" s="212" t="s">
        <v>634</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571</v>
      </c>
    </row>
    <row r="135" s="2" customFormat="1">
      <c r="A135" s="42"/>
      <c r="B135" s="43"/>
      <c r="C135" s="44"/>
      <c r="D135" s="227" t="s">
        <v>170</v>
      </c>
      <c r="E135" s="44"/>
      <c r="F135" s="228" t="s">
        <v>2129</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419</v>
      </c>
      <c r="D136" s="209" t="s">
        <v>161</v>
      </c>
      <c r="E136" s="210" t="s">
        <v>2130</v>
      </c>
      <c r="F136" s="211" t="s">
        <v>2131</v>
      </c>
      <c r="G136" s="212" t="s">
        <v>634</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582</v>
      </c>
    </row>
    <row r="137" s="2" customFormat="1">
      <c r="A137" s="42"/>
      <c r="B137" s="43"/>
      <c r="C137" s="44"/>
      <c r="D137" s="227" t="s">
        <v>170</v>
      </c>
      <c r="E137" s="44"/>
      <c r="F137" s="228" t="s">
        <v>2132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424</v>
      </c>
      <c r="D138" s="209" t="s">
        <v>161</v>
      </c>
      <c r="E138" s="210" t="s">
        <v>2133</v>
      </c>
      <c r="F138" s="211" t="s">
        <v>2134</v>
      </c>
      <c r="G138" s="212" t="s">
        <v>634</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593</v>
      </c>
    </row>
    <row r="139" s="2" customFormat="1">
      <c r="A139" s="42"/>
      <c r="B139" s="43"/>
      <c r="C139" s="44"/>
      <c r="D139" s="227" t="s">
        <v>170</v>
      </c>
      <c r="E139" s="44"/>
      <c r="F139" s="228" t="s">
        <v>2135</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429</v>
      </c>
      <c r="D140" s="209" t="s">
        <v>161</v>
      </c>
      <c r="E140" s="210" t="s">
        <v>2136</v>
      </c>
      <c r="F140" s="211" t="s">
        <v>1879</v>
      </c>
      <c r="G140" s="212" t="s">
        <v>634</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604</v>
      </c>
    </row>
    <row r="141" s="2" customFormat="1">
      <c r="A141" s="42"/>
      <c r="B141" s="43"/>
      <c r="C141" s="44"/>
      <c r="D141" s="227" t="s">
        <v>170</v>
      </c>
      <c r="E141" s="44"/>
      <c r="F141" s="228" t="s">
        <v>2137</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434</v>
      </c>
      <c r="D142" s="209" t="s">
        <v>161</v>
      </c>
      <c r="E142" s="210" t="s">
        <v>2138</v>
      </c>
      <c r="F142" s="211" t="s">
        <v>2139</v>
      </c>
      <c r="G142" s="212" t="s">
        <v>634</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614</v>
      </c>
    </row>
    <row r="143" s="2" customFormat="1">
      <c r="A143" s="42"/>
      <c r="B143" s="43"/>
      <c r="C143" s="44"/>
      <c r="D143" s="227" t="s">
        <v>170</v>
      </c>
      <c r="E143" s="44"/>
      <c r="F143" s="228" t="s">
        <v>2140</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439</v>
      </c>
      <c r="D144" s="209" t="s">
        <v>161</v>
      </c>
      <c r="E144" s="210" t="s">
        <v>2141</v>
      </c>
      <c r="F144" s="211" t="s">
        <v>2142</v>
      </c>
      <c r="G144" s="212" t="s">
        <v>634</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622</v>
      </c>
    </row>
    <row r="145" s="2" customFormat="1">
      <c r="A145" s="42"/>
      <c r="B145" s="43"/>
      <c r="C145" s="44"/>
      <c r="D145" s="227" t="s">
        <v>170</v>
      </c>
      <c r="E145" s="44"/>
      <c r="F145" s="228" t="s">
        <v>2143</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444</v>
      </c>
      <c r="D146" s="209" t="s">
        <v>161</v>
      </c>
      <c r="E146" s="210" t="s">
        <v>2144</v>
      </c>
      <c r="F146" s="211" t="s">
        <v>2145</v>
      </c>
      <c r="G146" s="212" t="s">
        <v>634</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638</v>
      </c>
    </row>
    <row r="147" s="2" customFormat="1">
      <c r="A147" s="42"/>
      <c r="B147" s="43"/>
      <c r="C147" s="44"/>
      <c r="D147" s="227" t="s">
        <v>170</v>
      </c>
      <c r="E147" s="44"/>
      <c r="F147" s="228" t="s">
        <v>2146</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448</v>
      </c>
      <c r="D148" s="209" t="s">
        <v>161</v>
      </c>
      <c r="E148" s="210" t="s">
        <v>2147</v>
      </c>
      <c r="F148" s="211" t="s">
        <v>2148</v>
      </c>
      <c r="G148" s="212" t="s">
        <v>634</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647</v>
      </c>
    </row>
    <row r="149" s="2" customFormat="1">
      <c r="A149" s="42"/>
      <c r="B149" s="43"/>
      <c r="C149" s="44"/>
      <c r="D149" s="227" t="s">
        <v>170</v>
      </c>
      <c r="E149" s="44"/>
      <c r="F149" s="228" t="s">
        <v>2149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453</v>
      </c>
      <c r="D150" s="209" t="s">
        <v>161</v>
      </c>
      <c r="E150" s="210" t="s">
        <v>2150</v>
      </c>
      <c r="F150" s="211" t="s">
        <v>2151</v>
      </c>
      <c r="G150" s="212" t="s">
        <v>634</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655</v>
      </c>
    </row>
    <row r="151" s="2" customFormat="1">
      <c r="A151" s="42"/>
      <c r="B151" s="43"/>
      <c r="C151" s="44"/>
      <c r="D151" s="227" t="s">
        <v>170</v>
      </c>
      <c r="E151" s="44"/>
      <c r="F151" s="228" t="s">
        <v>2152</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457</v>
      </c>
      <c r="D152" s="209" t="s">
        <v>161</v>
      </c>
      <c r="E152" s="210" t="s">
        <v>2153</v>
      </c>
      <c r="F152" s="211" t="s">
        <v>2154</v>
      </c>
      <c r="G152" s="212" t="s">
        <v>634</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664</v>
      </c>
    </row>
    <row r="153" s="2" customFormat="1">
      <c r="A153" s="42"/>
      <c r="B153" s="43"/>
      <c r="C153" s="44"/>
      <c r="D153" s="227" t="s">
        <v>170</v>
      </c>
      <c r="E153" s="44"/>
      <c r="F153" s="228" t="s">
        <v>2155</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460</v>
      </c>
      <c r="D154" s="209" t="s">
        <v>161</v>
      </c>
      <c r="E154" s="210" t="s">
        <v>2156</v>
      </c>
      <c r="F154" s="211" t="s">
        <v>2157</v>
      </c>
      <c r="G154" s="212" t="s">
        <v>634</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673</v>
      </c>
    </row>
    <row r="155" s="2" customFormat="1">
      <c r="A155" s="42"/>
      <c r="B155" s="43"/>
      <c r="C155" s="44"/>
      <c r="D155" s="227" t="s">
        <v>170</v>
      </c>
      <c r="E155" s="44"/>
      <c r="F155" s="228" t="s">
        <v>2158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464</v>
      </c>
      <c r="D156" s="209" t="s">
        <v>161</v>
      </c>
      <c r="E156" s="210" t="s">
        <v>2159</v>
      </c>
      <c r="F156" s="211" t="s">
        <v>2160</v>
      </c>
      <c r="G156" s="212" t="s">
        <v>634</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1558</v>
      </c>
    </row>
    <row r="157" s="2" customFormat="1">
      <c r="A157" s="42"/>
      <c r="B157" s="43"/>
      <c r="C157" s="44"/>
      <c r="D157" s="227" t="s">
        <v>170</v>
      </c>
      <c r="E157" s="44"/>
      <c r="F157" s="228" t="s">
        <v>2161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468</v>
      </c>
      <c r="D158" s="209" t="s">
        <v>161</v>
      </c>
      <c r="E158" s="210" t="s">
        <v>2162</v>
      </c>
      <c r="F158" s="211" t="s">
        <v>2163</v>
      </c>
      <c r="G158" s="212" t="s">
        <v>634</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1567</v>
      </c>
    </row>
    <row r="159" s="2" customFormat="1">
      <c r="A159" s="42"/>
      <c r="B159" s="43"/>
      <c r="C159" s="44"/>
      <c r="D159" s="227" t="s">
        <v>170</v>
      </c>
      <c r="E159" s="44"/>
      <c r="F159" s="228" t="s">
        <v>2164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474</v>
      </c>
      <c r="D160" s="209" t="s">
        <v>161</v>
      </c>
      <c r="E160" s="210" t="s">
        <v>2165</v>
      </c>
      <c r="F160" s="211" t="s">
        <v>2166</v>
      </c>
      <c r="G160" s="212" t="s">
        <v>634</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1550</v>
      </c>
    </row>
    <row r="161" s="2" customFormat="1">
      <c r="A161" s="42"/>
      <c r="B161" s="43"/>
      <c r="C161" s="44"/>
      <c r="D161" s="227" t="s">
        <v>170</v>
      </c>
      <c r="E161" s="44"/>
      <c r="F161" s="228" t="s">
        <v>2167</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478</v>
      </c>
      <c r="D162" s="209" t="s">
        <v>161</v>
      </c>
      <c r="E162" s="210" t="s">
        <v>2168</v>
      </c>
      <c r="F162" s="211" t="s">
        <v>2169</v>
      </c>
      <c r="G162" s="212" t="s">
        <v>634</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1563</v>
      </c>
    </row>
    <row r="163" s="2" customFormat="1">
      <c r="A163" s="42"/>
      <c r="B163" s="43"/>
      <c r="C163" s="44"/>
      <c r="D163" s="227" t="s">
        <v>170</v>
      </c>
      <c r="E163" s="44"/>
      <c r="F163" s="228" t="s">
        <v>2170</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490</v>
      </c>
      <c r="D164" s="209" t="s">
        <v>161</v>
      </c>
      <c r="E164" s="210" t="s">
        <v>2171</v>
      </c>
      <c r="F164" s="211" t="s">
        <v>2172</v>
      </c>
      <c r="G164" s="212" t="s">
        <v>634</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1574</v>
      </c>
    </row>
    <row r="165" s="2" customFormat="1">
      <c r="A165" s="42"/>
      <c r="B165" s="43"/>
      <c r="C165" s="44"/>
      <c r="D165" s="227" t="s">
        <v>170</v>
      </c>
      <c r="E165" s="44"/>
      <c r="F165" s="228" t="s">
        <v>2173</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495</v>
      </c>
      <c r="D166" s="209" t="s">
        <v>161</v>
      </c>
      <c r="E166" s="210" t="s">
        <v>2174</v>
      </c>
      <c r="F166" s="211" t="s">
        <v>2175</v>
      </c>
      <c r="G166" s="212" t="s">
        <v>634</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2176</v>
      </c>
    </row>
    <row r="167" s="2" customFormat="1">
      <c r="A167" s="42"/>
      <c r="B167" s="43"/>
      <c r="C167" s="44"/>
      <c r="D167" s="227" t="s">
        <v>170</v>
      </c>
      <c r="E167" s="44"/>
      <c r="F167" s="228" t="s">
        <v>2177</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503</v>
      </c>
      <c r="D168" s="209" t="s">
        <v>161</v>
      </c>
      <c r="E168" s="210" t="s">
        <v>2178</v>
      </c>
      <c r="F168" s="211" t="s">
        <v>2179</v>
      </c>
      <c r="G168" s="212" t="s">
        <v>634</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2180</v>
      </c>
    </row>
    <row r="169" s="2" customFormat="1">
      <c r="A169" s="42"/>
      <c r="B169" s="43"/>
      <c r="C169" s="44"/>
      <c r="D169" s="227" t="s">
        <v>170</v>
      </c>
      <c r="E169" s="44"/>
      <c r="F169" s="228" t="s">
        <v>2181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510</v>
      </c>
      <c r="D170" s="209" t="s">
        <v>161</v>
      </c>
      <c r="E170" s="210" t="s">
        <v>2182</v>
      </c>
      <c r="F170" s="211" t="s">
        <v>2183</v>
      </c>
      <c r="G170" s="212" t="s">
        <v>634</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2184</v>
      </c>
    </row>
    <row r="171" s="2" customFormat="1">
      <c r="A171" s="42"/>
      <c r="B171" s="43"/>
      <c r="C171" s="44"/>
      <c r="D171" s="227" t="s">
        <v>170</v>
      </c>
      <c r="E171" s="44"/>
      <c r="F171" s="228" t="s">
        <v>2185</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515</v>
      </c>
      <c r="D172" s="209" t="s">
        <v>161</v>
      </c>
      <c r="E172" s="210" t="s">
        <v>2186</v>
      </c>
      <c r="F172" s="211" t="s">
        <v>2187</v>
      </c>
      <c r="G172" s="212" t="s">
        <v>634</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2188</v>
      </c>
    </row>
    <row r="173" s="2" customFormat="1">
      <c r="A173" s="42"/>
      <c r="B173" s="43"/>
      <c r="C173" s="44"/>
      <c r="D173" s="227" t="s">
        <v>170</v>
      </c>
      <c r="E173" s="44"/>
      <c r="F173" s="228" t="s">
        <v>2189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520</v>
      </c>
      <c r="D174" s="209" t="s">
        <v>161</v>
      </c>
      <c r="E174" s="210" t="s">
        <v>2190</v>
      </c>
      <c r="F174" s="211" t="s">
        <v>2191</v>
      </c>
      <c r="G174" s="212" t="s">
        <v>634</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1435</v>
      </c>
    </row>
    <row r="175" s="2" customFormat="1">
      <c r="A175" s="42"/>
      <c r="B175" s="43"/>
      <c r="C175" s="44"/>
      <c r="D175" s="227" t="s">
        <v>170</v>
      </c>
      <c r="E175" s="44"/>
      <c r="F175" s="228" t="s">
        <v>2192</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527</v>
      </c>
      <c r="D176" s="209" t="s">
        <v>161</v>
      </c>
      <c r="E176" s="210" t="s">
        <v>2193</v>
      </c>
      <c r="F176" s="211" t="s">
        <v>2194</v>
      </c>
      <c r="G176" s="212" t="s">
        <v>634</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1439</v>
      </c>
    </row>
    <row r="177" s="2" customFormat="1">
      <c r="A177" s="42"/>
      <c r="B177" s="43"/>
      <c r="C177" s="44"/>
      <c r="D177" s="227" t="s">
        <v>170</v>
      </c>
      <c r="E177" s="44"/>
      <c r="F177" s="228" t="s">
        <v>2195</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532</v>
      </c>
      <c r="D178" s="209" t="s">
        <v>161</v>
      </c>
      <c r="E178" s="210" t="s">
        <v>2196</v>
      </c>
      <c r="F178" s="211" t="s">
        <v>2197</v>
      </c>
      <c r="G178" s="212" t="s">
        <v>634</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1443</v>
      </c>
    </row>
    <row r="179" s="2" customFormat="1">
      <c r="A179" s="42"/>
      <c r="B179" s="43"/>
      <c r="C179" s="44"/>
      <c r="D179" s="227" t="s">
        <v>170</v>
      </c>
      <c r="E179" s="44"/>
      <c r="F179" s="228" t="s">
        <v>2198</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540</v>
      </c>
      <c r="D180" s="209" t="s">
        <v>161</v>
      </c>
      <c r="E180" s="210" t="s">
        <v>2199</v>
      </c>
      <c r="F180" s="211" t="s">
        <v>2200</v>
      </c>
      <c r="G180" s="212" t="s">
        <v>634</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1447</v>
      </c>
    </row>
    <row r="181" s="2" customFormat="1">
      <c r="A181" s="42"/>
      <c r="B181" s="43"/>
      <c r="C181" s="44"/>
      <c r="D181" s="227" t="s">
        <v>170</v>
      </c>
      <c r="E181" s="44"/>
      <c r="F181" s="228" t="s">
        <v>2201</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556</v>
      </c>
      <c r="D182" s="209" t="s">
        <v>161</v>
      </c>
      <c r="E182" s="210" t="s">
        <v>2202</v>
      </c>
      <c r="F182" s="211" t="s">
        <v>2203</v>
      </c>
      <c r="G182" s="212" t="s">
        <v>634</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1416</v>
      </c>
    </row>
    <row r="183" s="2" customFormat="1">
      <c r="A183" s="42"/>
      <c r="B183" s="43"/>
      <c r="C183" s="44"/>
      <c r="D183" s="227" t="s">
        <v>170</v>
      </c>
      <c r="E183" s="44"/>
      <c r="F183" s="228" t="s">
        <v>2204</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564</v>
      </c>
      <c r="D184" s="209" t="s">
        <v>161</v>
      </c>
      <c r="E184" s="210" t="s">
        <v>2205</v>
      </c>
      <c r="F184" s="211" t="s">
        <v>2206</v>
      </c>
      <c r="G184" s="212" t="s">
        <v>634</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2207</v>
      </c>
    </row>
    <row r="185" s="2" customFormat="1">
      <c r="A185" s="42"/>
      <c r="B185" s="43"/>
      <c r="C185" s="44"/>
      <c r="D185" s="227" t="s">
        <v>170</v>
      </c>
      <c r="E185" s="44"/>
      <c r="F185" s="228" t="s">
        <v>2208</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571</v>
      </c>
      <c r="D186" s="209" t="s">
        <v>161</v>
      </c>
      <c r="E186" s="210" t="s">
        <v>2209</v>
      </c>
      <c r="F186" s="211" t="s">
        <v>2210</v>
      </c>
      <c r="G186" s="212" t="s">
        <v>634</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2211</v>
      </c>
    </row>
    <row r="187" s="2" customFormat="1">
      <c r="A187" s="42"/>
      <c r="B187" s="43"/>
      <c r="C187" s="44"/>
      <c r="D187" s="227" t="s">
        <v>170</v>
      </c>
      <c r="E187" s="44"/>
      <c r="F187" s="228" t="s">
        <v>2212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577</v>
      </c>
      <c r="D188" s="209" t="s">
        <v>161</v>
      </c>
      <c r="E188" s="210" t="s">
        <v>2213</v>
      </c>
      <c r="F188" s="211" t="s">
        <v>2214</v>
      </c>
      <c r="G188" s="212" t="s">
        <v>634</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2215</v>
      </c>
    </row>
    <row r="189" s="2" customFormat="1">
      <c r="A189" s="42"/>
      <c r="B189" s="43"/>
      <c r="C189" s="44"/>
      <c r="D189" s="227" t="s">
        <v>170</v>
      </c>
      <c r="E189" s="44"/>
      <c r="F189" s="228" t="s">
        <v>2216</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582</v>
      </c>
      <c r="D190" s="209" t="s">
        <v>161</v>
      </c>
      <c r="E190" s="210" t="s">
        <v>2217</v>
      </c>
      <c r="F190" s="211" t="s">
        <v>2218</v>
      </c>
      <c r="G190" s="212" t="s">
        <v>634</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1500</v>
      </c>
    </row>
    <row r="191" s="2" customFormat="1">
      <c r="A191" s="42"/>
      <c r="B191" s="43"/>
      <c r="C191" s="44"/>
      <c r="D191" s="227" t="s">
        <v>170</v>
      </c>
      <c r="E191" s="44"/>
      <c r="F191" s="228" t="s">
        <v>2219</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588</v>
      </c>
      <c r="D192" s="209" t="s">
        <v>161</v>
      </c>
      <c r="E192" s="210" t="s">
        <v>2220</v>
      </c>
      <c r="F192" s="211" t="s">
        <v>2221</v>
      </c>
      <c r="G192" s="212" t="s">
        <v>634</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1507</v>
      </c>
    </row>
    <row r="193" s="2" customFormat="1" ht="16.5" customHeight="1">
      <c r="A193" s="42"/>
      <c r="B193" s="43"/>
      <c r="C193" s="209" t="s">
        <v>593</v>
      </c>
      <c r="D193" s="209" t="s">
        <v>161</v>
      </c>
      <c r="E193" s="210" t="s">
        <v>2222</v>
      </c>
      <c r="F193" s="211" t="s">
        <v>2223</v>
      </c>
      <c r="G193" s="212" t="s">
        <v>634</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2224</v>
      </c>
    </row>
    <row r="194" s="2" customFormat="1">
      <c r="A194" s="42"/>
      <c r="B194" s="43"/>
      <c r="C194" s="44"/>
      <c r="D194" s="227" t="s">
        <v>170</v>
      </c>
      <c r="E194" s="44"/>
      <c r="F194" s="228" t="s">
        <v>2225</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600</v>
      </c>
      <c r="D195" s="209" t="s">
        <v>161</v>
      </c>
      <c r="E195" s="210" t="s">
        <v>2226</v>
      </c>
      <c r="F195" s="211" t="s">
        <v>2227</v>
      </c>
      <c r="G195" s="212" t="s">
        <v>634</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2228</v>
      </c>
    </row>
    <row r="196" s="2" customFormat="1">
      <c r="A196" s="42"/>
      <c r="B196" s="43"/>
      <c r="C196" s="44"/>
      <c r="D196" s="227" t="s">
        <v>170</v>
      </c>
      <c r="E196" s="44"/>
      <c r="F196" s="228" t="s">
        <v>2229</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604</v>
      </c>
      <c r="D197" s="209" t="s">
        <v>161</v>
      </c>
      <c r="E197" s="210" t="s">
        <v>2230</v>
      </c>
      <c r="F197" s="211" t="s">
        <v>2231</v>
      </c>
      <c r="G197" s="212" t="s">
        <v>634</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2232</v>
      </c>
    </row>
    <row r="198" s="2" customFormat="1" ht="16.5" customHeight="1">
      <c r="A198" s="42"/>
      <c r="B198" s="43"/>
      <c r="C198" s="209" t="s">
        <v>610</v>
      </c>
      <c r="D198" s="209" t="s">
        <v>161</v>
      </c>
      <c r="E198" s="210" t="s">
        <v>2233</v>
      </c>
      <c r="F198" s="211" t="s">
        <v>2234</v>
      </c>
      <c r="G198" s="212" t="s">
        <v>634</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2235</v>
      </c>
    </row>
    <row r="199" s="2" customFormat="1">
      <c r="A199" s="42"/>
      <c r="B199" s="43"/>
      <c r="C199" s="44"/>
      <c r="D199" s="227" t="s">
        <v>170</v>
      </c>
      <c r="E199" s="44"/>
      <c r="F199" s="228" t="s">
        <v>2236</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614</v>
      </c>
      <c r="D200" s="209" t="s">
        <v>161</v>
      </c>
      <c r="E200" s="210" t="s">
        <v>2237</v>
      </c>
      <c r="F200" s="211" t="s">
        <v>2238</v>
      </c>
      <c r="G200" s="212" t="s">
        <v>634</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2239</v>
      </c>
    </row>
    <row r="201" s="2" customFormat="1">
      <c r="A201" s="42"/>
      <c r="B201" s="43"/>
      <c r="C201" s="44"/>
      <c r="D201" s="227" t="s">
        <v>170</v>
      </c>
      <c r="E201" s="44"/>
      <c r="F201" s="228" t="s">
        <v>2240</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618</v>
      </c>
      <c r="D202" s="209" t="s">
        <v>161</v>
      </c>
      <c r="E202" s="210" t="s">
        <v>2241</v>
      </c>
      <c r="F202" s="211" t="s">
        <v>2242</v>
      </c>
      <c r="G202" s="212" t="s">
        <v>634</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2243</v>
      </c>
    </row>
    <row r="203" s="2" customFormat="1">
      <c r="A203" s="42"/>
      <c r="B203" s="43"/>
      <c r="C203" s="44"/>
      <c r="D203" s="227" t="s">
        <v>170</v>
      </c>
      <c r="E203" s="44"/>
      <c r="F203" s="228" t="s">
        <v>2244</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21.75" customHeight="1">
      <c r="A204" s="42"/>
      <c r="B204" s="43"/>
      <c r="C204" s="209" t="s">
        <v>622</v>
      </c>
      <c r="D204" s="209" t="s">
        <v>161</v>
      </c>
      <c r="E204" s="210" t="s">
        <v>2245</v>
      </c>
      <c r="F204" s="211" t="s">
        <v>2246</v>
      </c>
      <c r="G204" s="212" t="s">
        <v>634</v>
      </c>
      <c r="H204" s="213">
        <v>1</v>
      </c>
      <c r="I204" s="214"/>
      <c r="J204" s="215">
        <f>ROUND(I204*H204,2)</f>
        <v>0</v>
      </c>
      <c r="K204" s="211" t="s">
        <v>201</v>
      </c>
      <c r="L204" s="48"/>
      <c r="M204" s="289" t="s">
        <v>44</v>
      </c>
      <c r="N204" s="290" t="s">
        <v>53</v>
      </c>
      <c r="O204" s="284"/>
      <c r="P204" s="291">
        <f>O204*H204</f>
        <v>0</v>
      </c>
      <c r="Q204" s="291">
        <v>0</v>
      </c>
      <c r="R204" s="291">
        <f>Q204*H204</f>
        <v>0</v>
      </c>
      <c r="S204" s="291">
        <v>0</v>
      </c>
      <c r="T204" s="292">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2247</v>
      </c>
    </row>
    <row r="205" s="2" customFormat="1" ht="6.96" customHeight="1">
      <c r="A205" s="42"/>
      <c r="B205" s="63"/>
      <c r="C205" s="64"/>
      <c r="D205" s="64"/>
      <c r="E205" s="64"/>
      <c r="F205" s="64"/>
      <c r="G205" s="64"/>
      <c r="H205" s="64"/>
      <c r="I205" s="64"/>
      <c r="J205" s="64"/>
      <c r="K205" s="64"/>
      <c r="L205" s="48"/>
      <c r="M205" s="42"/>
      <c r="O205" s="42"/>
      <c r="P205" s="42"/>
      <c r="Q205" s="42"/>
      <c r="R205" s="42"/>
      <c r="S205" s="42"/>
      <c r="T205" s="42"/>
      <c r="U205" s="42"/>
      <c r="V205" s="42"/>
      <c r="W205" s="42"/>
      <c r="X205" s="42"/>
      <c r="Y205" s="42"/>
      <c r="Z205" s="42"/>
      <c r="AA205" s="42"/>
      <c r="AB205" s="42"/>
      <c r="AC205" s="42"/>
      <c r="AD205" s="42"/>
      <c r="AE205" s="42"/>
    </row>
  </sheetData>
  <sheetProtection sheet="1" autoFilter="0" formatColumns="0" formatRows="0" objects="1" scenarios="1" spinCount="100000" saltValue="OqZAlsfBOgLsl2cY8ZFbNVIO7T3SqOyeAX/G+ioobJSbJ5bkhSnSNx7oTs6IJuH62q7pIRNfmEA6Bca38C9QbQ==" hashValue="f3VgsMCTaJ+aOj5r0xuD5V3a/2jiDxSpLd0GWkd6n/xR9rSM2LGMk8qW8vnUZzZCw6iSb7OdxjRpQKsPf/SlBA==" algorithmName="SHA-512" password="CC35"/>
  <autoFilter ref="C80:K20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2248</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2249</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2250</v>
      </c>
      <c r="D16" s="42"/>
      <c r="E16" s="42"/>
      <c r="F16" s="42"/>
      <c r="G16" s="42"/>
      <c r="H16" s="48"/>
    </row>
    <row r="17" s="2" customFormat="1" ht="16.8" customHeight="1">
      <c r="A17" s="42"/>
      <c r="B17" s="48"/>
      <c r="C17" s="305" t="s">
        <v>162</v>
      </c>
      <c r="D17" s="305" t="s">
        <v>2251</v>
      </c>
      <c r="E17" s="20" t="s">
        <v>164</v>
      </c>
      <c r="F17" s="306">
        <v>13175.17</v>
      </c>
      <c r="G17" s="42"/>
      <c r="H17" s="48"/>
    </row>
    <row r="18" s="2" customFormat="1" ht="16.8" customHeight="1">
      <c r="A18" s="42"/>
      <c r="B18" s="48"/>
      <c r="C18" s="305" t="s">
        <v>191</v>
      </c>
      <c r="D18" s="305" t="s">
        <v>2252</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2250</v>
      </c>
      <c r="D24" s="42"/>
      <c r="E24" s="42"/>
      <c r="F24" s="42"/>
      <c r="G24" s="42"/>
      <c r="H24" s="48"/>
    </row>
    <row r="25" s="2" customFormat="1" ht="16.8" customHeight="1">
      <c r="A25" s="42"/>
      <c r="B25" s="48"/>
      <c r="C25" s="305" t="s">
        <v>179</v>
      </c>
      <c r="D25" s="305" t="s">
        <v>2253</v>
      </c>
      <c r="E25" s="20" t="s">
        <v>164</v>
      </c>
      <c r="F25" s="306">
        <v>87.939999999999998</v>
      </c>
      <c r="G25" s="42"/>
      <c r="H25" s="48"/>
    </row>
    <row r="26" s="2" customFormat="1" ht="16.8" customHeight="1">
      <c r="A26" s="42"/>
      <c r="B26" s="48"/>
      <c r="C26" s="305" t="s">
        <v>191</v>
      </c>
      <c r="D26" s="305" t="s">
        <v>2252</v>
      </c>
      <c r="E26" s="20" t="s">
        <v>164</v>
      </c>
      <c r="F26" s="306">
        <v>13278.378000000001</v>
      </c>
      <c r="G26" s="42"/>
      <c r="H26" s="48"/>
    </row>
    <row r="27" s="2" customFormat="1" ht="16.8" customHeight="1">
      <c r="A27" s="42"/>
      <c r="B27" s="48"/>
      <c r="C27" s="305" t="s">
        <v>206</v>
      </c>
      <c r="D27" s="305" t="s">
        <v>2254</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2250</v>
      </c>
      <c r="D32" s="42"/>
      <c r="E32" s="42"/>
      <c r="F32" s="42"/>
      <c r="G32" s="42"/>
      <c r="H32" s="48"/>
    </row>
    <row r="33" s="2" customFormat="1" ht="16.8" customHeight="1">
      <c r="A33" s="42"/>
      <c r="B33" s="48"/>
      <c r="C33" s="305" t="s">
        <v>220</v>
      </c>
      <c r="D33" s="305" t="s">
        <v>2255</v>
      </c>
      <c r="E33" s="20" t="s">
        <v>222</v>
      </c>
      <c r="F33" s="306">
        <v>24</v>
      </c>
      <c r="G33" s="42"/>
      <c r="H33" s="48"/>
    </row>
    <row r="34" s="2" customFormat="1" ht="16.8" customHeight="1">
      <c r="A34" s="42"/>
      <c r="B34" s="48"/>
      <c r="C34" s="305" t="s">
        <v>191</v>
      </c>
      <c r="D34" s="305" t="s">
        <v>2252</v>
      </c>
      <c r="E34" s="20" t="s">
        <v>164</v>
      </c>
      <c r="F34" s="306">
        <v>13278.378000000001</v>
      </c>
      <c r="G34" s="42"/>
      <c r="H34" s="48"/>
    </row>
    <row r="35" s="2" customFormat="1" ht="16.8" customHeight="1">
      <c r="A35" s="42"/>
      <c r="B35" s="48"/>
      <c r="C35" s="305" t="s">
        <v>185</v>
      </c>
      <c r="D35" s="305" t="s">
        <v>2256</v>
      </c>
      <c r="E35" s="20" t="s">
        <v>164</v>
      </c>
      <c r="F35" s="306">
        <v>15.268000000000001</v>
      </c>
      <c r="G35" s="42"/>
      <c r="H35" s="48"/>
    </row>
    <row r="36" s="2" customFormat="1" ht="16.8" customHeight="1">
      <c r="A36" s="42"/>
      <c r="B36" s="48"/>
      <c r="C36" s="305" t="s">
        <v>228</v>
      </c>
      <c r="D36" s="305" t="s">
        <v>2257</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284</v>
      </c>
      <c r="E40" s="20" t="s">
        <v>44</v>
      </c>
      <c r="F40" s="306">
        <v>0</v>
      </c>
      <c r="G40" s="42"/>
      <c r="H40" s="48"/>
    </row>
    <row r="41" s="2" customFormat="1" ht="16.8" customHeight="1">
      <c r="A41" s="42"/>
      <c r="B41" s="48"/>
      <c r="C41" s="305" t="s">
        <v>44</v>
      </c>
      <c r="D41" s="305" t="s">
        <v>285</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2250</v>
      </c>
      <c r="D44" s="42"/>
      <c r="E44" s="42"/>
      <c r="F44" s="42"/>
      <c r="G44" s="42"/>
      <c r="H44" s="48"/>
    </row>
    <row r="45" s="2" customFormat="1" ht="16.8" customHeight="1">
      <c r="A45" s="42"/>
      <c r="B45" s="48"/>
      <c r="C45" s="305" t="s">
        <v>280</v>
      </c>
      <c r="D45" s="305" t="s">
        <v>2258</v>
      </c>
      <c r="E45" s="20" t="s">
        <v>164</v>
      </c>
      <c r="F45" s="306">
        <v>4711.5600000000004</v>
      </c>
      <c r="G45" s="42"/>
      <c r="H45" s="48"/>
    </row>
    <row r="46" s="2" customFormat="1" ht="16.8" customHeight="1">
      <c r="A46" s="42"/>
      <c r="B46" s="48"/>
      <c r="C46" s="305" t="s">
        <v>286</v>
      </c>
      <c r="D46" s="305" t="s">
        <v>287</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677</v>
      </c>
      <c r="E48" s="20" t="s">
        <v>44</v>
      </c>
      <c r="F48" s="306">
        <v>0</v>
      </c>
      <c r="G48" s="42"/>
      <c r="H48" s="48"/>
    </row>
    <row r="49" s="2" customFormat="1" ht="16.8" customHeight="1">
      <c r="A49" s="42"/>
      <c r="B49" s="48"/>
      <c r="C49" s="305" t="s">
        <v>44</v>
      </c>
      <c r="D49" s="305" t="s">
        <v>678</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2250</v>
      </c>
      <c r="D52" s="42"/>
      <c r="E52" s="42"/>
      <c r="F52" s="42"/>
      <c r="G52" s="42"/>
      <c r="H52" s="48"/>
    </row>
    <row r="53" s="2" customFormat="1" ht="16.8" customHeight="1">
      <c r="A53" s="42"/>
      <c r="B53" s="48"/>
      <c r="C53" s="305" t="s">
        <v>674</v>
      </c>
      <c r="D53" s="305" t="s">
        <v>44</v>
      </c>
      <c r="E53" s="20" t="s">
        <v>308</v>
      </c>
      <c r="F53" s="306">
        <v>5196.2299999999996</v>
      </c>
      <c r="G53" s="42"/>
      <c r="H53" s="48"/>
    </row>
    <row r="54" s="2" customFormat="1" ht="16.8" customHeight="1">
      <c r="A54" s="42"/>
      <c r="B54" s="48"/>
      <c r="C54" s="305" t="s">
        <v>306</v>
      </c>
      <c r="D54" s="305" t="s">
        <v>2259</v>
      </c>
      <c r="E54" s="20" t="s">
        <v>308</v>
      </c>
      <c r="F54" s="306">
        <v>3015.75</v>
      </c>
      <c r="G54" s="42"/>
      <c r="H54" s="48"/>
    </row>
    <row r="55" s="2" customFormat="1" ht="16.8" customHeight="1">
      <c r="A55" s="42"/>
      <c r="B55" s="48"/>
      <c r="C55" s="305" t="s">
        <v>430</v>
      </c>
      <c r="D55" s="305" t="s">
        <v>2260</v>
      </c>
      <c r="E55" s="20" t="s">
        <v>308</v>
      </c>
      <c r="F55" s="306">
        <v>4826.6499999999996</v>
      </c>
      <c r="G55" s="42"/>
      <c r="H55" s="48"/>
    </row>
    <row r="56" s="2" customFormat="1" ht="16.8" customHeight="1">
      <c r="A56" s="42"/>
      <c r="B56" s="48"/>
      <c r="C56" s="305" t="s">
        <v>440</v>
      </c>
      <c r="D56" s="305" t="s">
        <v>2261</v>
      </c>
      <c r="E56" s="20" t="s">
        <v>308</v>
      </c>
      <c r="F56" s="306">
        <v>3015.75</v>
      </c>
      <c r="G56" s="42"/>
      <c r="H56" s="48"/>
    </row>
    <row r="57" s="2" customFormat="1" ht="16.8" customHeight="1">
      <c r="A57" s="42"/>
      <c r="B57" s="48"/>
      <c r="C57" s="305" t="s">
        <v>449</v>
      </c>
      <c r="D57" s="305" t="s">
        <v>2262</v>
      </c>
      <c r="E57" s="20" t="s">
        <v>308</v>
      </c>
      <c r="F57" s="306">
        <v>2736.0100000000002</v>
      </c>
      <c r="G57" s="42"/>
      <c r="H57" s="48"/>
    </row>
    <row r="58" s="2" customFormat="1" ht="16.8" customHeight="1">
      <c r="A58" s="42"/>
      <c r="B58" s="48"/>
      <c r="C58" s="305" t="s">
        <v>454</v>
      </c>
      <c r="D58" s="305" t="s">
        <v>2263</v>
      </c>
      <c r="E58" s="20" t="s">
        <v>308</v>
      </c>
      <c r="F58" s="306">
        <v>2736.0100000000002</v>
      </c>
      <c r="G58" s="42"/>
      <c r="H58" s="48"/>
    </row>
    <row r="59" s="2" customFormat="1" ht="16.8" customHeight="1">
      <c r="A59" s="42"/>
      <c r="B59" s="48"/>
      <c r="C59" s="305" t="s">
        <v>461</v>
      </c>
      <c r="D59" s="305" t="s">
        <v>2264</v>
      </c>
      <c r="E59" s="20" t="s">
        <v>308</v>
      </c>
      <c r="F59" s="306">
        <v>3015.75</v>
      </c>
      <c r="G59" s="42"/>
      <c r="H59" s="48"/>
    </row>
    <row r="60" s="2" customFormat="1" ht="16.8" customHeight="1">
      <c r="A60" s="42"/>
      <c r="B60" s="48"/>
      <c r="C60" s="305" t="s">
        <v>465</v>
      </c>
      <c r="D60" s="305" t="s">
        <v>2264</v>
      </c>
      <c r="E60" s="20" t="s">
        <v>308</v>
      </c>
      <c r="F60" s="306">
        <v>3015.75</v>
      </c>
      <c r="G60" s="42"/>
      <c r="H60" s="48"/>
    </row>
    <row r="61" s="2" customFormat="1" ht="16.8" customHeight="1">
      <c r="A61" s="42"/>
      <c r="B61" s="48"/>
      <c r="C61" s="305" t="s">
        <v>469</v>
      </c>
      <c r="D61" s="305" t="s">
        <v>2265</v>
      </c>
      <c r="E61" s="20" t="s">
        <v>308</v>
      </c>
      <c r="F61" s="306">
        <v>2736.0100000000002</v>
      </c>
      <c r="G61" s="42"/>
      <c r="H61" s="48"/>
    </row>
    <row r="62" s="2" customFormat="1" ht="16.8" customHeight="1">
      <c r="A62" s="42"/>
      <c r="B62" s="48"/>
      <c r="C62" s="305" t="s">
        <v>572</v>
      </c>
      <c r="D62" s="305" t="s">
        <v>2266</v>
      </c>
      <c r="E62" s="20" t="s">
        <v>308</v>
      </c>
      <c r="F62" s="306">
        <v>5196.2299999999996</v>
      </c>
      <c r="G62" s="42"/>
      <c r="H62" s="48"/>
    </row>
    <row r="63" s="2" customFormat="1" ht="16.8" customHeight="1">
      <c r="A63" s="42"/>
      <c r="B63" s="48"/>
      <c r="C63" s="301" t="s">
        <v>248</v>
      </c>
      <c r="D63" s="302" t="s">
        <v>44</v>
      </c>
      <c r="E63" s="303" t="s">
        <v>44</v>
      </c>
      <c r="F63" s="304">
        <v>723.27999999999997</v>
      </c>
      <c r="G63" s="42"/>
      <c r="H63" s="48"/>
    </row>
    <row r="64" s="2" customFormat="1" ht="16.8" customHeight="1">
      <c r="A64" s="42"/>
      <c r="B64" s="48"/>
      <c r="C64" s="305" t="s">
        <v>44</v>
      </c>
      <c r="D64" s="305" t="s">
        <v>679</v>
      </c>
      <c r="E64" s="20" t="s">
        <v>44</v>
      </c>
      <c r="F64" s="306">
        <v>0</v>
      </c>
      <c r="G64" s="42"/>
      <c r="H64" s="48"/>
    </row>
    <row r="65" s="2" customFormat="1" ht="16.8" customHeight="1">
      <c r="A65" s="42"/>
      <c r="B65" s="48"/>
      <c r="C65" s="305" t="s">
        <v>44</v>
      </c>
      <c r="D65" s="305" t="s">
        <v>249</v>
      </c>
      <c r="E65" s="20" t="s">
        <v>44</v>
      </c>
      <c r="F65" s="306">
        <v>723.27999999999997</v>
      </c>
      <c r="G65" s="42"/>
      <c r="H65" s="48"/>
    </row>
    <row r="66" s="2" customFormat="1" ht="16.8" customHeight="1">
      <c r="A66" s="42"/>
      <c r="B66" s="48"/>
      <c r="C66" s="305" t="s">
        <v>248</v>
      </c>
      <c r="D66" s="305" t="s">
        <v>176</v>
      </c>
      <c r="E66" s="20" t="s">
        <v>44</v>
      </c>
      <c r="F66" s="306">
        <v>723.27999999999997</v>
      </c>
      <c r="G66" s="42"/>
      <c r="H66" s="48"/>
    </row>
    <row r="67" s="2" customFormat="1" ht="16.8" customHeight="1">
      <c r="A67" s="42"/>
      <c r="B67" s="48"/>
      <c r="C67" s="307" t="s">
        <v>2250</v>
      </c>
      <c r="D67" s="42"/>
      <c r="E67" s="42"/>
      <c r="F67" s="42"/>
      <c r="G67" s="42"/>
      <c r="H67" s="48"/>
    </row>
    <row r="68" s="2" customFormat="1" ht="16.8" customHeight="1">
      <c r="A68" s="42"/>
      <c r="B68" s="48"/>
      <c r="C68" s="305" t="s">
        <v>674</v>
      </c>
      <c r="D68" s="305" t="s">
        <v>44</v>
      </c>
      <c r="E68" s="20" t="s">
        <v>308</v>
      </c>
      <c r="F68" s="306">
        <v>5196.2299999999996</v>
      </c>
      <c r="G68" s="42"/>
      <c r="H68" s="48"/>
    </row>
    <row r="69" s="2" customFormat="1" ht="16.8" customHeight="1">
      <c r="A69" s="42"/>
      <c r="B69" s="48"/>
      <c r="C69" s="305" t="s">
        <v>306</v>
      </c>
      <c r="D69" s="305" t="s">
        <v>2259</v>
      </c>
      <c r="E69" s="20" t="s">
        <v>308</v>
      </c>
      <c r="F69" s="306">
        <v>3015.75</v>
      </c>
      <c r="G69" s="42"/>
      <c r="H69" s="48"/>
    </row>
    <row r="70" s="2" customFormat="1" ht="16.8" customHeight="1">
      <c r="A70" s="42"/>
      <c r="B70" s="48"/>
      <c r="C70" s="305" t="s">
        <v>430</v>
      </c>
      <c r="D70" s="305" t="s">
        <v>2260</v>
      </c>
      <c r="E70" s="20" t="s">
        <v>308</v>
      </c>
      <c r="F70" s="306">
        <v>4826.6499999999996</v>
      </c>
      <c r="G70" s="42"/>
      <c r="H70" s="48"/>
    </row>
    <row r="71" s="2" customFormat="1" ht="16.8" customHeight="1">
      <c r="A71" s="42"/>
      <c r="B71" s="48"/>
      <c r="C71" s="305" t="s">
        <v>440</v>
      </c>
      <c r="D71" s="305" t="s">
        <v>2261</v>
      </c>
      <c r="E71" s="20" t="s">
        <v>308</v>
      </c>
      <c r="F71" s="306">
        <v>3015.75</v>
      </c>
      <c r="G71" s="42"/>
      <c r="H71" s="48"/>
    </row>
    <row r="72" s="2" customFormat="1" ht="16.8" customHeight="1">
      <c r="A72" s="42"/>
      <c r="B72" s="48"/>
      <c r="C72" s="305" t="s">
        <v>449</v>
      </c>
      <c r="D72" s="305" t="s">
        <v>2262</v>
      </c>
      <c r="E72" s="20" t="s">
        <v>308</v>
      </c>
      <c r="F72" s="306">
        <v>2736.0100000000002</v>
      </c>
      <c r="G72" s="42"/>
      <c r="H72" s="48"/>
    </row>
    <row r="73" s="2" customFormat="1" ht="16.8" customHeight="1">
      <c r="A73" s="42"/>
      <c r="B73" s="48"/>
      <c r="C73" s="305" t="s">
        <v>454</v>
      </c>
      <c r="D73" s="305" t="s">
        <v>2263</v>
      </c>
      <c r="E73" s="20" t="s">
        <v>308</v>
      </c>
      <c r="F73" s="306">
        <v>2736.0100000000002</v>
      </c>
      <c r="G73" s="42"/>
      <c r="H73" s="48"/>
    </row>
    <row r="74" s="2" customFormat="1" ht="16.8" customHeight="1">
      <c r="A74" s="42"/>
      <c r="B74" s="48"/>
      <c r="C74" s="305" t="s">
        <v>461</v>
      </c>
      <c r="D74" s="305" t="s">
        <v>2264</v>
      </c>
      <c r="E74" s="20" t="s">
        <v>308</v>
      </c>
      <c r="F74" s="306">
        <v>3015.75</v>
      </c>
      <c r="G74" s="42"/>
      <c r="H74" s="48"/>
    </row>
    <row r="75" s="2" customFormat="1" ht="16.8" customHeight="1">
      <c r="A75" s="42"/>
      <c r="B75" s="48"/>
      <c r="C75" s="305" t="s">
        <v>465</v>
      </c>
      <c r="D75" s="305" t="s">
        <v>2264</v>
      </c>
      <c r="E75" s="20" t="s">
        <v>308</v>
      </c>
      <c r="F75" s="306">
        <v>3015.75</v>
      </c>
      <c r="G75" s="42"/>
      <c r="H75" s="48"/>
    </row>
    <row r="76" s="2" customFormat="1" ht="16.8" customHeight="1">
      <c r="A76" s="42"/>
      <c r="B76" s="48"/>
      <c r="C76" s="305" t="s">
        <v>469</v>
      </c>
      <c r="D76" s="305" t="s">
        <v>2265</v>
      </c>
      <c r="E76" s="20" t="s">
        <v>308</v>
      </c>
      <c r="F76" s="306">
        <v>2736.0100000000002</v>
      </c>
      <c r="G76" s="42"/>
      <c r="H76" s="48"/>
    </row>
    <row r="77" s="2" customFormat="1" ht="16.8" customHeight="1">
      <c r="A77" s="42"/>
      <c r="B77" s="48"/>
      <c r="C77" s="305" t="s">
        <v>572</v>
      </c>
      <c r="D77" s="305" t="s">
        <v>2266</v>
      </c>
      <c r="E77" s="20" t="s">
        <v>308</v>
      </c>
      <c r="F77" s="306">
        <v>5196.2299999999996</v>
      </c>
      <c r="G77" s="42"/>
      <c r="H77" s="48"/>
    </row>
    <row r="78" s="2" customFormat="1" ht="16.8" customHeight="1">
      <c r="A78" s="42"/>
      <c r="B78" s="48"/>
      <c r="C78" s="301" t="s">
        <v>250</v>
      </c>
      <c r="D78" s="302" t="s">
        <v>44</v>
      </c>
      <c r="E78" s="303" t="s">
        <v>44</v>
      </c>
      <c r="F78" s="304">
        <v>1428.29</v>
      </c>
      <c r="G78" s="42"/>
      <c r="H78" s="48"/>
    </row>
    <row r="79" s="2" customFormat="1" ht="16.8" customHeight="1">
      <c r="A79" s="42"/>
      <c r="B79" s="48"/>
      <c r="C79" s="305" t="s">
        <v>44</v>
      </c>
      <c r="D79" s="305" t="s">
        <v>680</v>
      </c>
      <c r="E79" s="20" t="s">
        <v>44</v>
      </c>
      <c r="F79" s="306">
        <v>0</v>
      </c>
      <c r="G79" s="42"/>
      <c r="H79" s="48"/>
    </row>
    <row r="80" s="2" customFormat="1" ht="16.8" customHeight="1">
      <c r="A80" s="42"/>
      <c r="B80" s="48"/>
      <c r="C80" s="305" t="s">
        <v>44</v>
      </c>
      <c r="D80" s="305" t="s">
        <v>251</v>
      </c>
      <c r="E80" s="20" t="s">
        <v>44</v>
      </c>
      <c r="F80" s="306">
        <v>1428.29</v>
      </c>
      <c r="G80" s="42"/>
      <c r="H80" s="48"/>
    </row>
    <row r="81" s="2" customFormat="1" ht="16.8" customHeight="1">
      <c r="A81" s="42"/>
      <c r="B81" s="48"/>
      <c r="C81" s="305" t="s">
        <v>250</v>
      </c>
      <c r="D81" s="305" t="s">
        <v>176</v>
      </c>
      <c r="E81" s="20" t="s">
        <v>44</v>
      </c>
      <c r="F81" s="306">
        <v>1428.29</v>
      </c>
      <c r="G81" s="42"/>
      <c r="H81" s="48"/>
    </row>
    <row r="82" s="2" customFormat="1" ht="16.8" customHeight="1">
      <c r="A82" s="42"/>
      <c r="B82" s="48"/>
      <c r="C82" s="307" t="s">
        <v>2250</v>
      </c>
      <c r="D82" s="42"/>
      <c r="E82" s="42"/>
      <c r="F82" s="42"/>
      <c r="G82" s="42"/>
      <c r="H82" s="48"/>
    </row>
    <row r="83" s="2" customFormat="1" ht="16.8" customHeight="1">
      <c r="A83" s="42"/>
      <c r="B83" s="48"/>
      <c r="C83" s="305" t="s">
        <v>674</v>
      </c>
      <c r="D83" s="305" t="s">
        <v>44</v>
      </c>
      <c r="E83" s="20" t="s">
        <v>308</v>
      </c>
      <c r="F83" s="306">
        <v>5196.2299999999996</v>
      </c>
      <c r="G83" s="42"/>
      <c r="H83" s="48"/>
    </row>
    <row r="84" s="2" customFormat="1" ht="16.8" customHeight="1">
      <c r="A84" s="42"/>
      <c r="B84" s="48"/>
      <c r="C84" s="305" t="s">
        <v>306</v>
      </c>
      <c r="D84" s="305" t="s">
        <v>2259</v>
      </c>
      <c r="E84" s="20" t="s">
        <v>308</v>
      </c>
      <c r="F84" s="306">
        <v>3015.75</v>
      </c>
      <c r="G84" s="42"/>
      <c r="H84" s="48"/>
    </row>
    <row r="85" s="2" customFormat="1" ht="16.8" customHeight="1">
      <c r="A85" s="42"/>
      <c r="B85" s="48"/>
      <c r="C85" s="305" t="s">
        <v>430</v>
      </c>
      <c r="D85" s="305" t="s">
        <v>2260</v>
      </c>
      <c r="E85" s="20" t="s">
        <v>308</v>
      </c>
      <c r="F85" s="306">
        <v>4826.6499999999996</v>
      </c>
      <c r="G85" s="42"/>
      <c r="H85" s="48"/>
    </row>
    <row r="86" s="2" customFormat="1" ht="16.8" customHeight="1">
      <c r="A86" s="42"/>
      <c r="B86" s="48"/>
      <c r="C86" s="305" t="s">
        <v>440</v>
      </c>
      <c r="D86" s="305" t="s">
        <v>2261</v>
      </c>
      <c r="E86" s="20" t="s">
        <v>308</v>
      </c>
      <c r="F86" s="306">
        <v>3015.75</v>
      </c>
      <c r="G86" s="42"/>
      <c r="H86" s="48"/>
    </row>
    <row r="87" s="2" customFormat="1" ht="16.8" customHeight="1">
      <c r="A87" s="42"/>
      <c r="B87" s="48"/>
      <c r="C87" s="305" t="s">
        <v>449</v>
      </c>
      <c r="D87" s="305" t="s">
        <v>2262</v>
      </c>
      <c r="E87" s="20" t="s">
        <v>308</v>
      </c>
      <c r="F87" s="306">
        <v>2736.0100000000002</v>
      </c>
      <c r="G87" s="42"/>
      <c r="H87" s="48"/>
    </row>
    <row r="88" s="2" customFormat="1" ht="16.8" customHeight="1">
      <c r="A88" s="42"/>
      <c r="B88" s="48"/>
      <c r="C88" s="305" t="s">
        <v>454</v>
      </c>
      <c r="D88" s="305" t="s">
        <v>2263</v>
      </c>
      <c r="E88" s="20" t="s">
        <v>308</v>
      </c>
      <c r="F88" s="306">
        <v>2736.0100000000002</v>
      </c>
      <c r="G88" s="42"/>
      <c r="H88" s="48"/>
    </row>
    <row r="89" s="2" customFormat="1" ht="16.8" customHeight="1">
      <c r="A89" s="42"/>
      <c r="B89" s="48"/>
      <c r="C89" s="305" t="s">
        <v>461</v>
      </c>
      <c r="D89" s="305" t="s">
        <v>2264</v>
      </c>
      <c r="E89" s="20" t="s">
        <v>308</v>
      </c>
      <c r="F89" s="306">
        <v>3015.75</v>
      </c>
      <c r="G89" s="42"/>
      <c r="H89" s="48"/>
    </row>
    <row r="90" s="2" customFormat="1" ht="16.8" customHeight="1">
      <c r="A90" s="42"/>
      <c r="B90" s="48"/>
      <c r="C90" s="305" t="s">
        <v>465</v>
      </c>
      <c r="D90" s="305" t="s">
        <v>2264</v>
      </c>
      <c r="E90" s="20" t="s">
        <v>308</v>
      </c>
      <c r="F90" s="306">
        <v>3015.75</v>
      </c>
      <c r="G90" s="42"/>
      <c r="H90" s="48"/>
    </row>
    <row r="91" s="2" customFormat="1" ht="16.8" customHeight="1">
      <c r="A91" s="42"/>
      <c r="B91" s="48"/>
      <c r="C91" s="305" t="s">
        <v>469</v>
      </c>
      <c r="D91" s="305" t="s">
        <v>2265</v>
      </c>
      <c r="E91" s="20" t="s">
        <v>308</v>
      </c>
      <c r="F91" s="306">
        <v>2736.0100000000002</v>
      </c>
      <c r="G91" s="42"/>
      <c r="H91" s="48"/>
    </row>
    <row r="92" s="2" customFormat="1" ht="16.8" customHeight="1">
      <c r="A92" s="42"/>
      <c r="B92" s="48"/>
      <c r="C92" s="305" t="s">
        <v>572</v>
      </c>
      <c r="D92" s="305" t="s">
        <v>2266</v>
      </c>
      <c r="E92" s="20" t="s">
        <v>308</v>
      </c>
      <c r="F92" s="306">
        <v>5196.2299999999996</v>
      </c>
      <c r="G92" s="42"/>
      <c r="H92" s="48"/>
    </row>
    <row r="93" s="2" customFormat="1" ht="16.8" customHeight="1">
      <c r="A93" s="42"/>
      <c r="B93" s="48"/>
      <c r="C93" s="301" t="s">
        <v>252</v>
      </c>
      <c r="D93" s="302" t="s">
        <v>44</v>
      </c>
      <c r="E93" s="303" t="s">
        <v>44</v>
      </c>
      <c r="F93" s="304">
        <v>193.31</v>
      </c>
      <c r="G93" s="42"/>
      <c r="H93" s="48"/>
    </row>
    <row r="94" s="2" customFormat="1" ht="16.8" customHeight="1">
      <c r="A94" s="42"/>
      <c r="B94" s="48"/>
      <c r="C94" s="305" t="s">
        <v>44</v>
      </c>
      <c r="D94" s="305" t="s">
        <v>681</v>
      </c>
      <c r="E94" s="20" t="s">
        <v>44</v>
      </c>
      <c r="F94" s="306">
        <v>0</v>
      </c>
      <c r="G94" s="42"/>
      <c r="H94" s="48"/>
    </row>
    <row r="95" s="2" customFormat="1" ht="16.8" customHeight="1">
      <c r="A95" s="42"/>
      <c r="B95" s="48"/>
      <c r="C95" s="305" t="s">
        <v>44</v>
      </c>
      <c r="D95" s="305" t="s">
        <v>253</v>
      </c>
      <c r="E95" s="20" t="s">
        <v>44</v>
      </c>
      <c r="F95" s="306">
        <v>193.31</v>
      </c>
      <c r="G95" s="42"/>
      <c r="H95" s="48"/>
    </row>
    <row r="96" s="2" customFormat="1" ht="16.8" customHeight="1">
      <c r="A96" s="42"/>
      <c r="B96" s="48"/>
      <c r="C96" s="305" t="s">
        <v>252</v>
      </c>
      <c r="D96" s="305" t="s">
        <v>176</v>
      </c>
      <c r="E96" s="20" t="s">
        <v>44</v>
      </c>
      <c r="F96" s="306">
        <v>193.31</v>
      </c>
      <c r="G96" s="42"/>
      <c r="H96" s="48"/>
    </row>
    <row r="97" s="2" customFormat="1" ht="16.8" customHeight="1">
      <c r="A97" s="42"/>
      <c r="B97" s="48"/>
      <c r="C97" s="307" t="s">
        <v>2250</v>
      </c>
      <c r="D97" s="42"/>
      <c r="E97" s="42"/>
      <c r="F97" s="42"/>
      <c r="G97" s="42"/>
      <c r="H97" s="48"/>
    </row>
    <row r="98" s="2" customFormat="1" ht="16.8" customHeight="1">
      <c r="A98" s="42"/>
      <c r="B98" s="48"/>
      <c r="C98" s="305" t="s">
        <v>674</v>
      </c>
      <c r="D98" s="305" t="s">
        <v>44</v>
      </c>
      <c r="E98" s="20" t="s">
        <v>308</v>
      </c>
      <c r="F98" s="306">
        <v>5196.2299999999996</v>
      </c>
      <c r="G98" s="42"/>
      <c r="H98" s="48"/>
    </row>
    <row r="99" s="2" customFormat="1" ht="16.8" customHeight="1">
      <c r="A99" s="42"/>
      <c r="B99" s="48"/>
      <c r="C99" s="305" t="s">
        <v>306</v>
      </c>
      <c r="D99" s="305" t="s">
        <v>2259</v>
      </c>
      <c r="E99" s="20" t="s">
        <v>308</v>
      </c>
      <c r="F99" s="306">
        <v>3015.75</v>
      </c>
      <c r="G99" s="42"/>
      <c r="H99" s="48"/>
    </row>
    <row r="100" s="2" customFormat="1" ht="16.8" customHeight="1">
      <c r="A100" s="42"/>
      <c r="B100" s="48"/>
      <c r="C100" s="305" t="s">
        <v>430</v>
      </c>
      <c r="D100" s="305" t="s">
        <v>2260</v>
      </c>
      <c r="E100" s="20" t="s">
        <v>308</v>
      </c>
      <c r="F100" s="306">
        <v>4826.6499999999996</v>
      </c>
      <c r="G100" s="42"/>
      <c r="H100" s="48"/>
    </row>
    <row r="101" s="2" customFormat="1" ht="16.8" customHeight="1">
      <c r="A101" s="42"/>
      <c r="B101" s="48"/>
      <c r="C101" s="305" t="s">
        <v>440</v>
      </c>
      <c r="D101" s="305" t="s">
        <v>2261</v>
      </c>
      <c r="E101" s="20" t="s">
        <v>308</v>
      </c>
      <c r="F101" s="306">
        <v>3015.75</v>
      </c>
      <c r="G101" s="42"/>
      <c r="H101" s="48"/>
    </row>
    <row r="102" s="2" customFormat="1" ht="16.8" customHeight="1">
      <c r="A102" s="42"/>
      <c r="B102" s="48"/>
      <c r="C102" s="305" t="s">
        <v>461</v>
      </c>
      <c r="D102" s="305" t="s">
        <v>2264</v>
      </c>
      <c r="E102" s="20" t="s">
        <v>308</v>
      </c>
      <c r="F102" s="306">
        <v>3015.75</v>
      </c>
      <c r="G102" s="42"/>
      <c r="H102" s="48"/>
    </row>
    <row r="103" s="2" customFormat="1" ht="16.8" customHeight="1">
      <c r="A103" s="42"/>
      <c r="B103" s="48"/>
      <c r="C103" s="305" t="s">
        <v>465</v>
      </c>
      <c r="D103" s="305" t="s">
        <v>2264</v>
      </c>
      <c r="E103" s="20" t="s">
        <v>308</v>
      </c>
      <c r="F103" s="306">
        <v>3015.75</v>
      </c>
      <c r="G103" s="42"/>
      <c r="H103" s="48"/>
    </row>
    <row r="104" s="2" customFormat="1" ht="16.8" customHeight="1">
      <c r="A104" s="42"/>
      <c r="B104" s="48"/>
      <c r="C104" s="305" t="s">
        <v>475</v>
      </c>
      <c r="D104" s="305" t="s">
        <v>2267</v>
      </c>
      <c r="E104" s="20" t="s">
        <v>308</v>
      </c>
      <c r="F104" s="306">
        <v>279.74000000000001</v>
      </c>
      <c r="G104" s="42"/>
      <c r="H104" s="48"/>
    </row>
    <row r="105" s="2" customFormat="1" ht="16.8" customHeight="1">
      <c r="A105" s="42"/>
      <c r="B105" s="48"/>
      <c r="C105" s="305" t="s">
        <v>572</v>
      </c>
      <c r="D105" s="305" t="s">
        <v>2266</v>
      </c>
      <c r="E105" s="20" t="s">
        <v>308</v>
      </c>
      <c r="F105" s="306">
        <v>5196.2299999999996</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682</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2250</v>
      </c>
      <c r="D110" s="42"/>
      <c r="E110" s="42"/>
      <c r="F110" s="42"/>
      <c r="G110" s="42"/>
      <c r="H110" s="48"/>
    </row>
    <row r="111" s="2" customFormat="1" ht="16.8" customHeight="1">
      <c r="A111" s="42"/>
      <c r="B111" s="48"/>
      <c r="C111" s="305" t="s">
        <v>674</v>
      </c>
      <c r="D111" s="305" t="s">
        <v>44</v>
      </c>
      <c r="E111" s="20" t="s">
        <v>308</v>
      </c>
      <c r="F111" s="306">
        <v>5196.2299999999996</v>
      </c>
      <c r="G111" s="42"/>
      <c r="H111" s="48"/>
    </row>
    <row r="112" s="2" customFormat="1" ht="16.8" customHeight="1">
      <c r="A112" s="42"/>
      <c r="B112" s="48"/>
      <c r="C112" s="305" t="s">
        <v>306</v>
      </c>
      <c r="D112" s="305" t="s">
        <v>2259</v>
      </c>
      <c r="E112" s="20" t="s">
        <v>308</v>
      </c>
      <c r="F112" s="306">
        <v>3015.75</v>
      </c>
      <c r="G112" s="42"/>
      <c r="H112" s="48"/>
    </row>
    <row r="113" s="2" customFormat="1" ht="16.8" customHeight="1">
      <c r="A113" s="42"/>
      <c r="B113" s="48"/>
      <c r="C113" s="305" t="s">
        <v>430</v>
      </c>
      <c r="D113" s="305" t="s">
        <v>2260</v>
      </c>
      <c r="E113" s="20" t="s">
        <v>308</v>
      </c>
      <c r="F113" s="306">
        <v>4826.6499999999996</v>
      </c>
      <c r="G113" s="42"/>
      <c r="H113" s="48"/>
    </row>
    <row r="114" s="2" customFormat="1" ht="16.8" customHeight="1">
      <c r="A114" s="42"/>
      <c r="B114" s="48"/>
      <c r="C114" s="305" t="s">
        <v>440</v>
      </c>
      <c r="D114" s="305" t="s">
        <v>2261</v>
      </c>
      <c r="E114" s="20" t="s">
        <v>308</v>
      </c>
      <c r="F114" s="306">
        <v>3015.75</v>
      </c>
      <c r="G114" s="42"/>
      <c r="H114" s="48"/>
    </row>
    <row r="115" s="2" customFormat="1" ht="16.8" customHeight="1">
      <c r="A115" s="42"/>
      <c r="B115" s="48"/>
      <c r="C115" s="305" t="s">
        <v>461</v>
      </c>
      <c r="D115" s="305" t="s">
        <v>2264</v>
      </c>
      <c r="E115" s="20" t="s">
        <v>308</v>
      </c>
      <c r="F115" s="306">
        <v>3015.75</v>
      </c>
      <c r="G115" s="42"/>
      <c r="H115" s="48"/>
    </row>
    <row r="116" s="2" customFormat="1" ht="16.8" customHeight="1">
      <c r="A116" s="42"/>
      <c r="B116" s="48"/>
      <c r="C116" s="305" t="s">
        <v>465</v>
      </c>
      <c r="D116" s="305" t="s">
        <v>2264</v>
      </c>
      <c r="E116" s="20" t="s">
        <v>308</v>
      </c>
      <c r="F116" s="306">
        <v>3015.75</v>
      </c>
      <c r="G116" s="42"/>
      <c r="H116" s="48"/>
    </row>
    <row r="117" s="2" customFormat="1" ht="16.8" customHeight="1">
      <c r="A117" s="42"/>
      <c r="B117" s="48"/>
      <c r="C117" s="305" t="s">
        <v>475</v>
      </c>
      <c r="D117" s="305" t="s">
        <v>2267</v>
      </c>
      <c r="E117" s="20" t="s">
        <v>308</v>
      </c>
      <c r="F117" s="306">
        <v>279.74000000000001</v>
      </c>
      <c r="G117" s="42"/>
      <c r="H117" s="48"/>
    </row>
    <row r="118" s="2" customFormat="1" ht="16.8" customHeight="1">
      <c r="A118" s="42"/>
      <c r="B118" s="48"/>
      <c r="C118" s="305" t="s">
        <v>572</v>
      </c>
      <c r="D118" s="305" t="s">
        <v>2266</v>
      </c>
      <c r="E118" s="20" t="s">
        <v>308</v>
      </c>
      <c r="F118" s="306">
        <v>5196.2299999999996</v>
      </c>
      <c r="G118" s="42"/>
      <c r="H118" s="48"/>
    </row>
    <row r="119" s="2" customFormat="1" ht="16.8" customHeight="1">
      <c r="A119" s="42"/>
      <c r="B119" s="48"/>
      <c r="C119" s="301" t="s">
        <v>256</v>
      </c>
      <c r="D119" s="302" t="s">
        <v>44</v>
      </c>
      <c r="E119" s="303" t="s">
        <v>44</v>
      </c>
      <c r="F119" s="304">
        <v>23.129999999999999</v>
      </c>
      <c r="G119" s="42"/>
      <c r="H119" s="48"/>
    </row>
    <row r="120" s="2" customFormat="1" ht="16.8" customHeight="1">
      <c r="A120" s="42"/>
      <c r="B120" s="48"/>
      <c r="C120" s="305" t="s">
        <v>44</v>
      </c>
      <c r="D120" s="305" t="s">
        <v>683</v>
      </c>
      <c r="E120" s="20" t="s">
        <v>44</v>
      </c>
      <c r="F120" s="306">
        <v>0</v>
      </c>
      <c r="G120" s="42"/>
      <c r="H120" s="48"/>
    </row>
    <row r="121" s="2" customFormat="1" ht="16.8" customHeight="1">
      <c r="A121" s="42"/>
      <c r="B121" s="48"/>
      <c r="C121" s="305" t="s">
        <v>44</v>
      </c>
      <c r="D121" s="305" t="s">
        <v>257</v>
      </c>
      <c r="E121" s="20" t="s">
        <v>44</v>
      </c>
      <c r="F121" s="306">
        <v>23.129999999999999</v>
      </c>
      <c r="G121" s="42"/>
      <c r="H121" s="48"/>
    </row>
    <row r="122" s="2" customFormat="1" ht="16.8" customHeight="1">
      <c r="A122" s="42"/>
      <c r="B122" s="48"/>
      <c r="C122" s="305" t="s">
        <v>256</v>
      </c>
      <c r="D122" s="305" t="s">
        <v>176</v>
      </c>
      <c r="E122" s="20" t="s">
        <v>44</v>
      </c>
      <c r="F122" s="306">
        <v>23.129999999999999</v>
      </c>
      <c r="G122" s="42"/>
      <c r="H122" s="48"/>
    </row>
    <row r="123" s="2" customFormat="1" ht="16.8" customHeight="1">
      <c r="A123" s="42"/>
      <c r="B123" s="48"/>
      <c r="C123" s="307" t="s">
        <v>2250</v>
      </c>
      <c r="D123" s="42"/>
      <c r="E123" s="42"/>
      <c r="F123" s="42"/>
      <c r="G123" s="42"/>
      <c r="H123" s="48"/>
    </row>
    <row r="124" s="2" customFormat="1" ht="16.8" customHeight="1">
      <c r="A124" s="42"/>
      <c r="B124" s="48"/>
      <c r="C124" s="305" t="s">
        <v>674</v>
      </c>
      <c r="D124" s="305" t="s">
        <v>44</v>
      </c>
      <c r="E124" s="20" t="s">
        <v>308</v>
      </c>
      <c r="F124" s="306">
        <v>5196.2299999999996</v>
      </c>
      <c r="G124" s="42"/>
      <c r="H124" s="48"/>
    </row>
    <row r="125" s="2" customFormat="1" ht="16.8" customHeight="1">
      <c r="A125" s="42"/>
      <c r="B125" s="48"/>
      <c r="C125" s="305" t="s">
        <v>410</v>
      </c>
      <c r="D125" s="305" t="s">
        <v>2268</v>
      </c>
      <c r="E125" s="20" t="s">
        <v>308</v>
      </c>
      <c r="F125" s="306">
        <v>23.129999999999999</v>
      </c>
      <c r="G125" s="42"/>
      <c r="H125" s="48"/>
    </row>
    <row r="126" s="2" customFormat="1" ht="16.8" customHeight="1">
      <c r="A126" s="42"/>
      <c r="B126" s="48"/>
      <c r="C126" s="305" t="s">
        <v>420</v>
      </c>
      <c r="D126" s="305" t="s">
        <v>2269</v>
      </c>
      <c r="E126" s="20" t="s">
        <v>308</v>
      </c>
      <c r="F126" s="306">
        <v>23.129999999999999</v>
      </c>
      <c r="G126" s="42"/>
      <c r="H126" s="48"/>
    </row>
    <row r="127" s="2" customFormat="1" ht="16.8" customHeight="1">
      <c r="A127" s="42"/>
      <c r="B127" s="48"/>
      <c r="C127" s="305" t="s">
        <v>504</v>
      </c>
      <c r="D127" s="305" t="s">
        <v>2270</v>
      </c>
      <c r="E127" s="20" t="s">
        <v>164</v>
      </c>
      <c r="F127" s="306">
        <v>3.4700000000000002</v>
      </c>
      <c r="G127" s="42"/>
      <c r="H127" s="48"/>
    </row>
    <row r="128" s="2" customFormat="1" ht="16.8" customHeight="1">
      <c r="A128" s="42"/>
      <c r="B128" s="48"/>
      <c r="C128" s="305" t="s">
        <v>533</v>
      </c>
      <c r="D128" s="305" t="s">
        <v>2271</v>
      </c>
      <c r="E128" s="20" t="s">
        <v>200</v>
      </c>
      <c r="F128" s="306">
        <v>0.26700000000000002</v>
      </c>
      <c r="G128" s="42"/>
      <c r="H128" s="48"/>
    </row>
    <row r="129" s="2" customFormat="1" ht="16.8" customHeight="1">
      <c r="A129" s="42"/>
      <c r="B129" s="48"/>
      <c r="C129" s="305" t="s">
        <v>572</v>
      </c>
      <c r="D129" s="305" t="s">
        <v>2266</v>
      </c>
      <c r="E129" s="20" t="s">
        <v>308</v>
      </c>
      <c r="F129" s="306">
        <v>5196.2299999999996</v>
      </c>
      <c r="G129" s="42"/>
      <c r="H129" s="48"/>
    </row>
    <row r="130" s="2" customFormat="1" ht="16.8" customHeight="1">
      <c r="A130" s="42"/>
      <c r="B130" s="48"/>
      <c r="C130" s="301" t="s">
        <v>259</v>
      </c>
      <c r="D130" s="302" t="s">
        <v>44</v>
      </c>
      <c r="E130" s="303" t="s">
        <v>44</v>
      </c>
      <c r="F130" s="304">
        <v>298.18000000000001</v>
      </c>
      <c r="G130" s="42"/>
      <c r="H130" s="48"/>
    </row>
    <row r="131" s="2" customFormat="1" ht="16.8" customHeight="1">
      <c r="A131" s="42"/>
      <c r="B131" s="48"/>
      <c r="C131" s="305" t="s">
        <v>44</v>
      </c>
      <c r="D131" s="305" t="s">
        <v>684</v>
      </c>
      <c r="E131" s="20" t="s">
        <v>44</v>
      </c>
      <c r="F131" s="306">
        <v>0</v>
      </c>
      <c r="G131" s="42"/>
      <c r="H131" s="48"/>
    </row>
    <row r="132" s="2" customFormat="1" ht="16.8" customHeight="1">
      <c r="A132" s="42"/>
      <c r="B132" s="48"/>
      <c r="C132" s="305" t="s">
        <v>44</v>
      </c>
      <c r="D132" s="305" t="s">
        <v>260</v>
      </c>
      <c r="E132" s="20" t="s">
        <v>44</v>
      </c>
      <c r="F132" s="306">
        <v>298.18000000000001</v>
      </c>
      <c r="G132" s="42"/>
      <c r="H132" s="48"/>
    </row>
    <row r="133" s="2" customFormat="1" ht="16.8" customHeight="1">
      <c r="A133" s="42"/>
      <c r="B133" s="48"/>
      <c r="C133" s="305" t="s">
        <v>259</v>
      </c>
      <c r="D133" s="305" t="s">
        <v>176</v>
      </c>
      <c r="E133" s="20" t="s">
        <v>44</v>
      </c>
      <c r="F133" s="306">
        <v>298.18000000000001</v>
      </c>
      <c r="G133" s="42"/>
      <c r="H133" s="48"/>
    </row>
    <row r="134" s="2" customFormat="1" ht="16.8" customHeight="1">
      <c r="A134" s="42"/>
      <c r="B134" s="48"/>
      <c r="C134" s="307" t="s">
        <v>2250</v>
      </c>
      <c r="D134" s="42"/>
      <c r="E134" s="42"/>
      <c r="F134" s="42"/>
      <c r="G134" s="42"/>
      <c r="H134" s="48"/>
    </row>
    <row r="135" s="2" customFormat="1" ht="16.8" customHeight="1">
      <c r="A135" s="42"/>
      <c r="B135" s="48"/>
      <c r="C135" s="305" t="s">
        <v>674</v>
      </c>
      <c r="D135" s="305" t="s">
        <v>44</v>
      </c>
      <c r="E135" s="20" t="s">
        <v>308</v>
      </c>
      <c r="F135" s="306">
        <v>5196.2299999999996</v>
      </c>
      <c r="G135" s="42"/>
      <c r="H135" s="48"/>
    </row>
    <row r="136" s="2" customFormat="1" ht="16.8" customHeight="1">
      <c r="A136" s="42"/>
      <c r="B136" s="48"/>
      <c r="C136" s="305" t="s">
        <v>415</v>
      </c>
      <c r="D136" s="305" t="s">
        <v>2272</v>
      </c>
      <c r="E136" s="20" t="s">
        <v>308</v>
      </c>
      <c r="F136" s="306">
        <v>298.18000000000001</v>
      </c>
      <c r="G136" s="42"/>
      <c r="H136" s="48"/>
    </row>
    <row r="137" s="2" customFormat="1" ht="16.8" customHeight="1">
      <c r="A137" s="42"/>
      <c r="B137" s="48"/>
      <c r="C137" s="305" t="s">
        <v>445</v>
      </c>
      <c r="D137" s="305" t="s">
        <v>2261</v>
      </c>
      <c r="E137" s="20" t="s">
        <v>308</v>
      </c>
      <c r="F137" s="306">
        <v>298.18000000000001</v>
      </c>
      <c r="G137" s="42"/>
      <c r="H137" s="48"/>
    </row>
    <row r="138" s="2" customFormat="1" ht="16.8" customHeight="1">
      <c r="A138" s="42"/>
      <c r="B138" s="48"/>
      <c r="C138" s="305" t="s">
        <v>458</v>
      </c>
      <c r="D138" s="305" t="s">
        <v>2263</v>
      </c>
      <c r="E138" s="20" t="s">
        <v>308</v>
      </c>
      <c r="F138" s="306">
        <v>298.18000000000001</v>
      </c>
      <c r="G138" s="42"/>
      <c r="H138" s="48"/>
    </row>
    <row r="139" s="2" customFormat="1" ht="16.8" customHeight="1">
      <c r="A139" s="42"/>
      <c r="B139" s="48"/>
      <c r="C139" s="305" t="s">
        <v>572</v>
      </c>
      <c r="D139" s="305" t="s">
        <v>2266</v>
      </c>
      <c r="E139" s="20" t="s">
        <v>308</v>
      </c>
      <c r="F139" s="306">
        <v>5196.2299999999996</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685</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2250</v>
      </c>
      <c r="D144" s="42"/>
      <c r="E144" s="42"/>
      <c r="F144" s="42"/>
      <c r="G144" s="42"/>
      <c r="H144" s="48"/>
    </row>
    <row r="145" s="2" customFormat="1" ht="16.8" customHeight="1">
      <c r="A145" s="42"/>
      <c r="B145" s="48"/>
      <c r="C145" s="305" t="s">
        <v>674</v>
      </c>
      <c r="D145" s="305" t="s">
        <v>44</v>
      </c>
      <c r="E145" s="20" t="s">
        <v>308</v>
      </c>
      <c r="F145" s="306">
        <v>5196.2299999999996</v>
      </c>
      <c r="G145" s="42"/>
      <c r="H145" s="48"/>
    </row>
    <row r="146" s="2" customFormat="1" ht="16.8" customHeight="1">
      <c r="A146" s="42"/>
      <c r="B146" s="48"/>
      <c r="C146" s="305" t="s">
        <v>312</v>
      </c>
      <c r="D146" s="305" t="s">
        <v>2273</v>
      </c>
      <c r="E146" s="20" t="s">
        <v>164</v>
      </c>
      <c r="F146" s="306">
        <v>14.481</v>
      </c>
      <c r="G146" s="42"/>
      <c r="H146" s="48"/>
    </row>
    <row r="147" s="2" customFormat="1" ht="16.8" customHeight="1">
      <c r="A147" s="42"/>
      <c r="B147" s="48"/>
      <c r="C147" s="305" t="s">
        <v>435</v>
      </c>
      <c r="D147" s="305" t="s">
        <v>2274</v>
      </c>
      <c r="E147" s="20" t="s">
        <v>308</v>
      </c>
      <c r="F147" s="306">
        <v>48.270000000000003</v>
      </c>
      <c r="G147" s="42"/>
      <c r="H147" s="48"/>
    </row>
    <row r="148" s="2" customFormat="1" ht="16.8" customHeight="1">
      <c r="A148" s="42"/>
      <c r="B148" s="48"/>
      <c r="C148" s="305" t="s">
        <v>572</v>
      </c>
      <c r="D148" s="305" t="s">
        <v>2266</v>
      </c>
      <c r="E148" s="20" t="s">
        <v>308</v>
      </c>
      <c r="F148" s="306">
        <v>5196.2299999999996</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686</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2250</v>
      </c>
      <c r="D153" s="42"/>
      <c r="E153" s="42"/>
      <c r="F153" s="42"/>
      <c r="G153" s="42"/>
      <c r="H153" s="48"/>
    </row>
    <row r="154" s="2" customFormat="1" ht="16.8" customHeight="1">
      <c r="A154" s="42"/>
      <c r="B154" s="48"/>
      <c r="C154" s="305" t="s">
        <v>674</v>
      </c>
      <c r="D154" s="305" t="s">
        <v>44</v>
      </c>
      <c r="E154" s="20" t="s">
        <v>308</v>
      </c>
      <c r="F154" s="306">
        <v>5196.2299999999996</v>
      </c>
      <c r="G154" s="42"/>
      <c r="H154" s="48"/>
    </row>
    <row r="155" s="2" customFormat="1" ht="16.8" customHeight="1">
      <c r="A155" s="42"/>
      <c r="B155" s="48"/>
      <c r="C155" s="305" t="s">
        <v>395</v>
      </c>
      <c r="D155" s="305" t="s">
        <v>2275</v>
      </c>
      <c r="E155" s="20" t="s">
        <v>308</v>
      </c>
      <c r="F155" s="306">
        <v>1810.9000000000001</v>
      </c>
      <c r="G155" s="42"/>
      <c r="H155" s="48"/>
    </row>
    <row r="156" s="2" customFormat="1" ht="16.8" customHeight="1">
      <c r="A156" s="42"/>
      <c r="B156" s="48"/>
      <c r="C156" s="305" t="s">
        <v>401</v>
      </c>
      <c r="D156" s="305" t="s">
        <v>2276</v>
      </c>
      <c r="E156" s="20" t="s">
        <v>308</v>
      </c>
      <c r="F156" s="306">
        <v>1810.9000000000001</v>
      </c>
      <c r="G156" s="42"/>
      <c r="H156" s="48"/>
    </row>
    <row r="157" s="2" customFormat="1" ht="16.8" customHeight="1">
      <c r="A157" s="42"/>
      <c r="B157" s="48"/>
      <c r="C157" s="305" t="s">
        <v>405</v>
      </c>
      <c r="D157" s="305" t="s">
        <v>2277</v>
      </c>
      <c r="E157" s="20" t="s">
        <v>308</v>
      </c>
      <c r="F157" s="306">
        <v>1810.9000000000001</v>
      </c>
      <c r="G157" s="42"/>
      <c r="H157" s="48"/>
    </row>
    <row r="158" s="2" customFormat="1" ht="16.8" customHeight="1">
      <c r="A158" s="42"/>
      <c r="B158" s="48"/>
      <c r="C158" s="305" t="s">
        <v>425</v>
      </c>
      <c r="D158" s="305" t="s">
        <v>2278</v>
      </c>
      <c r="E158" s="20" t="s">
        <v>308</v>
      </c>
      <c r="F158" s="306">
        <v>1810.9000000000001</v>
      </c>
      <c r="G158" s="42"/>
      <c r="H158" s="48"/>
    </row>
    <row r="159" s="2" customFormat="1" ht="16.8" customHeight="1">
      <c r="A159" s="42"/>
      <c r="B159" s="48"/>
      <c r="C159" s="305" t="s">
        <v>430</v>
      </c>
      <c r="D159" s="305" t="s">
        <v>2260</v>
      </c>
      <c r="E159" s="20" t="s">
        <v>308</v>
      </c>
      <c r="F159" s="306">
        <v>4826.6499999999996</v>
      </c>
      <c r="G159" s="42"/>
      <c r="H159" s="48"/>
    </row>
    <row r="160" s="2" customFormat="1" ht="16.8" customHeight="1">
      <c r="A160" s="42"/>
      <c r="B160" s="48"/>
      <c r="C160" s="305" t="s">
        <v>491</v>
      </c>
      <c r="D160" s="305" t="s">
        <v>2279</v>
      </c>
      <c r="E160" s="20" t="s">
        <v>308</v>
      </c>
      <c r="F160" s="306">
        <v>1810.9000000000001</v>
      </c>
      <c r="G160" s="42"/>
      <c r="H160" s="48"/>
    </row>
    <row r="161" s="2" customFormat="1" ht="16.8" customHeight="1">
      <c r="A161" s="42"/>
      <c r="B161" s="48"/>
      <c r="C161" s="305" t="s">
        <v>572</v>
      </c>
      <c r="D161" s="305" t="s">
        <v>2266</v>
      </c>
      <c r="E161" s="20" t="s">
        <v>308</v>
      </c>
      <c r="F161" s="306">
        <v>5196.2299999999996</v>
      </c>
      <c r="G161" s="42"/>
      <c r="H161" s="48"/>
    </row>
    <row r="162" s="2" customFormat="1" ht="16.8" customHeight="1">
      <c r="A162" s="42"/>
      <c r="B162" s="48"/>
      <c r="C162" s="301" t="s">
        <v>265</v>
      </c>
      <c r="D162" s="302" t="s">
        <v>44</v>
      </c>
      <c r="E162" s="303" t="s">
        <v>44</v>
      </c>
      <c r="F162" s="304">
        <v>215</v>
      </c>
      <c r="G162" s="42"/>
      <c r="H162" s="48"/>
    </row>
    <row r="163" s="2" customFormat="1" ht="16.8" customHeight="1">
      <c r="A163" s="42"/>
      <c r="B163" s="48"/>
      <c r="C163" s="305" t="s">
        <v>44</v>
      </c>
      <c r="D163" s="305" t="s">
        <v>326</v>
      </c>
      <c r="E163" s="20" t="s">
        <v>44</v>
      </c>
      <c r="F163" s="306">
        <v>0</v>
      </c>
      <c r="G163" s="42"/>
      <c r="H163" s="48"/>
    </row>
    <row r="164" s="2" customFormat="1" ht="16.8" customHeight="1">
      <c r="A164" s="42"/>
      <c r="B164" s="48"/>
      <c r="C164" s="305" t="s">
        <v>44</v>
      </c>
      <c r="D164" s="305" t="s">
        <v>327</v>
      </c>
      <c r="E164" s="20" t="s">
        <v>44</v>
      </c>
      <c r="F164" s="306">
        <v>201</v>
      </c>
      <c r="G164" s="42"/>
      <c r="H164" s="48"/>
    </row>
    <row r="165" s="2" customFormat="1" ht="16.8" customHeight="1">
      <c r="A165" s="42"/>
      <c r="B165" s="48"/>
      <c r="C165" s="305" t="s">
        <v>44</v>
      </c>
      <c r="D165" s="305" t="s">
        <v>328</v>
      </c>
      <c r="E165" s="20" t="s">
        <v>44</v>
      </c>
      <c r="F165" s="306">
        <v>14</v>
      </c>
      <c r="G165" s="42"/>
      <c r="H165" s="48"/>
    </row>
    <row r="166" s="2" customFormat="1" ht="16.8" customHeight="1">
      <c r="A166" s="42"/>
      <c r="B166" s="48"/>
      <c r="C166" s="305" t="s">
        <v>265</v>
      </c>
      <c r="D166" s="305" t="s">
        <v>176</v>
      </c>
      <c r="E166" s="20" t="s">
        <v>44</v>
      </c>
      <c r="F166" s="306">
        <v>215</v>
      </c>
      <c r="G166" s="42"/>
      <c r="H166" s="48"/>
    </row>
    <row r="167" s="2" customFormat="1" ht="16.8" customHeight="1">
      <c r="A167" s="42"/>
      <c r="B167" s="48"/>
      <c r="C167" s="307" t="s">
        <v>2250</v>
      </c>
      <c r="D167" s="42"/>
      <c r="E167" s="42"/>
      <c r="F167" s="42"/>
      <c r="G167" s="42"/>
      <c r="H167" s="48"/>
    </row>
    <row r="168" s="2" customFormat="1" ht="16.8" customHeight="1">
      <c r="A168" s="42"/>
      <c r="B168" s="48"/>
      <c r="C168" s="305" t="s">
        <v>322</v>
      </c>
      <c r="D168" s="305" t="s">
        <v>2280</v>
      </c>
      <c r="E168" s="20" t="s">
        <v>222</v>
      </c>
      <c r="F168" s="306">
        <v>215</v>
      </c>
      <c r="G168" s="42"/>
      <c r="H168" s="48"/>
    </row>
    <row r="169" s="2" customFormat="1" ht="16.8" customHeight="1">
      <c r="A169" s="42"/>
      <c r="B169" s="48"/>
      <c r="C169" s="305" t="s">
        <v>191</v>
      </c>
      <c r="D169" s="305" t="s">
        <v>2252</v>
      </c>
      <c r="E169" s="20" t="s">
        <v>164</v>
      </c>
      <c r="F169" s="306">
        <v>27.018000000000001</v>
      </c>
      <c r="G169" s="42"/>
      <c r="H169" s="48"/>
    </row>
    <row r="170" s="2" customFormat="1" ht="16.8" customHeight="1">
      <c r="A170" s="42"/>
      <c r="B170" s="48"/>
      <c r="C170" s="305" t="s">
        <v>185</v>
      </c>
      <c r="D170" s="305" t="s">
        <v>2256</v>
      </c>
      <c r="E170" s="20" t="s">
        <v>164</v>
      </c>
      <c r="F170" s="306">
        <v>911.66800000000001</v>
      </c>
      <c r="G170" s="42"/>
      <c r="H170" s="48"/>
    </row>
    <row r="171" s="2" customFormat="1" ht="16.8" customHeight="1">
      <c r="A171" s="42"/>
      <c r="B171" s="48"/>
      <c r="C171" s="301" t="s">
        <v>267</v>
      </c>
      <c r="D171" s="302" t="s">
        <v>44</v>
      </c>
      <c r="E171" s="303" t="s">
        <v>44</v>
      </c>
      <c r="F171" s="304">
        <v>4.8360000000000003</v>
      </c>
      <c r="G171" s="42"/>
      <c r="H171" s="48"/>
    </row>
    <row r="172" s="2" customFormat="1" ht="16.8" customHeight="1">
      <c r="A172" s="42"/>
      <c r="B172" s="48"/>
      <c r="C172" s="305" t="s">
        <v>44</v>
      </c>
      <c r="D172" s="305" t="s">
        <v>333</v>
      </c>
      <c r="E172" s="20" t="s">
        <v>44</v>
      </c>
      <c r="F172" s="306">
        <v>0</v>
      </c>
      <c r="G172" s="42"/>
      <c r="H172" s="48"/>
    </row>
    <row r="173" s="2" customFormat="1" ht="16.8" customHeight="1">
      <c r="A173" s="42"/>
      <c r="B173" s="48"/>
      <c r="C173" s="305" t="s">
        <v>44</v>
      </c>
      <c r="D173" s="305" t="s">
        <v>334</v>
      </c>
      <c r="E173" s="20" t="s">
        <v>44</v>
      </c>
      <c r="F173" s="306">
        <v>0</v>
      </c>
      <c r="G173" s="42"/>
      <c r="H173" s="48"/>
    </row>
    <row r="174" s="2" customFormat="1" ht="16.8" customHeight="1">
      <c r="A174" s="42"/>
      <c r="B174" s="48"/>
      <c r="C174" s="305" t="s">
        <v>44</v>
      </c>
      <c r="D174" s="305" t="s">
        <v>335</v>
      </c>
      <c r="E174" s="20" t="s">
        <v>44</v>
      </c>
      <c r="F174" s="306">
        <v>4.8360000000000003</v>
      </c>
      <c r="G174" s="42"/>
      <c r="H174" s="48"/>
    </row>
    <row r="175" s="2" customFormat="1" ht="16.8" customHeight="1">
      <c r="A175" s="42"/>
      <c r="B175" s="48"/>
      <c r="C175" s="305" t="s">
        <v>267</v>
      </c>
      <c r="D175" s="305" t="s">
        <v>176</v>
      </c>
      <c r="E175" s="20" t="s">
        <v>44</v>
      </c>
      <c r="F175" s="306">
        <v>4.8360000000000003</v>
      </c>
      <c r="G175" s="42"/>
      <c r="H175" s="48"/>
    </row>
    <row r="176" s="2" customFormat="1" ht="16.8" customHeight="1">
      <c r="A176" s="42"/>
      <c r="B176" s="48"/>
      <c r="C176" s="307" t="s">
        <v>2250</v>
      </c>
      <c r="D176" s="42"/>
      <c r="E176" s="42"/>
      <c r="F176" s="42"/>
      <c r="G176" s="42"/>
      <c r="H176" s="48"/>
    </row>
    <row r="177" s="2" customFormat="1" ht="16.8" customHeight="1">
      <c r="A177" s="42"/>
      <c r="B177" s="48"/>
      <c r="C177" s="305" t="s">
        <v>329</v>
      </c>
      <c r="D177" s="305" t="s">
        <v>2281</v>
      </c>
      <c r="E177" s="20" t="s">
        <v>164</v>
      </c>
      <c r="F177" s="306">
        <v>4.8360000000000003</v>
      </c>
      <c r="G177" s="42"/>
      <c r="H177" s="48"/>
    </row>
    <row r="178" s="2" customFormat="1" ht="16.8" customHeight="1">
      <c r="A178" s="42"/>
      <c r="B178" s="48"/>
      <c r="C178" s="305" t="s">
        <v>349</v>
      </c>
      <c r="D178" s="305" t="s">
        <v>2282</v>
      </c>
      <c r="E178" s="20" t="s">
        <v>200</v>
      </c>
      <c r="F178" s="306">
        <v>0.029000000000000001</v>
      </c>
      <c r="G178" s="42"/>
      <c r="H178" s="48"/>
    </row>
    <row r="179" s="2" customFormat="1" ht="16.8" customHeight="1">
      <c r="A179" s="42"/>
      <c r="B179" s="48"/>
      <c r="C179" s="301" t="s">
        <v>269</v>
      </c>
      <c r="D179" s="302" t="s">
        <v>44</v>
      </c>
      <c r="E179" s="303" t="s">
        <v>44</v>
      </c>
      <c r="F179" s="304">
        <v>6.1600000000000001</v>
      </c>
      <c r="G179" s="42"/>
      <c r="H179" s="48"/>
    </row>
    <row r="180" s="2" customFormat="1" ht="16.8" customHeight="1">
      <c r="A180" s="42"/>
      <c r="B180" s="48"/>
      <c r="C180" s="305" t="s">
        <v>44</v>
      </c>
      <c r="D180" s="305" t="s">
        <v>360</v>
      </c>
      <c r="E180" s="20" t="s">
        <v>44</v>
      </c>
      <c r="F180" s="306">
        <v>0</v>
      </c>
      <c r="G180" s="42"/>
      <c r="H180" s="48"/>
    </row>
    <row r="181" s="2" customFormat="1" ht="16.8" customHeight="1">
      <c r="A181" s="42"/>
      <c r="B181" s="48"/>
      <c r="C181" s="305" t="s">
        <v>44</v>
      </c>
      <c r="D181" s="305" t="s">
        <v>334</v>
      </c>
      <c r="E181" s="20" t="s">
        <v>44</v>
      </c>
      <c r="F181" s="306">
        <v>0</v>
      </c>
      <c r="G181" s="42"/>
      <c r="H181" s="48"/>
    </row>
    <row r="182" s="2" customFormat="1" ht="16.8" customHeight="1">
      <c r="A182" s="42"/>
      <c r="B182" s="48"/>
      <c r="C182" s="305" t="s">
        <v>44</v>
      </c>
      <c r="D182" s="305" t="s">
        <v>361</v>
      </c>
      <c r="E182" s="20" t="s">
        <v>44</v>
      </c>
      <c r="F182" s="306">
        <v>6.1600000000000001</v>
      </c>
      <c r="G182" s="42"/>
      <c r="H182" s="48"/>
    </row>
    <row r="183" s="2" customFormat="1" ht="16.8" customHeight="1">
      <c r="A183" s="42"/>
      <c r="B183" s="48"/>
      <c r="C183" s="305" t="s">
        <v>269</v>
      </c>
      <c r="D183" s="305" t="s">
        <v>176</v>
      </c>
      <c r="E183" s="20" t="s">
        <v>44</v>
      </c>
      <c r="F183" s="306">
        <v>6.1600000000000001</v>
      </c>
      <c r="G183" s="42"/>
      <c r="H183" s="48"/>
    </row>
    <row r="184" s="2" customFormat="1" ht="16.8" customHeight="1">
      <c r="A184" s="42"/>
      <c r="B184" s="48"/>
      <c r="C184" s="307" t="s">
        <v>2250</v>
      </c>
      <c r="D184" s="42"/>
      <c r="E184" s="42"/>
      <c r="F184" s="42"/>
      <c r="G184" s="42"/>
      <c r="H184" s="48"/>
    </row>
    <row r="185" s="2" customFormat="1" ht="16.8" customHeight="1">
      <c r="A185" s="42"/>
      <c r="B185" s="48"/>
      <c r="C185" s="305" t="s">
        <v>356</v>
      </c>
      <c r="D185" s="305" t="s">
        <v>2283</v>
      </c>
      <c r="E185" s="20" t="s">
        <v>164</v>
      </c>
      <c r="F185" s="306">
        <v>6.1600000000000001</v>
      </c>
      <c r="G185" s="42"/>
      <c r="H185" s="48"/>
    </row>
    <row r="186" s="2" customFormat="1" ht="16.8" customHeight="1">
      <c r="A186" s="42"/>
      <c r="B186" s="48"/>
      <c r="C186" s="305" t="s">
        <v>375</v>
      </c>
      <c r="D186" s="305" t="s">
        <v>2284</v>
      </c>
      <c r="E186" s="20" t="s">
        <v>200</v>
      </c>
      <c r="F186" s="306">
        <v>0.036999999999999998</v>
      </c>
      <c r="G186" s="42"/>
      <c r="H186" s="48"/>
    </row>
    <row r="187" s="2" customFormat="1" ht="16.8" customHeight="1">
      <c r="A187" s="42"/>
      <c r="B187" s="48"/>
      <c r="C187" s="301" t="s">
        <v>271</v>
      </c>
      <c r="D187" s="302" t="s">
        <v>44</v>
      </c>
      <c r="E187" s="303" t="s">
        <v>44</v>
      </c>
      <c r="F187" s="304">
        <v>884.64999999999998</v>
      </c>
      <c r="G187" s="42"/>
      <c r="H187" s="48"/>
    </row>
    <row r="188" s="2" customFormat="1" ht="16.8" customHeight="1">
      <c r="A188" s="42"/>
      <c r="B188" s="48"/>
      <c r="C188" s="305" t="s">
        <v>44</v>
      </c>
      <c r="D188" s="305" t="s">
        <v>304</v>
      </c>
      <c r="E188" s="20" t="s">
        <v>44</v>
      </c>
      <c r="F188" s="306">
        <v>0</v>
      </c>
      <c r="G188" s="42"/>
      <c r="H188" s="48"/>
    </row>
    <row r="189" s="2" customFormat="1" ht="16.8" customHeight="1">
      <c r="A189" s="42"/>
      <c r="B189" s="48"/>
      <c r="C189" s="305" t="s">
        <v>44</v>
      </c>
      <c r="D189" s="305" t="s">
        <v>305</v>
      </c>
      <c r="E189" s="20" t="s">
        <v>44</v>
      </c>
      <c r="F189" s="306">
        <v>0</v>
      </c>
      <c r="G189" s="42"/>
      <c r="H189" s="48"/>
    </row>
    <row r="190" s="2" customFormat="1" ht="16.8" customHeight="1">
      <c r="A190" s="42"/>
      <c r="B190" s="48"/>
      <c r="C190" s="305" t="s">
        <v>44</v>
      </c>
      <c r="D190" s="305" t="s">
        <v>272</v>
      </c>
      <c r="E190" s="20" t="s">
        <v>44</v>
      </c>
      <c r="F190" s="306">
        <v>884.64999999999998</v>
      </c>
      <c r="G190" s="42"/>
      <c r="H190" s="48"/>
    </row>
    <row r="191" s="2" customFormat="1" ht="16.8" customHeight="1">
      <c r="A191" s="42"/>
      <c r="B191" s="48"/>
      <c r="C191" s="305" t="s">
        <v>271</v>
      </c>
      <c r="D191" s="305" t="s">
        <v>176</v>
      </c>
      <c r="E191" s="20" t="s">
        <v>44</v>
      </c>
      <c r="F191" s="306">
        <v>884.64999999999998</v>
      </c>
      <c r="G191" s="42"/>
      <c r="H191" s="48"/>
    </row>
    <row r="192" s="2" customFormat="1" ht="16.8" customHeight="1">
      <c r="A192" s="42"/>
      <c r="B192" s="48"/>
      <c r="C192" s="307" t="s">
        <v>2250</v>
      </c>
      <c r="D192" s="42"/>
      <c r="E192" s="42"/>
      <c r="F192" s="42"/>
      <c r="G192" s="42"/>
      <c r="H192" s="48"/>
    </row>
    <row r="193" s="2" customFormat="1" ht="16.8" customHeight="1">
      <c r="A193" s="42"/>
      <c r="B193" s="48"/>
      <c r="C193" s="305" t="s">
        <v>206</v>
      </c>
      <c r="D193" s="305" t="s">
        <v>2254</v>
      </c>
      <c r="E193" s="20" t="s">
        <v>164</v>
      </c>
      <c r="F193" s="306">
        <v>884.64999999999998</v>
      </c>
      <c r="G193" s="42"/>
      <c r="H193" s="48"/>
    </row>
    <row r="194" s="2" customFormat="1" ht="16.8" customHeight="1">
      <c r="A194" s="42"/>
      <c r="B194" s="48"/>
      <c r="C194" s="305" t="s">
        <v>298</v>
      </c>
      <c r="D194" s="305" t="s">
        <v>2285</v>
      </c>
      <c r="E194" s="20" t="s">
        <v>164</v>
      </c>
      <c r="F194" s="306">
        <v>884.64999999999998</v>
      </c>
      <c r="G194" s="42"/>
      <c r="H194" s="48"/>
    </row>
    <row r="195" s="2" customFormat="1" ht="16.8" customHeight="1">
      <c r="A195" s="42"/>
      <c r="B195" s="48"/>
      <c r="C195" s="305" t="s">
        <v>185</v>
      </c>
      <c r="D195" s="305" t="s">
        <v>2256</v>
      </c>
      <c r="E195" s="20" t="s">
        <v>164</v>
      </c>
      <c r="F195" s="306">
        <v>911.66800000000001</v>
      </c>
      <c r="G195" s="42"/>
      <c r="H195" s="48"/>
    </row>
    <row r="196" s="2" customFormat="1" ht="26.4" customHeight="1">
      <c r="A196" s="42"/>
      <c r="B196" s="48"/>
      <c r="C196" s="300" t="s">
        <v>102</v>
      </c>
      <c r="D196" s="300" t="s">
        <v>103</v>
      </c>
      <c r="E196" s="42"/>
      <c r="F196" s="42"/>
      <c r="G196" s="42"/>
      <c r="H196" s="48"/>
    </row>
    <row r="197" s="2" customFormat="1" ht="16.8" customHeight="1">
      <c r="A197" s="42"/>
      <c r="B197" s="48"/>
      <c r="C197" s="301" t="s">
        <v>866</v>
      </c>
      <c r="D197" s="302" t="s">
        <v>867</v>
      </c>
      <c r="E197" s="303" t="s">
        <v>44</v>
      </c>
      <c r="F197" s="304">
        <v>18.52</v>
      </c>
      <c r="G197" s="42"/>
      <c r="H197" s="48"/>
    </row>
    <row r="198" s="2" customFormat="1" ht="16.8" customHeight="1">
      <c r="A198" s="42"/>
      <c r="B198" s="48"/>
      <c r="C198" s="305" t="s">
        <v>44</v>
      </c>
      <c r="D198" s="305" t="s">
        <v>904</v>
      </c>
      <c r="E198" s="20" t="s">
        <v>44</v>
      </c>
      <c r="F198" s="306">
        <v>0</v>
      </c>
      <c r="G198" s="42"/>
      <c r="H198" s="48"/>
    </row>
    <row r="199" s="2" customFormat="1" ht="16.8" customHeight="1">
      <c r="A199" s="42"/>
      <c r="B199" s="48"/>
      <c r="C199" s="305" t="s">
        <v>44</v>
      </c>
      <c r="D199" s="305" t="s">
        <v>888</v>
      </c>
      <c r="E199" s="20" t="s">
        <v>44</v>
      </c>
      <c r="F199" s="306">
        <v>0</v>
      </c>
      <c r="G199" s="42"/>
      <c r="H199" s="48"/>
    </row>
    <row r="200" s="2" customFormat="1" ht="16.8" customHeight="1">
      <c r="A200" s="42"/>
      <c r="B200" s="48"/>
      <c r="C200" s="305" t="s">
        <v>44</v>
      </c>
      <c r="D200" s="305" t="s">
        <v>889</v>
      </c>
      <c r="E200" s="20" t="s">
        <v>44</v>
      </c>
      <c r="F200" s="306">
        <v>11.24</v>
      </c>
      <c r="G200" s="42"/>
      <c r="H200" s="48"/>
    </row>
    <row r="201" s="2" customFormat="1" ht="16.8" customHeight="1">
      <c r="A201" s="42"/>
      <c r="B201" s="48"/>
      <c r="C201" s="305" t="s">
        <v>44</v>
      </c>
      <c r="D201" s="305" t="s">
        <v>905</v>
      </c>
      <c r="E201" s="20" t="s">
        <v>44</v>
      </c>
      <c r="F201" s="306">
        <v>2.1000000000000001</v>
      </c>
      <c r="G201" s="42"/>
      <c r="H201" s="48"/>
    </row>
    <row r="202" s="2" customFormat="1" ht="16.8" customHeight="1">
      <c r="A202" s="42"/>
      <c r="B202" s="48"/>
      <c r="C202" s="305" t="s">
        <v>44</v>
      </c>
      <c r="D202" s="305" t="s">
        <v>890</v>
      </c>
      <c r="E202" s="20" t="s">
        <v>44</v>
      </c>
      <c r="F202" s="306">
        <v>0</v>
      </c>
      <c r="G202" s="42"/>
      <c r="H202" s="48"/>
    </row>
    <row r="203" s="2" customFormat="1" ht="16.8" customHeight="1">
      <c r="A203" s="42"/>
      <c r="B203" s="48"/>
      <c r="C203" s="305" t="s">
        <v>44</v>
      </c>
      <c r="D203" s="305" t="s">
        <v>891</v>
      </c>
      <c r="E203" s="20" t="s">
        <v>44</v>
      </c>
      <c r="F203" s="306">
        <v>3.98</v>
      </c>
      <c r="G203" s="42"/>
      <c r="H203" s="48"/>
    </row>
    <row r="204" s="2" customFormat="1" ht="16.8" customHeight="1">
      <c r="A204" s="42"/>
      <c r="B204" s="48"/>
      <c r="C204" s="305" t="s">
        <v>44</v>
      </c>
      <c r="D204" s="305" t="s">
        <v>906</v>
      </c>
      <c r="E204" s="20" t="s">
        <v>44</v>
      </c>
      <c r="F204" s="306">
        <v>1.2</v>
      </c>
      <c r="G204" s="42"/>
      <c r="H204" s="48"/>
    </row>
    <row r="205" s="2" customFormat="1" ht="16.8" customHeight="1">
      <c r="A205" s="42"/>
      <c r="B205" s="48"/>
      <c r="C205" s="305" t="s">
        <v>866</v>
      </c>
      <c r="D205" s="305" t="s">
        <v>176</v>
      </c>
      <c r="E205" s="20" t="s">
        <v>44</v>
      </c>
      <c r="F205" s="306">
        <v>18.52</v>
      </c>
      <c r="G205" s="42"/>
      <c r="H205" s="48"/>
    </row>
    <row r="206" s="2" customFormat="1" ht="16.8" customHeight="1">
      <c r="A206" s="42"/>
      <c r="B206" s="48"/>
      <c r="C206" s="307" t="s">
        <v>2250</v>
      </c>
      <c r="D206" s="42"/>
      <c r="E206" s="42"/>
      <c r="F206" s="42"/>
      <c r="G206" s="42"/>
      <c r="H206" s="48"/>
    </row>
    <row r="207" s="2" customFormat="1" ht="16.8" customHeight="1">
      <c r="A207" s="42"/>
      <c r="B207" s="48"/>
      <c r="C207" s="305" t="s">
        <v>900</v>
      </c>
      <c r="D207" s="305" t="s">
        <v>2286</v>
      </c>
      <c r="E207" s="20" t="s">
        <v>308</v>
      </c>
      <c r="F207" s="306">
        <v>18.52</v>
      </c>
      <c r="G207" s="42"/>
      <c r="H207" s="48"/>
    </row>
    <row r="208" s="2" customFormat="1" ht="16.8" customHeight="1">
      <c r="A208" s="42"/>
      <c r="B208" s="48"/>
      <c r="C208" s="305" t="s">
        <v>917</v>
      </c>
      <c r="D208" s="305" t="s">
        <v>2287</v>
      </c>
      <c r="E208" s="20" t="s">
        <v>308</v>
      </c>
      <c r="F208" s="306">
        <v>18.52</v>
      </c>
      <c r="G208" s="42"/>
      <c r="H208" s="48"/>
    </row>
    <row r="209" s="2" customFormat="1" ht="26.4" customHeight="1">
      <c r="A209" s="42"/>
      <c r="B209" s="48"/>
      <c r="C209" s="300" t="s">
        <v>108</v>
      </c>
      <c r="D209" s="300" t="s">
        <v>109</v>
      </c>
      <c r="E209" s="42"/>
      <c r="F209" s="42"/>
      <c r="G209" s="42"/>
      <c r="H209" s="48"/>
    </row>
    <row r="210" s="2" customFormat="1" ht="16.8" customHeight="1">
      <c r="A210" s="42"/>
      <c r="B210" s="48"/>
      <c r="C210" s="301" t="s">
        <v>995</v>
      </c>
      <c r="D210" s="302" t="s">
        <v>44</v>
      </c>
      <c r="E210" s="303" t="s">
        <v>44</v>
      </c>
      <c r="F210" s="304">
        <v>101.94</v>
      </c>
      <c r="G210" s="42"/>
      <c r="H210" s="48"/>
    </row>
    <row r="211" s="2" customFormat="1" ht="16.8" customHeight="1">
      <c r="A211" s="42"/>
      <c r="B211" s="48"/>
      <c r="C211" s="305" t="s">
        <v>44</v>
      </c>
      <c r="D211" s="305" t="s">
        <v>1062</v>
      </c>
      <c r="E211" s="20" t="s">
        <v>44</v>
      </c>
      <c r="F211" s="306">
        <v>0</v>
      </c>
      <c r="G211" s="42"/>
      <c r="H211" s="48"/>
    </row>
    <row r="212" s="2" customFormat="1" ht="16.8" customHeight="1">
      <c r="A212" s="42"/>
      <c r="B212" s="48"/>
      <c r="C212" s="305" t="s">
        <v>44</v>
      </c>
      <c r="D212" s="305" t="s">
        <v>1063</v>
      </c>
      <c r="E212" s="20" t="s">
        <v>44</v>
      </c>
      <c r="F212" s="306">
        <v>0</v>
      </c>
      <c r="G212" s="42"/>
      <c r="H212" s="48"/>
    </row>
    <row r="213" s="2" customFormat="1" ht="16.8" customHeight="1">
      <c r="A213" s="42"/>
      <c r="B213" s="48"/>
      <c r="C213" s="305" t="s">
        <v>44</v>
      </c>
      <c r="D213" s="305" t="s">
        <v>996</v>
      </c>
      <c r="E213" s="20" t="s">
        <v>44</v>
      </c>
      <c r="F213" s="306">
        <v>101.94</v>
      </c>
      <c r="G213" s="42"/>
      <c r="H213" s="48"/>
    </row>
    <row r="214" s="2" customFormat="1" ht="16.8" customHeight="1">
      <c r="A214" s="42"/>
      <c r="B214" s="48"/>
      <c r="C214" s="305" t="s">
        <v>995</v>
      </c>
      <c r="D214" s="305" t="s">
        <v>176</v>
      </c>
      <c r="E214" s="20" t="s">
        <v>44</v>
      </c>
      <c r="F214" s="306">
        <v>101.94</v>
      </c>
      <c r="G214" s="42"/>
      <c r="H214" s="48"/>
    </row>
    <row r="215" s="2" customFormat="1" ht="16.8" customHeight="1">
      <c r="A215" s="42"/>
      <c r="B215" s="48"/>
      <c r="C215" s="307" t="s">
        <v>2250</v>
      </c>
      <c r="D215" s="42"/>
      <c r="E215" s="42"/>
      <c r="F215" s="42"/>
      <c r="G215" s="42"/>
      <c r="H215" s="48"/>
    </row>
    <row r="216" s="2" customFormat="1" ht="16.8" customHeight="1">
      <c r="A216" s="42"/>
      <c r="B216" s="48"/>
      <c r="C216" s="305" t="s">
        <v>1059</v>
      </c>
      <c r="D216" s="305" t="s">
        <v>2288</v>
      </c>
      <c r="E216" s="20" t="s">
        <v>164</v>
      </c>
      <c r="F216" s="306">
        <v>101.94</v>
      </c>
      <c r="G216" s="42"/>
      <c r="H216" s="48"/>
    </row>
    <row r="217" s="2" customFormat="1" ht="16.8" customHeight="1">
      <c r="A217" s="42"/>
      <c r="B217" s="48"/>
      <c r="C217" s="305" t="s">
        <v>1110</v>
      </c>
      <c r="D217" s="305" t="s">
        <v>2289</v>
      </c>
      <c r="E217" s="20" t="s">
        <v>200</v>
      </c>
      <c r="F217" s="306">
        <v>15.291</v>
      </c>
      <c r="G217" s="42"/>
      <c r="H217" s="48"/>
    </row>
    <row r="218" s="2" customFormat="1" ht="16.8" customHeight="1">
      <c r="A218" s="42"/>
      <c r="B218" s="48"/>
      <c r="C218" s="301" t="s">
        <v>997</v>
      </c>
      <c r="D218" s="302" t="s">
        <v>44</v>
      </c>
      <c r="E218" s="303" t="s">
        <v>44</v>
      </c>
      <c r="F218" s="304">
        <v>103.64</v>
      </c>
      <c r="G218" s="42"/>
      <c r="H218" s="48"/>
    </row>
    <row r="219" s="2" customFormat="1" ht="16.8" customHeight="1">
      <c r="A219" s="42"/>
      <c r="B219" s="48"/>
      <c r="C219" s="305" t="s">
        <v>44</v>
      </c>
      <c r="D219" s="305" t="s">
        <v>1017</v>
      </c>
      <c r="E219" s="20" t="s">
        <v>44</v>
      </c>
      <c r="F219" s="306">
        <v>0</v>
      </c>
      <c r="G219" s="42"/>
      <c r="H219" s="48"/>
    </row>
    <row r="220" s="2" customFormat="1" ht="16.8" customHeight="1">
      <c r="A220" s="42"/>
      <c r="B220" s="48"/>
      <c r="C220" s="305" t="s">
        <v>44</v>
      </c>
      <c r="D220" s="305" t="s">
        <v>1018</v>
      </c>
      <c r="E220" s="20" t="s">
        <v>44</v>
      </c>
      <c r="F220" s="306">
        <v>0</v>
      </c>
      <c r="G220" s="42"/>
      <c r="H220" s="48"/>
    </row>
    <row r="221" s="2" customFormat="1" ht="16.8" customHeight="1">
      <c r="A221" s="42"/>
      <c r="B221" s="48"/>
      <c r="C221" s="305" t="s">
        <v>44</v>
      </c>
      <c r="D221" s="305" t="s">
        <v>1019</v>
      </c>
      <c r="E221" s="20" t="s">
        <v>44</v>
      </c>
      <c r="F221" s="306">
        <v>5.9699999999999998</v>
      </c>
      <c r="G221" s="42"/>
      <c r="H221" s="48"/>
    </row>
    <row r="222" s="2" customFormat="1" ht="16.8" customHeight="1">
      <c r="A222" s="42"/>
      <c r="B222" s="48"/>
      <c r="C222" s="305" t="s">
        <v>44</v>
      </c>
      <c r="D222" s="305" t="s">
        <v>1020</v>
      </c>
      <c r="E222" s="20" t="s">
        <v>44</v>
      </c>
      <c r="F222" s="306">
        <v>0</v>
      </c>
      <c r="G222" s="42"/>
      <c r="H222" s="48"/>
    </row>
    <row r="223" s="2" customFormat="1" ht="16.8" customHeight="1">
      <c r="A223" s="42"/>
      <c r="B223" s="48"/>
      <c r="C223" s="305" t="s">
        <v>44</v>
      </c>
      <c r="D223" s="305" t="s">
        <v>1021</v>
      </c>
      <c r="E223" s="20" t="s">
        <v>44</v>
      </c>
      <c r="F223" s="306">
        <v>62.350000000000001</v>
      </c>
      <c r="G223" s="42"/>
      <c r="H223" s="48"/>
    </row>
    <row r="224" s="2" customFormat="1" ht="16.8" customHeight="1">
      <c r="A224" s="42"/>
      <c r="B224" s="48"/>
      <c r="C224" s="305" t="s">
        <v>44</v>
      </c>
      <c r="D224" s="305" t="s">
        <v>1022</v>
      </c>
      <c r="E224" s="20" t="s">
        <v>44</v>
      </c>
      <c r="F224" s="306">
        <v>0</v>
      </c>
      <c r="G224" s="42"/>
      <c r="H224" s="48"/>
    </row>
    <row r="225" s="2" customFormat="1" ht="16.8" customHeight="1">
      <c r="A225" s="42"/>
      <c r="B225" s="48"/>
      <c r="C225" s="305" t="s">
        <v>44</v>
      </c>
      <c r="D225" s="305" t="s">
        <v>1023</v>
      </c>
      <c r="E225" s="20" t="s">
        <v>44</v>
      </c>
      <c r="F225" s="306">
        <v>35.32</v>
      </c>
      <c r="G225" s="42"/>
      <c r="H225" s="48"/>
    </row>
    <row r="226" s="2" customFormat="1" ht="16.8" customHeight="1">
      <c r="A226" s="42"/>
      <c r="B226" s="48"/>
      <c r="C226" s="305" t="s">
        <v>997</v>
      </c>
      <c r="D226" s="305" t="s">
        <v>176</v>
      </c>
      <c r="E226" s="20" t="s">
        <v>44</v>
      </c>
      <c r="F226" s="306">
        <v>103.64</v>
      </c>
      <c r="G226" s="42"/>
      <c r="H226" s="48"/>
    </row>
    <row r="227" s="2" customFormat="1" ht="16.8" customHeight="1">
      <c r="A227" s="42"/>
      <c r="B227" s="48"/>
      <c r="C227" s="307" t="s">
        <v>2250</v>
      </c>
      <c r="D227" s="42"/>
      <c r="E227" s="42"/>
      <c r="F227" s="42"/>
      <c r="G227" s="42"/>
      <c r="H227" s="48"/>
    </row>
    <row r="228" s="2" customFormat="1" ht="16.8" customHeight="1">
      <c r="A228" s="42"/>
      <c r="B228" s="48"/>
      <c r="C228" s="305" t="s">
        <v>1013</v>
      </c>
      <c r="D228" s="305" t="s">
        <v>2290</v>
      </c>
      <c r="E228" s="20" t="s">
        <v>164</v>
      </c>
      <c r="F228" s="306">
        <v>103.64</v>
      </c>
      <c r="G228" s="42"/>
      <c r="H228" s="48"/>
    </row>
    <row r="229" s="2" customFormat="1" ht="16.8" customHeight="1">
      <c r="A229" s="42"/>
      <c r="B229" s="48"/>
      <c r="C229" s="305" t="s">
        <v>375</v>
      </c>
      <c r="D229" s="305" t="s">
        <v>2284</v>
      </c>
      <c r="E229" s="20" t="s">
        <v>200</v>
      </c>
      <c r="F229" s="306">
        <v>15.545999999999999</v>
      </c>
      <c r="G229" s="42"/>
      <c r="H229" s="48"/>
    </row>
    <row r="230" s="2" customFormat="1" ht="16.8" customHeight="1">
      <c r="A230" s="42"/>
      <c r="B230" s="48"/>
      <c r="C230" s="301" t="s">
        <v>999</v>
      </c>
      <c r="D230" s="302" t="s">
        <v>44</v>
      </c>
      <c r="E230" s="303" t="s">
        <v>44</v>
      </c>
      <c r="F230" s="304">
        <v>2741.7820000000002</v>
      </c>
      <c r="G230" s="42"/>
      <c r="H230" s="48"/>
    </row>
    <row r="231" s="2" customFormat="1" ht="16.8" customHeight="1">
      <c r="A231" s="42"/>
      <c r="B231" s="48"/>
      <c r="C231" s="305" t="s">
        <v>44</v>
      </c>
      <c r="D231" s="305" t="s">
        <v>1099</v>
      </c>
      <c r="E231" s="20" t="s">
        <v>44</v>
      </c>
      <c r="F231" s="306">
        <v>0</v>
      </c>
      <c r="G231" s="42"/>
      <c r="H231" s="48"/>
    </row>
    <row r="232" s="2" customFormat="1" ht="16.8" customHeight="1">
      <c r="A232" s="42"/>
      <c r="B232" s="48"/>
      <c r="C232" s="305" t="s">
        <v>44</v>
      </c>
      <c r="D232" s="305" t="s">
        <v>1070</v>
      </c>
      <c r="E232" s="20" t="s">
        <v>44</v>
      </c>
      <c r="F232" s="306">
        <v>0</v>
      </c>
      <c r="G232" s="42"/>
      <c r="H232" s="48"/>
    </row>
    <row r="233" s="2" customFormat="1" ht="16.8" customHeight="1">
      <c r="A233" s="42"/>
      <c r="B233" s="48"/>
      <c r="C233" s="305" t="s">
        <v>44</v>
      </c>
      <c r="D233" s="305" t="s">
        <v>1100</v>
      </c>
      <c r="E233" s="20" t="s">
        <v>44</v>
      </c>
      <c r="F233" s="306">
        <v>31.129999999999999</v>
      </c>
      <c r="G233" s="42"/>
      <c r="H233" s="48"/>
    </row>
    <row r="234" s="2" customFormat="1" ht="16.8" customHeight="1">
      <c r="A234" s="42"/>
      <c r="B234" s="48"/>
      <c r="C234" s="305" t="s">
        <v>44</v>
      </c>
      <c r="D234" s="305" t="s">
        <v>1072</v>
      </c>
      <c r="E234" s="20" t="s">
        <v>44</v>
      </c>
      <c r="F234" s="306">
        <v>0</v>
      </c>
      <c r="G234" s="42"/>
      <c r="H234" s="48"/>
    </row>
    <row r="235" s="2" customFormat="1" ht="16.8" customHeight="1">
      <c r="A235" s="42"/>
      <c r="B235" s="48"/>
      <c r="C235" s="305" t="s">
        <v>44</v>
      </c>
      <c r="D235" s="305" t="s">
        <v>1101</v>
      </c>
      <c r="E235" s="20" t="s">
        <v>44</v>
      </c>
      <c r="F235" s="306">
        <v>51.539999999999999</v>
      </c>
      <c r="G235" s="42"/>
      <c r="H235" s="48"/>
    </row>
    <row r="236" s="2" customFormat="1" ht="16.8" customHeight="1">
      <c r="A236" s="42"/>
      <c r="B236" s="48"/>
      <c r="C236" s="305" t="s">
        <v>44</v>
      </c>
      <c r="D236" s="305" t="s">
        <v>1074</v>
      </c>
      <c r="E236" s="20" t="s">
        <v>44</v>
      </c>
      <c r="F236" s="306">
        <v>0</v>
      </c>
      <c r="G236" s="42"/>
      <c r="H236" s="48"/>
    </row>
    <row r="237" s="2" customFormat="1" ht="16.8" customHeight="1">
      <c r="A237" s="42"/>
      <c r="B237" s="48"/>
      <c r="C237" s="305" t="s">
        <v>44</v>
      </c>
      <c r="D237" s="305" t="s">
        <v>1102</v>
      </c>
      <c r="E237" s="20" t="s">
        <v>44</v>
      </c>
      <c r="F237" s="306">
        <v>39</v>
      </c>
      <c r="G237" s="42"/>
      <c r="H237" s="48"/>
    </row>
    <row r="238" s="2" customFormat="1" ht="16.8" customHeight="1">
      <c r="A238" s="42"/>
      <c r="B238" s="48"/>
      <c r="C238" s="305" t="s">
        <v>44</v>
      </c>
      <c r="D238" s="305" t="s">
        <v>1076</v>
      </c>
      <c r="E238" s="20" t="s">
        <v>44</v>
      </c>
      <c r="F238" s="306">
        <v>0</v>
      </c>
      <c r="G238" s="42"/>
      <c r="H238" s="48"/>
    </row>
    <row r="239" s="2" customFormat="1" ht="16.8" customHeight="1">
      <c r="A239" s="42"/>
      <c r="B239" s="48"/>
      <c r="C239" s="305" t="s">
        <v>44</v>
      </c>
      <c r="D239" s="305" t="s">
        <v>1103</v>
      </c>
      <c r="E239" s="20" t="s">
        <v>44</v>
      </c>
      <c r="F239" s="306">
        <v>42.899999999999999</v>
      </c>
      <c r="G239" s="42"/>
      <c r="H239" s="48"/>
    </row>
    <row r="240" s="2" customFormat="1" ht="16.8" customHeight="1">
      <c r="A240" s="42"/>
      <c r="B240" s="48"/>
      <c r="C240" s="305" t="s">
        <v>44</v>
      </c>
      <c r="D240" s="305" t="s">
        <v>1078</v>
      </c>
      <c r="E240" s="20" t="s">
        <v>44</v>
      </c>
      <c r="F240" s="306">
        <v>0</v>
      </c>
      <c r="G240" s="42"/>
      <c r="H240" s="48"/>
    </row>
    <row r="241" s="2" customFormat="1" ht="16.8" customHeight="1">
      <c r="A241" s="42"/>
      <c r="B241" s="48"/>
      <c r="C241" s="305" t="s">
        <v>44</v>
      </c>
      <c r="D241" s="305" t="s">
        <v>1104</v>
      </c>
      <c r="E241" s="20" t="s">
        <v>44</v>
      </c>
      <c r="F241" s="306">
        <v>36.479999999999997</v>
      </c>
      <c r="G241" s="42"/>
      <c r="H241" s="48"/>
    </row>
    <row r="242" s="2" customFormat="1" ht="16.8" customHeight="1">
      <c r="A242" s="42"/>
      <c r="B242" s="48"/>
      <c r="C242" s="305" t="s">
        <v>44</v>
      </c>
      <c r="D242" s="305" t="s">
        <v>1080</v>
      </c>
      <c r="E242" s="20" t="s">
        <v>44</v>
      </c>
      <c r="F242" s="306">
        <v>0</v>
      </c>
      <c r="G242" s="42"/>
      <c r="H242" s="48"/>
    </row>
    <row r="243" s="2" customFormat="1" ht="16.8" customHeight="1">
      <c r="A243" s="42"/>
      <c r="B243" s="48"/>
      <c r="C243" s="305" t="s">
        <v>44</v>
      </c>
      <c r="D243" s="305" t="s">
        <v>1105</v>
      </c>
      <c r="E243" s="20" t="s">
        <v>44</v>
      </c>
      <c r="F243" s="306">
        <v>76.370000000000005</v>
      </c>
      <c r="G243" s="42"/>
      <c r="H243" s="48"/>
    </row>
    <row r="244" s="2" customFormat="1" ht="16.8" customHeight="1">
      <c r="A244" s="42"/>
      <c r="B244" s="48"/>
      <c r="C244" s="305" t="s">
        <v>44</v>
      </c>
      <c r="D244" s="305" t="s">
        <v>1082</v>
      </c>
      <c r="E244" s="20" t="s">
        <v>44</v>
      </c>
      <c r="F244" s="306">
        <v>0</v>
      </c>
      <c r="G244" s="42"/>
      <c r="H244" s="48"/>
    </row>
    <row r="245" s="2" customFormat="1" ht="16.8" customHeight="1">
      <c r="A245" s="42"/>
      <c r="B245" s="48"/>
      <c r="C245" s="305" t="s">
        <v>44</v>
      </c>
      <c r="D245" s="305" t="s">
        <v>1106</v>
      </c>
      <c r="E245" s="20" t="s">
        <v>44</v>
      </c>
      <c r="F245" s="306">
        <v>32.299999999999997</v>
      </c>
      <c r="G245" s="42"/>
      <c r="H245" s="48"/>
    </row>
    <row r="246" s="2" customFormat="1" ht="16.8" customHeight="1">
      <c r="A246" s="42"/>
      <c r="B246" s="48"/>
      <c r="C246" s="305" t="s">
        <v>44</v>
      </c>
      <c r="D246" s="305" t="s">
        <v>1084</v>
      </c>
      <c r="E246" s="20" t="s">
        <v>44</v>
      </c>
      <c r="F246" s="306">
        <v>0</v>
      </c>
      <c r="G246" s="42"/>
      <c r="H246" s="48"/>
    </row>
    <row r="247" s="2" customFormat="1" ht="16.8" customHeight="1">
      <c r="A247" s="42"/>
      <c r="B247" s="48"/>
      <c r="C247" s="305" t="s">
        <v>44</v>
      </c>
      <c r="D247" s="305" t="s">
        <v>1107</v>
      </c>
      <c r="E247" s="20" t="s">
        <v>44</v>
      </c>
      <c r="F247" s="306">
        <v>26.210000000000001</v>
      </c>
      <c r="G247" s="42"/>
      <c r="H247" s="48"/>
    </row>
    <row r="248" s="2" customFormat="1" ht="16.8" customHeight="1">
      <c r="A248" s="42"/>
      <c r="B248" s="48"/>
      <c r="C248" s="305" t="s">
        <v>44</v>
      </c>
      <c r="D248" s="305" t="s">
        <v>1086</v>
      </c>
      <c r="E248" s="20" t="s">
        <v>44</v>
      </c>
      <c r="F248" s="306">
        <v>0</v>
      </c>
      <c r="G248" s="42"/>
      <c r="H248" s="48"/>
    </row>
    <row r="249" s="2" customFormat="1" ht="16.8" customHeight="1">
      <c r="A249" s="42"/>
      <c r="B249" s="48"/>
      <c r="C249" s="305" t="s">
        <v>44</v>
      </c>
      <c r="D249" s="305" t="s">
        <v>1108</v>
      </c>
      <c r="E249" s="20" t="s">
        <v>44</v>
      </c>
      <c r="F249" s="306">
        <v>3.4300000000000002</v>
      </c>
      <c r="G249" s="42"/>
      <c r="H249" s="48"/>
    </row>
    <row r="250" s="2" customFormat="1" ht="16.8" customHeight="1">
      <c r="A250" s="42"/>
      <c r="B250" s="48"/>
      <c r="C250" s="305" t="s">
        <v>44</v>
      </c>
      <c r="D250" s="305" t="s">
        <v>1088</v>
      </c>
      <c r="E250" s="20" t="s">
        <v>44</v>
      </c>
      <c r="F250" s="306">
        <v>0</v>
      </c>
      <c r="G250" s="42"/>
      <c r="H250" s="48"/>
    </row>
    <row r="251" s="2" customFormat="1" ht="16.8" customHeight="1">
      <c r="A251" s="42"/>
      <c r="B251" s="48"/>
      <c r="C251" s="305" t="s">
        <v>44</v>
      </c>
      <c r="D251" s="305" t="s">
        <v>1109</v>
      </c>
      <c r="E251" s="20" t="s">
        <v>44</v>
      </c>
      <c r="F251" s="306">
        <v>0.44</v>
      </c>
      <c r="G251" s="42"/>
      <c r="H251" s="48"/>
    </row>
    <row r="252" s="2" customFormat="1" ht="16.8" customHeight="1">
      <c r="A252" s="42"/>
      <c r="B252" s="48"/>
      <c r="C252" s="305" t="s">
        <v>999</v>
      </c>
      <c r="D252" s="305" t="s">
        <v>176</v>
      </c>
      <c r="E252" s="20" t="s">
        <v>44</v>
      </c>
      <c r="F252" s="306">
        <v>339.80000000000001</v>
      </c>
      <c r="G252" s="42"/>
      <c r="H252" s="48"/>
    </row>
    <row r="253" s="2" customFormat="1" ht="16.8" customHeight="1">
      <c r="A253" s="42"/>
      <c r="B253" s="48"/>
      <c r="C253" s="307" t="s">
        <v>2250</v>
      </c>
      <c r="D253" s="42"/>
      <c r="E253" s="42"/>
      <c r="F253" s="42"/>
      <c r="G253" s="42"/>
      <c r="H253" s="48"/>
    </row>
    <row r="254" s="2" customFormat="1" ht="16.8" customHeight="1">
      <c r="A254" s="42"/>
      <c r="B254" s="48"/>
      <c r="C254" s="305" t="s">
        <v>1096</v>
      </c>
      <c r="D254" s="305" t="s">
        <v>2291</v>
      </c>
      <c r="E254" s="20" t="s">
        <v>308</v>
      </c>
      <c r="F254" s="306">
        <v>339.80000000000001</v>
      </c>
      <c r="G254" s="42"/>
      <c r="H254" s="48"/>
    </row>
    <row r="255" s="2" customFormat="1" ht="16.8" customHeight="1">
      <c r="A255" s="42"/>
      <c r="B255" s="48"/>
      <c r="C255" s="305" t="s">
        <v>1115</v>
      </c>
      <c r="D255" s="305" t="s">
        <v>2292</v>
      </c>
      <c r="E255" s="20" t="s">
        <v>308</v>
      </c>
      <c r="F255" s="306">
        <v>339.80000000000001</v>
      </c>
      <c r="G255" s="42"/>
      <c r="H255" s="48"/>
    </row>
    <row r="256" s="2" customFormat="1" ht="26.4" customHeight="1">
      <c r="A256" s="42"/>
      <c r="B256" s="48"/>
      <c r="C256" s="300" t="s">
        <v>111</v>
      </c>
      <c r="D256" s="300" t="s">
        <v>112</v>
      </c>
      <c r="E256" s="42"/>
      <c r="F256" s="42"/>
      <c r="G256" s="42"/>
      <c r="H256" s="48"/>
    </row>
    <row r="257" s="2" customFormat="1" ht="16.8" customHeight="1">
      <c r="A257" s="42"/>
      <c r="B257" s="48"/>
      <c r="C257" s="301" t="s">
        <v>1209</v>
      </c>
      <c r="D257" s="302" t="s">
        <v>44</v>
      </c>
      <c r="E257" s="303" t="s">
        <v>44</v>
      </c>
      <c r="F257" s="304">
        <v>253.44999999999999</v>
      </c>
      <c r="G257" s="42"/>
      <c r="H257" s="48"/>
    </row>
    <row r="258" s="2" customFormat="1" ht="16.8" customHeight="1">
      <c r="A258" s="42"/>
      <c r="B258" s="48"/>
      <c r="C258" s="305" t="s">
        <v>44</v>
      </c>
      <c r="D258" s="305" t="s">
        <v>838</v>
      </c>
      <c r="E258" s="20" t="s">
        <v>44</v>
      </c>
      <c r="F258" s="306">
        <v>0</v>
      </c>
      <c r="G258" s="42"/>
      <c r="H258" s="48"/>
    </row>
    <row r="259" s="2" customFormat="1" ht="16.8" customHeight="1">
      <c r="A259" s="42"/>
      <c r="B259" s="48"/>
      <c r="C259" s="305" t="s">
        <v>44</v>
      </c>
      <c r="D259" s="305" t="s">
        <v>1207</v>
      </c>
      <c r="E259" s="20" t="s">
        <v>44</v>
      </c>
      <c r="F259" s="306">
        <v>0</v>
      </c>
      <c r="G259" s="42"/>
      <c r="H259" s="48"/>
    </row>
    <row r="260" s="2" customFormat="1" ht="16.8" customHeight="1">
      <c r="A260" s="42"/>
      <c r="B260" s="48"/>
      <c r="C260" s="305" t="s">
        <v>44</v>
      </c>
      <c r="D260" s="305" t="s">
        <v>1208</v>
      </c>
      <c r="E260" s="20" t="s">
        <v>44</v>
      </c>
      <c r="F260" s="306">
        <v>253.44999999999999</v>
      </c>
      <c r="G260" s="42"/>
      <c r="H260" s="48"/>
    </row>
    <row r="261" s="2" customFormat="1" ht="16.8" customHeight="1">
      <c r="A261" s="42"/>
      <c r="B261" s="48"/>
      <c r="C261" s="305" t="s">
        <v>1209</v>
      </c>
      <c r="D261" s="305" t="s">
        <v>176</v>
      </c>
      <c r="E261" s="20" t="s">
        <v>44</v>
      </c>
      <c r="F261" s="306">
        <v>253.44999999999999</v>
      </c>
      <c r="G261" s="42"/>
      <c r="H261" s="48"/>
    </row>
    <row r="262" s="2" customFormat="1" ht="16.8" customHeight="1">
      <c r="A262" s="42"/>
      <c r="B262" s="48"/>
      <c r="C262" s="301" t="s">
        <v>1169</v>
      </c>
      <c r="D262" s="302" t="s">
        <v>44</v>
      </c>
      <c r="E262" s="303" t="s">
        <v>44</v>
      </c>
      <c r="F262" s="304">
        <v>417.10000000000002</v>
      </c>
      <c r="G262" s="42"/>
      <c r="H262" s="48"/>
    </row>
    <row r="263" s="2" customFormat="1" ht="16.8" customHeight="1">
      <c r="A263" s="42"/>
      <c r="B263" s="48"/>
      <c r="C263" s="305" t="s">
        <v>44</v>
      </c>
      <c r="D263" s="305" t="s">
        <v>1166</v>
      </c>
      <c r="E263" s="20" t="s">
        <v>44</v>
      </c>
      <c r="F263" s="306">
        <v>0</v>
      </c>
      <c r="G263" s="42"/>
      <c r="H263" s="48"/>
    </row>
    <row r="264" s="2" customFormat="1" ht="16.8" customHeight="1">
      <c r="A264" s="42"/>
      <c r="B264" s="48"/>
      <c r="C264" s="305" t="s">
        <v>44</v>
      </c>
      <c r="D264" s="305" t="s">
        <v>1167</v>
      </c>
      <c r="E264" s="20" t="s">
        <v>44</v>
      </c>
      <c r="F264" s="306">
        <v>0</v>
      </c>
      <c r="G264" s="42"/>
      <c r="H264" s="48"/>
    </row>
    <row r="265" s="2" customFormat="1" ht="16.8" customHeight="1">
      <c r="A265" s="42"/>
      <c r="B265" s="48"/>
      <c r="C265" s="305" t="s">
        <v>44</v>
      </c>
      <c r="D265" s="305" t="s">
        <v>1168</v>
      </c>
      <c r="E265" s="20" t="s">
        <v>44</v>
      </c>
      <c r="F265" s="306">
        <v>417.10000000000002</v>
      </c>
      <c r="G265" s="42"/>
      <c r="H265" s="48"/>
    </row>
    <row r="266" s="2" customFormat="1" ht="16.8" customHeight="1">
      <c r="A266" s="42"/>
      <c r="B266" s="48"/>
      <c r="C266" s="305" t="s">
        <v>1169</v>
      </c>
      <c r="D266" s="305" t="s">
        <v>176</v>
      </c>
      <c r="E266" s="20" t="s">
        <v>44</v>
      </c>
      <c r="F266" s="306">
        <v>417.10000000000002</v>
      </c>
      <c r="G266" s="42"/>
      <c r="H266" s="48"/>
    </row>
    <row r="267" s="2" customFormat="1" ht="16.8" customHeight="1">
      <c r="A267" s="42"/>
      <c r="B267" s="48"/>
      <c r="C267" s="301" t="s">
        <v>1198</v>
      </c>
      <c r="D267" s="302" t="s">
        <v>44</v>
      </c>
      <c r="E267" s="303" t="s">
        <v>44</v>
      </c>
      <c r="F267" s="304">
        <v>21.199999999999999</v>
      </c>
      <c r="G267" s="42"/>
      <c r="H267" s="48"/>
    </row>
    <row r="268" s="2" customFormat="1" ht="16.8" customHeight="1">
      <c r="A268" s="42"/>
      <c r="B268" s="48"/>
      <c r="C268" s="305" t="s">
        <v>44</v>
      </c>
      <c r="D268" s="305" t="s">
        <v>1196</v>
      </c>
      <c r="E268" s="20" t="s">
        <v>44</v>
      </c>
      <c r="F268" s="306">
        <v>0</v>
      </c>
      <c r="G268" s="42"/>
      <c r="H268" s="48"/>
    </row>
    <row r="269" s="2" customFormat="1" ht="16.8" customHeight="1">
      <c r="A269" s="42"/>
      <c r="B269" s="48"/>
      <c r="C269" s="305" t="s">
        <v>44</v>
      </c>
      <c r="D269" s="305" t="s">
        <v>1197</v>
      </c>
      <c r="E269" s="20" t="s">
        <v>44</v>
      </c>
      <c r="F269" s="306">
        <v>21.199999999999999</v>
      </c>
      <c r="G269" s="42"/>
      <c r="H269" s="48"/>
    </row>
    <row r="270" s="2" customFormat="1" ht="16.8" customHeight="1">
      <c r="A270" s="42"/>
      <c r="B270" s="48"/>
      <c r="C270" s="305" t="s">
        <v>1198</v>
      </c>
      <c r="D270" s="305" t="s">
        <v>176</v>
      </c>
      <c r="E270" s="20" t="s">
        <v>44</v>
      </c>
      <c r="F270" s="306">
        <v>21.199999999999999</v>
      </c>
      <c r="G270" s="42"/>
      <c r="H270" s="48"/>
    </row>
    <row r="271" s="2" customFormat="1" ht="16.8" customHeight="1">
      <c r="A271" s="42"/>
      <c r="B271" s="48"/>
      <c r="C271" s="301" t="s">
        <v>1133</v>
      </c>
      <c r="D271" s="302" t="s">
        <v>44</v>
      </c>
      <c r="E271" s="303" t="s">
        <v>44</v>
      </c>
      <c r="F271" s="304">
        <v>255.59999999999999</v>
      </c>
      <c r="G271" s="42"/>
      <c r="H271" s="48"/>
    </row>
    <row r="272" s="2" customFormat="1" ht="16.8" customHeight="1">
      <c r="A272" s="42"/>
      <c r="B272" s="48"/>
      <c r="C272" s="305" t="s">
        <v>44</v>
      </c>
      <c r="D272" s="305" t="s">
        <v>1180</v>
      </c>
      <c r="E272" s="20" t="s">
        <v>44</v>
      </c>
      <c r="F272" s="306">
        <v>0</v>
      </c>
      <c r="G272" s="42"/>
      <c r="H272" s="48"/>
    </row>
    <row r="273" s="2" customFormat="1" ht="16.8" customHeight="1">
      <c r="A273" s="42"/>
      <c r="B273" s="48"/>
      <c r="C273" s="305" t="s">
        <v>44</v>
      </c>
      <c r="D273" s="305" t="s">
        <v>1181</v>
      </c>
      <c r="E273" s="20" t="s">
        <v>44</v>
      </c>
      <c r="F273" s="306">
        <v>0</v>
      </c>
      <c r="G273" s="42"/>
      <c r="H273" s="48"/>
    </row>
    <row r="274" s="2" customFormat="1" ht="16.8" customHeight="1">
      <c r="A274" s="42"/>
      <c r="B274" s="48"/>
      <c r="C274" s="305" t="s">
        <v>44</v>
      </c>
      <c r="D274" s="305" t="s">
        <v>1134</v>
      </c>
      <c r="E274" s="20" t="s">
        <v>44</v>
      </c>
      <c r="F274" s="306">
        <v>255.59999999999999</v>
      </c>
      <c r="G274" s="42"/>
      <c r="H274" s="48"/>
    </row>
    <row r="275" s="2" customFormat="1" ht="16.8" customHeight="1">
      <c r="A275" s="42"/>
      <c r="B275" s="48"/>
      <c r="C275" s="305" t="s">
        <v>1133</v>
      </c>
      <c r="D275" s="305" t="s">
        <v>176</v>
      </c>
      <c r="E275" s="20" t="s">
        <v>44</v>
      </c>
      <c r="F275" s="306">
        <v>255.59999999999999</v>
      </c>
      <c r="G275" s="42"/>
      <c r="H275" s="48"/>
    </row>
    <row r="276" s="2" customFormat="1" ht="16.8" customHeight="1">
      <c r="A276" s="42"/>
      <c r="B276" s="48"/>
      <c r="C276" s="307" t="s">
        <v>2250</v>
      </c>
      <c r="D276" s="42"/>
      <c r="E276" s="42"/>
      <c r="F276" s="42"/>
      <c r="G276" s="42"/>
      <c r="H276" s="48"/>
    </row>
    <row r="277" s="2" customFormat="1" ht="16.8" customHeight="1">
      <c r="A277" s="42"/>
      <c r="B277" s="48"/>
      <c r="C277" s="305" t="s">
        <v>1176</v>
      </c>
      <c r="D277" s="305" t="s">
        <v>2293</v>
      </c>
      <c r="E277" s="20" t="s">
        <v>308</v>
      </c>
      <c r="F277" s="306">
        <v>255.59999999999999</v>
      </c>
      <c r="G277" s="42"/>
      <c r="H277" s="48"/>
    </row>
    <row r="278" s="2" customFormat="1" ht="16.8" customHeight="1">
      <c r="A278" s="42"/>
      <c r="B278" s="48"/>
      <c r="C278" s="305" t="s">
        <v>1142</v>
      </c>
      <c r="D278" s="305" t="s">
        <v>2294</v>
      </c>
      <c r="E278" s="20" t="s">
        <v>308</v>
      </c>
      <c r="F278" s="306">
        <v>255.59999999999999</v>
      </c>
      <c r="G278" s="42"/>
      <c r="H278" s="48"/>
    </row>
    <row r="279" s="2" customFormat="1" ht="16.8" customHeight="1">
      <c r="A279" s="42"/>
      <c r="B279" s="48"/>
      <c r="C279" s="305" t="s">
        <v>830</v>
      </c>
      <c r="D279" s="305" t="s">
        <v>2295</v>
      </c>
      <c r="E279" s="20" t="s">
        <v>308</v>
      </c>
      <c r="F279" s="306">
        <v>255.59999999999999</v>
      </c>
      <c r="G279" s="42"/>
      <c r="H279" s="48"/>
    </row>
    <row r="280" s="2" customFormat="1" ht="16.8" customHeight="1">
      <c r="A280" s="42"/>
      <c r="B280" s="48"/>
      <c r="C280" s="305" t="s">
        <v>1186</v>
      </c>
      <c r="D280" s="305" t="s">
        <v>1187</v>
      </c>
      <c r="E280" s="20" t="s">
        <v>164</v>
      </c>
      <c r="F280" s="306">
        <v>13.419000000000001</v>
      </c>
      <c r="G280" s="42"/>
      <c r="H280" s="48"/>
    </row>
    <row r="281" s="2" customFormat="1" ht="26.4" customHeight="1">
      <c r="A281" s="42"/>
      <c r="B281" s="48"/>
      <c r="C281" s="300" t="s">
        <v>114</v>
      </c>
      <c r="D281" s="300" t="s">
        <v>115</v>
      </c>
      <c r="E281" s="42"/>
      <c r="F281" s="42"/>
      <c r="G281" s="42"/>
      <c r="H281" s="48"/>
    </row>
    <row r="282" s="2" customFormat="1" ht="16.8" customHeight="1">
      <c r="A282" s="42"/>
      <c r="B282" s="48"/>
      <c r="C282" s="301" t="s">
        <v>1254</v>
      </c>
      <c r="D282" s="302" t="s">
        <v>44</v>
      </c>
      <c r="E282" s="303" t="s">
        <v>44</v>
      </c>
      <c r="F282" s="304">
        <v>91.099999999999994</v>
      </c>
      <c r="G282" s="42"/>
      <c r="H282" s="48"/>
    </row>
    <row r="283" s="2" customFormat="1" ht="16.8" customHeight="1">
      <c r="A283" s="42"/>
      <c r="B283" s="48"/>
      <c r="C283" s="305" t="s">
        <v>44</v>
      </c>
      <c r="D283" s="305" t="s">
        <v>1399</v>
      </c>
      <c r="E283" s="20" t="s">
        <v>44</v>
      </c>
      <c r="F283" s="306">
        <v>0</v>
      </c>
      <c r="G283" s="42"/>
      <c r="H283" s="48"/>
    </row>
    <row r="284" s="2" customFormat="1" ht="16.8" customHeight="1">
      <c r="A284" s="42"/>
      <c r="B284" s="48"/>
      <c r="C284" s="305" t="s">
        <v>44</v>
      </c>
      <c r="D284" s="305" t="s">
        <v>1400</v>
      </c>
      <c r="E284" s="20" t="s">
        <v>44</v>
      </c>
      <c r="F284" s="306">
        <v>41.600000000000001</v>
      </c>
      <c r="G284" s="42"/>
      <c r="H284" s="48"/>
    </row>
    <row r="285" s="2" customFormat="1" ht="16.8" customHeight="1">
      <c r="A285" s="42"/>
      <c r="B285" s="48"/>
      <c r="C285" s="305" t="s">
        <v>44</v>
      </c>
      <c r="D285" s="305" t="s">
        <v>1401</v>
      </c>
      <c r="E285" s="20" t="s">
        <v>44</v>
      </c>
      <c r="F285" s="306">
        <v>49.5</v>
      </c>
      <c r="G285" s="42"/>
      <c r="H285" s="48"/>
    </row>
    <row r="286" s="2" customFormat="1" ht="16.8" customHeight="1">
      <c r="A286" s="42"/>
      <c r="B286" s="48"/>
      <c r="C286" s="305" t="s">
        <v>1254</v>
      </c>
      <c r="D286" s="305" t="s">
        <v>176</v>
      </c>
      <c r="E286" s="20" t="s">
        <v>44</v>
      </c>
      <c r="F286" s="306">
        <v>91.099999999999994</v>
      </c>
      <c r="G286" s="42"/>
      <c r="H286" s="48"/>
    </row>
    <row r="287" s="2" customFormat="1" ht="16.8" customHeight="1">
      <c r="A287" s="42"/>
      <c r="B287" s="48"/>
      <c r="C287" s="307" t="s">
        <v>2250</v>
      </c>
      <c r="D287" s="42"/>
      <c r="E287" s="42"/>
      <c r="F287" s="42"/>
      <c r="G287" s="42"/>
      <c r="H287" s="48"/>
    </row>
    <row r="288" s="2" customFormat="1" ht="16.8" customHeight="1">
      <c r="A288" s="42"/>
      <c r="B288" s="48"/>
      <c r="C288" s="305" t="s">
        <v>1396</v>
      </c>
      <c r="D288" s="305" t="s">
        <v>2296</v>
      </c>
      <c r="E288" s="20" t="s">
        <v>308</v>
      </c>
      <c r="F288" s="306">
        <v>91.099999999999994</v>
      </c>
      <c r="G288" s="42"/>
      <c r="H288" s="48"/>
    </row>
    <row r="289" s="2" customFormat="1" ht="16.8" customHeight="1">
      <c r="A289" s="42"/>
      <c r="B289" s="48"/>
      <c r="C289" s="305" t="s">
        <v>1306</v>
      </c>
      <c r="D289" s="305" t="s">
        <v>2297</v>
      </c>
      <c r="E289" s="20" t="s">
        <v>308</v>
      </c>
      <c r="F289" s="306">
        <v>100.25</v>
      </c>
      <c r="G289" s="42"/>
      <c r="H289" s="48"/>
    </row>
    <row r="290" s="2" customFormat="1" ht="16.8" customHeight="1">
      <c r="A290" s="42"/>
      <c r="B290" s="48"/>
      <c r="C290" s="305" t="s">
        <v>1548</v>
      </c>
      <c r="D290" s="305" t="s">
        <v>2298</v>
      </c>
      <c r="E290" s="20" t="s">
        <v>308</v>
      </c>
      <c r="F290" s="306">
        <v>911</v>
      </c>
      <c r="G290" s="42"/>
      <c r="H290" s="48"/>
    </row>
    <row r="291" s="2" customFormat="1" ht="16.8" customHeight="1">
      <c r="A291" s="42"/>
      <c r="B291" s="48"/>
      <c r="C291" s="305" t="s">
        <v>1396</v>
      </c>
      <c r="D291" s="305" t="s">
        <v>2296</v>
      </c>
      <c r="E291" s="20" t="s">
        <v>308</v>
      </c>
      <c r="F291" s="306">
        <v>91.099999999999994</v>
      </c>
      <c r="G291" s="42"/>
      <c r="H291" s="48"/>
    </row>
    <row r="292" s="2" customFormat="1" ht="16.8" customHeight="1">
      <c r="A292" s="42"/>
      <c r="B292" s="48"/>
      <c r="C292" s="305" t="s">
        <v>1405</v>
      </c>
      <c r="D292" s="305" t="s">
        <v>2299</v>
      </c>
      <c r="E292" s="20" t="s">
        <v>200</v>
      </c>
      <c r="F292" s="306">
        <v>0.0089999999999999993</v>
      </c>
      <c r="G292" s="42"/>
      <c r="H292" s="48"/>
    </row>
    <row r="293" s="2" customFormat="1" ht="16.8" customHeight="1">
      <c r="A293" s="42"/>
      <c r="B293" s="48"/>
      <c r="C293" s="305" t="s">
        <v>1544</v>
      </c>
      <c r="D293" s="305" t="s">
        <v>2300</v>
      </c>
      <c r="E293" s="20" t="s">
        <v>308</v>
      </c>
      <c r="F293" s="306">
        <v>1093.2000000000001</v>
      </c>
      <c r="G293" s="42"/>
      <c r="H293" s="48"/>
    </row>
    <row r="294" s="2" customFormat="1" ht="16.8" customHeight="1">
      <c r="A294" s="42"/>
      <c r="B294" s="48"/>
      <c r="C294" s="305" t="s">
        <v>1343</v>
      </c>
      <c r="D294" s="305" t="s">
        <v>2301</v>
      </c>
      <c r="E294" s="20" t="s">
        <v>164</v>
      </c>
      <c r="F294" s="306">
        <v>1.8220000000000001</v>
      </c>
      <c r="G294" s="42"/>
      <c r="H294" s="48"/>
    </row>
    <row r="295" s="2" customFormat="1" ht="16.8" customHeight="1">
      <c r="A295" s="42"/>
      <c r="B295" s="48"/>
      <c r="C295" s="305" t="s">
        <v>1343</v>
      </c>
      <c r="D295" s="305" t="s">
        <v>2301</v>
      </c>
      <c r="E295" s="20" t="s">
        <v>164</v>
      </c>
      <c r="F295" s="306">
        <v>47.372</v>
      </c>
      <c r="G295" s="42"/>
      <c r="H295" s="48"/>
    </row>
    <row r="296" s="2" customFormat="1" ht="16.8" customHeight="1">
      <c r="A296" s="42"/>
      <c r="B296" s="48"/>
      <c r="C296" s="305" t="s">
        <v>1371</v>
      </c>
      <c r="D296" s="305" t="s">
        <v>1372</v>
      </c>
      <c r="E296" s="20" t="s">
        <v>164</v>
      </c>
      <c r="F296" s="306">
        <v>9.5660000000000007</v>
      </c>
      <c r="G296" s="42"/>
      <c r="H296" s="48"/>
    </row>
    <row r="297" s="2" customFormat="1" ht="16.8" customHeight="1">
      <c r="A297" s="42"/>
      <c r="B297" s="48"/>
      <c r="C297" s="301" t="s">
        <v>1256</v>
      </c>
      <c r="D297" s="302" t="s">
        <v>44</v>
      </c>
      <c r="E297" s="303" t="s">
        <v>44</v>
      </c>
      <c r="F297" s="304">
        <v>13.199999999999999</v>
      </c>
      <c r="G297" s="42"/>
      <c r="H297" s="48"/>
    </row>
    <row r="298" s="2" customFormat="1" ht="16.8" customHeight="1">
      <c r="A298" s="42"/>
      <c r="B298" s="48"/>
      <c r="C298" s="305" t="s">
        <v>44</v>
      </c>
      <c r="D298" s="305" t="s">
        <v>1495</v>
      </c>
      <c r="E298" s="20" t="s">
        <v>44</v>
      </c>
      <c r="F298" s="306">
        <v>0</v>
      </c>
      <c r="G298" s="42"/>
      <c r="H298" s="48"/>
    </row>
    <row r="299" s="2" customFormat="1" ht="16.8" customHeight="1">
      <c r="A299" s="42"/>
      <c r="B299" s="48"/>
      <c r="C299" s="305" t="s">
        <v>44</v>
      </c>
      <c r="D299" s="305" t="s">
        <v>1423</v>
      </c>
      <c r="E299" s="20" t="s">
        <v>44</v>
      </c>
      <c r="F299" s="306">
        <v>0</v>
      </c>
      <c r="G299" s="42"/>
      <c r="H299" s="48"/>
    </row>
    <row r="300" s="2" customFormat="1" ht="16.8" customHeight="1">
      <c r="A300" s="42"/>
      <c r="B300" s="48"/>
      <c r="C300" s="305" t="s">
        <v>44</v>
      </c>
      <c r="D300" s="305" t="s">
        <v>1496</v>
      </c>
      <c r="E300" s="20" t="s">
        <v>44</v>
      </c>
      <c r="F300" s="306">
        <v>4.5599999999999996</v>
      </c>
      <c r="G300" s="42"/>
      <c r="H300" s="48"/>
    </row>
    <row r="301" s="2" customFormat="1" ht="16.8" customHeight="1">
      <c r="A301" s="42"/>
      <c r="B301" s="48"/>
      <c r="C301" s="305" t="s">
        <v>44</v>
      </c>
      <c r="D301" s="305" t="s">
        <v>1425</v>
      </c>
      <c r="E301" s="20" t="s">
        <v>44</v>
      </c>
      <c r="F301" s="306">
        <v>0</v>
      </c>
      <c r="G301" s="42"/>
      <c r="H301" s="48"/>
    </row>
    <row r="302" s="2" customFormat="1" ht="16.8" customHeight="1">
      <c r="A302" s="42"/>
      <c r="B302" s="48"/>
      <c r="C302" s="305" t="s">
        <v>44</v>
      </c>
      <c r="D302" s="305" t="s">
        <v>1497</v>
      </c>
      <c r="E302" s="20" t="s">
        <v>44</v>
      </c>
      <c r="F302" s="306">
        <v>8.6400000000000006</v>
      </c>
      <c r="G302" s="42"/>
      <c r="H302" s="48"/>
    </row>
    <row r="303" s="2" customFormat="1" ht="16.8" customHeight="1">
      <c r="A303" s="42"/>
      <c r="B303" s="48"/>
      <c r="C303" s="305" t="s">
        <v>1256</v>
      </c>
      <c r="D303" s="305" t="s">
        <v>176</v>
      </c>
      <c r="E303" s="20" t="s">
        <v>44</v>
      </c>
      <c r="F303" s="306">
        <v>13.199999999999999</v>
      </c>
      <c r="G303" s="42"/>
      <c r="H303" s="48"/>
    </row>
    <row r="304" s="2" customFormat="1" ht="16.8" customHeight="1">
      <c r="A304" s="42"/>
      <c r="B304" s="48"/>
      <c r="C304" s="307" t="s">
        <v>2250</v>
      </c>
      <c r="D304" s="42"/>
      <c r="E304" s="42"/>
      <c r="F304" s="42"/>
      <c r="G304" s="42"/>
      <c r="H304" s="48"/>
    </row>
    <row r="305" s="2" customFormat="1" ht="16.8" customHeight="1">
      <c r="A305" s="42"/>
      <c r="B305" s="48"/>
      <c r="C305" s="305" t="s">
        <v>1491</v>
      </c>
      <c r="D305" s="305" t="s">
        <v>2302</v>
      </c>
      <c r="E305" s="20" t="s">
        <v>308</v>
      </c>
      <c r="F305" s="306">
        <v>13.199999999999999</v>
      </c>
      <c r="G305" s="42"/>
      <c r="H305" s="48"/>
    </row>
    <row r="306" s="2" customFormat="1" ht="16.8" customHeight="1">
      <c r="A306" s="42"/>
      <c r="B306" s="48"/>
      <c r="C306" s="305" t="s">
        <v>1534</v>
      </c>
      <c r="D306" s="305" t="s">
        <v>2303</v>
      </c>
      <c r="E306" s="20" t="s">
        <v>308</v>
      </c>
      <c r="F306" s="306">
        <v>66</v>
      </c>
      <c r="G306" s="42"/>
      <c r="H306" s="48"/>
    </row>
    <row r="307" s="2" customFormat="1" ht="16.8" customHeight="1">
      <c r="A307" s="42"/>
      <c r="B307" s="48"/>
      <c r="C307" s="305" t="s">
        <v>1491</v>
      </c>
      <c r="D307" s="305" t="s">
        <v>2302</v>
      </c>
      <c r="E307" s="20" t="s">
        <v>308</v>
      </c>
      <c r="F307" s="306">
        <v>13.199999999999999</v>
      </c>
      <c r="G307" s="42"/>
      <c r="H307" s="48"/>
    </row>
    <row r="308" s="2" customFormat="1" ht="16.8" customHeight="1">
      <c r="A308" s="42"/>
      <c r="B308" s="48"/>
      <c r="C308" s="305" t="s">
        <v>1518</v>
      </c>
      <c r="D308" s="305" t="s">
        <v>2304</v>
      </c>
      <c r="E308" s="20" t="s">
        <v>308</v>
      </c>
      <c r="F308" s="306">
        <v>158.40000000000001</v>
      </c>
      <c r="G308" s="42"/>
      <c r="H308" s="48"/>
    </row>
    <row r="309" s="2" customFormat="1" ht="16.8" customHeight="1">
      <c r="A309" s="42"/>
      <c r="B309" s="48"/>
      <c r="C309" s="305" t="s">
        <v>1528</v>
      </c>
      <c r="D309" s="305" t="s">
        <v>2305</v>
      </c>
      <c r="E309" s="20" t="s">
        <v>308</v>
      </c>
      <c r="F309" s="306">
        <v>132</v>
      </c>
      <c r="G309" s="42"/>
      <c r="H309" s="48"/>
    </row>
    <row r="310" s="2" customFormat="1" ht="16.8" customHeight="1">
      <c r="A310" s="42"/>
      <c r="B310" s="48"/>
      <c r="C310" s="305" t="s">
        <v>1505</v>
      </c>
      <c r="D310" s="305" t="s">
        <v>2306</v>
      </c>
      <c r="E310" s="20" t="s">
        <v>164</v>
      </c>
      <c r="F310" s="306">
        <v>0.13200000000000001</v>
      </c>
      <c r="G310" s="42"/>
      <c r="H310" s="48"/>
    </row>
    <row r="311" s="2" customFormat="1" ht="16.8" customHeight="1">
      <c r="A311" s="42"/>
      <c r="B311" s="48"/>
      <c r="C311" s="305" t="s">
        <v>1505</v>
      </c>
      <c r="D311" s="305" t="s">
        <v>2306</v>
      </c>
      <c r="E311" s="20" t="s">
        <v>164</v>
      </c>
      <c r="F311" s="306">
        <v>13.199999999999999</v>
      </c>
      <c r="G311" s="42"/>
      <c r="H311" s="48"/>
    </row>
    <row r="312" s="2" customFormat="1" ht="16.8" customHeight="1">
      <c r="A312" s="42"/>
      <c r="B312" s="48"/>
      <c r="C312" s="305" t="s">
        <v>1486</v>
      </c>
      <c r="D312" s="305" t="s">
        <v>2307</v>
      </c>
      <c r="E312" s="20" t="s">
        <v>1149</v>
      </c>
      <c r="F312" s="306">
        <v>1.3200000000000001</v>
      </c>
      <c r="G312" s="42"/>
      <c r="H312" s="48"/>
    </row>
    <row r="313" s="2" customFormat="1" ht="16.8" customHeight="1">
      <c r="A313" s="42"/>
      <c r="B313" s="48"/>
      <c r="C313" s="305" t="s">
        <v>1498</v>
      </c>
      <c r="D313" s="305" t="s">
        <v>1499</v>
      </c>
      <c r="E313" s="20" t="s">
        <v>200</v>
      </c>
      <c r="F313" s="306">
        <v>1.1879999999999999</v>
      </c>
      <c r="G313" s="42"/>
      <c r="H313" s="48"/>
    </row>
    <row r="314" s="2" customFormat="1" ht="16.8" customHeight="1">
      <c r="A314" s="42"/>
      <c r="B314" s="48"/>
      <c r="C314" s="301" t="s">
        <v>1258</v>
      </c>
      <c r="D314" s="302" t="s">
        <v>44</v>
      </c>
      <c r="E314" s="303" t="s">
        <v>44</v>
      </c>
      <c r="F314" s="304">
        <v>100.25</v>
      </c>
      <c r="G314" s="42"/>
      <c r="H314" s="48"/>
    </row>
    <row r="315" s="2" customFormat="1" ht="16.8" customHeight="1">
      <c r="A315" s="42"/>
      <c r="B315" s="48"/>
      <c r="C315" s="305" t="s">
        <v>44</v>
      </c>
      <c r="D315" s="305" t="s">
        <v>1309</v>
      </c>
      <c r="E315" s="20" t="s">
        <v>44</v>
      </c>
      <c r="F315" s="306">
        <v>0</v>
      </c>
      <c r="G315" s="42"/>
      <c r="H315" s="48"/>
    </row>
    <row r="316" s="2" customFormat="1" ht="16.8" customHeight="1">
      <c r="A316" s="42"/>
      <c r="B316" s="48"/>
      <c r="C316" s="305" t="s">
        <v>44</v>
      </c>
      <c r="D316" s="305" t="s">
        <v>1310</v>
      </c>
      <c r="E316" s="20" t="s">
        <v>44</v>
      </c>
      <c r="F316" s="306">
        <v>0</v>
      </c>
      <c r="G316" s="42"/>
      <c r="H316" s="48"/>
    </row>
    <row r="317" s="2" customFormat="1" ht="16.8" customHeight="1">
      <c r="A317" s="42"/>
      <c r="B317" s="48"/>
      <c r="C317" s="305" t="s">
        <v>44</v>
      </c>
      <c r="D317" s="305" t="s">
        <v>1311</v>
      </c>
      <c r="E317" s="20" t="s">
        <v>44</v>
      </c>
      <c r="F317" s="306">
        <v>191.34999999999999</v>
      </c>
      <c r="G317" s="42"/>
      <c r="H317" s="48"/>
    </row>
    <row r="318" s="2" customFormat="1" ht="16.8" customHeight="1">
      <c r="A318" s="42"/>
      <c r="B318" s="48"/>
      <c r="C318" s="305" t="s">
        <v>44</v>
      </c>
      <c r="D318" s="305" t="s">
        <v>1312</v>
      </c>
      <c r="E318" s="20" t="s">
        <v>44</v>
      </c>
      <c r="F318" s="306">
        <v>-91.099999999999994</v>
      </c>
      <c r="G318" s="42"/>
      <c r="H318" s="48"/>
    </row>
    <row r="319" s="2" customFormat="1" ht="16.8" customHeight="1">
      <c r="A319" s="42"/>
      <c r="B319" s="48"/>
      <c r="C319" s="305" t="s">
        <v>1258</v>
      </c>
      <c r="D319" s="305" t="s">
        <v>176</v>
      </c>
      <c r="E319" s="20" t="s">
        <v>44</v>
      </c>
      <c r="F319" s="306">
        <v>100.25</v>
      </c>
      <c r="G319" s="42"/>
      <c r="H319" s="48"/>
    </row>
    <row r="320" s="2" customFormat="1" ht="16.8" customHeight="1">
      <c r="A320" s="42"/>
      <c r="B320" s="48"/>
      <c r="C320" s="307" t="s">
        <v>2250</v>
      </c>
      <c r="D320" s="42"/>
      <c r="E320" s="42"/>
      <c r="F320" s="42"/>
      <c r="G320" s="42"/>
      <c r="H320" s="48"/>
    </row>
    <row r="321" s="2" customFormat="1" ht="16.8" customHeight="1">
      <c r="A321" s="42"/>
      <c r="B321" s="48"/>
      <c r="C321" s="305" t="s">
        <v>1306</v>
      </c>
      <c r="D321" s="305" t="s">
        <v>2297</v>
      </c>
      <c r="E321" s="20" t="s">
        <v>308</v>
      </c>
      <c r="F321" s="306">
        <v>100.25</v>
      </c>
      <c r="G321" s="42"/>
      <c r="H321" s="48"/>
    </row>
    <row r="322" s="2" customFormat="1" ht="16.8" customHeight="1">
      <c r="A322" s="42"/>
      <c r="B322" s="48"/>
      <c r="C322" s="305" t="s">
        <v>1561</v>
      </c>
      <c r="D322" s="305" t="s">
        <v>2308</v>
      </c>
      <c r="E322" s="20" t="s">
        <v>308</v>
      </c>
      <c r="F322" s="306">
        <v>5012.5</v>
      </c>
      <c r="G322" s="42"/>
      <c r="H322" s="48"/>
    </row>
    <row r="323" s="2" customFormat="1" ht="16.8" customHeight="1">
      <c r="A323" s="42"/>
      <c r="B323" s="48"/>
      <c r="C323" s="305" t="s">
        <v>1343</v>
      </c>
      <c r="D323" s="305" t="s">
        <v>2301</v>
      </c>
      <c r="E323" s="20" t="s">
        <v>164</v>
      </c>
      <c r="F323" s="306">
        <v>10.573</v>
      </c>
      <c r="G323" s="42"/>
      <c r="H323" s="48"/>
    </row>
    <row r="324" s="2" customFormat="1" ht="16.8" customHeight="1">
      <c r="A324" s="42"/>
      <c r="B324" s="48"/>
      <c r="C324" s="305" t="s">
        <v>1319</v>
      </c>
      <c r="D324" s="305" t="s">
        <v>1148</v>
      </c>
      <c r="E324" s="20" t="s">
        <v>1149</v>
      </c>
      <c r="F324" s="306">
        <v>31.718</v>
      </c>
      <c r="G324" s="42"/>
      <c r="H324" s="48"/>
    </row>
    <row r="325" s="2" customFormat="1" ht="16.8" customHeight="1">
      <c r="A325" s="42"/>
      <c r="B325" s="48"/>
      <c r="C325" s="305" t="s">
        <v>1186</v>
      </c>
      <c r="D325" s="305" t="s">
        <v>1187</v>
      </c>
      <c r="E325" s="20" t="s">
        <v>164</v>
      </c>
      <c r="F325" s="306">
        <v>111.011</v>
      </c>
      <c r="G325" s="42"/>
      <c r="H325" s="48"/>
    </row>
    <row r="326" s="2" customFormat="1" ht="16.8" customHeight="1">
      <c r="A326" s="42"/>
      <c r="B326" s="48"/>
      <c r="C326" s="301" t="s">
        <v>1260</v>
      </c>
      <c r="D326" s="302" t="s">
        <v>44</v>
      </c>
      <c r="E326" s="303" t="s">
        <v>44</v>
      </c>
      <c r="F326" s="304">
        <v>957</v>
      </c>
      <c r="G326" s="42"/>
      <c r="H326" s="48"/>
    </row>
    <row r="327" s="2" customFormat="1" ht="16.8" customHeight="1">
      <c r="A327" s="42"/>
      <c r="B327" s="48"/>
      <c r="C327" s="305" t="s">
        <v>44</v>
      </c>
      <c r="D327" s="305" t="s">
        <v>1309</v>
      </c>
      <c r="E327" s="20" t="s">
        <v>44</v>
      </c>
      <c r="F327" s="306">
        <v>0</v>
      </c>
      <c r="G327" s="42"/>
      <c r="H327" s="48"/>
    </row>
    <row r="328" s="2" customFormat="1" ht="16.8" customHeight="1">
      <c r="A328" s="42"/>
      <c r="B328" s="48"/>
      <c r="C328" s="305" t="s">
        <v>44</v>
      </c>
      <c r="D328" s="305" t="s">
        <v>1317</v>
      </c>
      <c r="E328" s="20" t="s">
        <v>44</v>
      </c>
      <c r="F328" s="306">
        <v>0</v>
      </c>
      <c r="G328" s="42"/>
      <c r="H328" s="48"/>
    </row>
    <row r="329" s="2" customFormat="1" ht="16.8" customHeight="1">
      <c r="A329" s="42"/>
      <c r="B329" s="48"/>
      <c r="C329" s="305" t="s">
        <v>44</v>
      </c>
      <c r="D329" s="305" t="s">
        <v>1318</v>
      </c>
      <c r="E329" s="20" t="s">
        <v>44</v>
      </c>
      <c r="F329" s="306">
        <v>957</v>
      </c>
      <c r="G329" s="42"/>
      <c r="H329" s="48"/>
    </row>
    <row r="330" s="2" customFormat="1" ht="16.8" customHeight="1">
      <c r="A330" s="42"/>
      <c r="B330" s="48"/>
      <c r="C330" s="305" t="s">
        <v>1260</v>
      </c>
      <c r="D330" s="305" t="s">
        <v>176</v>
      </c>
      <c r="E330" s="20" t="s">
        <v>44</v>
      </c>
      <c r="F330" s="306">
        <v>957</v>
      </c>
      <c r="G330" s="42"/>
      <c r="H330" s="48"/>
    </row>
    <row r="331" s="2" customFormat="1" ht="16.8" customHeight="1">
      <c r="A331" s="42"/>
      <c r="B331" s="48"/>
      <c r="C331" s="307" t="s">
        <v>2250</v>
      </c>
      <c r="D331" s="42"/>
      <c r="E331" s="42"/>
      <c r="F331" s="42"/>
      <c r="G331" s="42"/>
      <c r="H331" s="48"/>
    </row>
    <row r="332" s="2" customFormat="1" ht="16.8" customHeight="1">
      <c r="A332" s="42"/>
      <c r="B332" s="48"/>
      <c r="C332" s="305" t="s">
        <v>1313</v>
      </c>
      <c r="D332" s="305" t="s">
        <v>2309</v>
      </c>
      <c r="E332" s="20" t="s">
        <v>308</v>
      </c>
      <c r="F332" s="306">
        <v>957</v>
      </c>
      <c r="G332" s="42"/>
      <c r="H332" s="48"/>
    </row>
    <row r="333" s="2" customFormat="1" ht="16.8" customHeight="1">
      <c r="A333" s="42"/>
      <c r="B333" s="48"/>
      <c r="C333" s="305" t="s">
        <v>1568</v>
      </c>
      <c r="D333" s="305" t="s">
        <v>2310</v>
      </c>
      <c r="E333" s="20" t="s">
        <v>308</v>
      </c>
      <c r="F333" s="306">
        <v>47850</v>
      </c>
      <c r="G333" s="42"/>
      <c r="H333" s="48"/>
    </row>
    <row r="334" s="2" customFormat="1" ht="16.8" customHeight="1">
      <c r="A334" s="42"/>
      <c r="B334" s="48"/>
      <c r="C334" s="305" t="s">
        <v>1343</v>
      </c>
      <c r="D334" s="305" t="s">
        <v>2301</v>
      </c>
      <c r="E334" s="20" t="s">
        <v>164</v>
      </c>
      <c r="F334" s="306">
        <v>10.573</v>
      </c>
      <c r="G334" s="42"/>
      <c r="H334" s="48"/>
    </row>
    <row r="335" s="2" customFormat="1" ht="16.8" customHeight="1">
      <c r="A335" s="42"/>
      <c r="B335" s="48"/>
      <c r="C335" s="305" t="s">
        <v>1319</v>
      </c>
      <c r="D335" s="305" t="s">
        <v>1148</v>
      </c>
      <c r="E335" s="20" t="s">
        <v>1149</v>
      </c>
      <c r="F335" s="306">
        <v>31.718</v>
      </c>
      <c r="G335" s="42"/>
      <c r="H335" s="48"/>
    </row>
    <row r="336" s="2" customFormat="1" ht="16.8" customHeight="1">
      <c r="A336" s="42"/>
      <c r="B336" s="48"/>
      <c r="C336" s="305" t="s">
        <v>1186</v>
      </c>
      <c r="D336" s="305" t="s">
        <v>1187</v>
      </c>
      <c r="E336" s="20" t="s">
        <v>164</v>
      </c>
      <c r="F336" s="306">
        <v>111.011</v>
      </c>
      <c r="G336" s="42"/>
      <c r="H336" s="48"/>
    </row>
    <row r="337" s="2" customFormat="1" ht="7.44" customHeight="1">
      <c r="A337" s="42"/>
      <c r="B337" s="161"/>
      <c r="C337" s="162"/>
      <c r="D337" s="162"/>
      <c r="E337" s="162"/>
      <c r="F337" s="162"/>
      <c r="G337" s="162"/>
      <c r="H337" s="48"/>
    </row>
    <row r="338" s="2" customFormat="1">
      <c r="A338" s="42"/>
      <c r="B338" s="42"/>
      <c r="C338" s="42"/>
      <c r="D338" s="42"/>
      <c r="E338" s="42"/>
      <c r="F338" s="42"/>
      <c r="G338" s="42"/>
      <c r="H338" s="42"/>
    </row>
  </sheetData>
  <sheetProtection sheet="1" formatColumns="0" formatRows="0" objects="1" scenarios="1" spinCount="100000" saltValue="tMojsrHfGnELvdHeGP5fSutt/12R/RXfBQrQ+ke8RX1jwAN1QdkDZuBx13S9/MLAT9x1ET1cdaBcWFYukgcw3g==" hashValue="uhUc8ggjEZPXX3RrRhMPGYM+7BlTClReSAE+5hw3f1e3Ovf0xXNkZFXe5DbMGN0WI3WYVk77zT2Tt61I30P07A=="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2311</v>
      </c>
      <c r="D3" s="313"/>
      <c r="E3" s="313"/>
      <c r="F3" s="313"/>
      <c r="G3" s="313"/>
      <c r="H3" s="313"/>
      <c r="I3" s="313"/>
      <c r="J3" s="313"/>
      <c r="K3" s="314"/>
    </row>
    <row r="4" s="1" customFormat="1" ht="25.5" customHeight="1">
      <c r="B4" s="315"/>
      <c r="C4" s="316" t="s">
        <v>2312</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2313</v>
      </c>
      <c r="D6" s="319"/>
      <c r="E6" s="319"/>
      <c r="F6" s="319"/>
      <c r="G6" s="319"/>
      <c r="H6" s="319"/>
      <c r="I6" s="319"/>
      <c r="J6" s="319"/>
      <c r="K6" s="317"/>
    </row>
    <row r="7" s="1" customFormat="1" ht="15" customHeight="1">
      <c r="B7" s="320"/>
      <c r="C7" s="319" t="s">
        <v>2314</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2315</v>
      </c>
      <c r="D9" s="319"/>
      <c r="E9" s="319"/>
      <c r="F9" s="319"/>
      <c r="G9" s="319"/>
      <c r="H9" s="319"/>
      <c r="I9" s="319"/>
      <c r="J9" s="319"/>
      <c r="K9" s="317"/>
    </row>
    <row r="10" s="1" customFormat="1" ht="15" customHeight="1">
      <c r="B10" s="320"/>
      <c r="C10" s="319"/>
      <c r="D10" s="319" t="s">
        <v>2316</v>
      </c>
      <c r="E10" s="319"/>
      <c r="F10" s="319"/>
      <c r="G10" s="319"/>
      <c r="H10" s="319"/>
      <c r="I10" s="319"/>
      <c r="J10" s="319"/>
      <c r="K10" s="317"/>
    </row>
    <row r="11" s="1" customFormat="1" ht="15" customHeight="1">
      <c r="B11" s="320"/>
      <c r="C11" s="321"/>
      <c r="D11" s="319" t="s">
        <v>2317</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2318</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2319</v>
      </c>
      <c r="E15" s="319"/>
      <c r="F15" s="319"/>
      <c r="G15" s="319"/>
      <c r="H15" s="319"/>
      <c r="I15" s="319"/>
      <c r="J15" s="319"/>
      <c r="K15" s="317"/>
    </row>
    <row r="16" s="1" customFormat="1" ht="15" customHeight="1">
      <c r="B16" s="320"/>
      <c r="C16" s="321"/>
      <c r="D16" s="319" t="s">
        <v>2320</v>
      </c>
      <c r="E16" s="319"/>
      <c r="F16" s="319"/>
      <c r="G16" s="319"/>
      <c r="H16" s="319"/>
      <c r="I16" s="319"/>
      <c r="J16" s="319"/>
      <c r="K16" s="317"/>
    </row>
    <row r="17" s="1" customFormat="1" ht="15" customHeight="1">
      <c r="B17" s="320"/>
      <c r="C17" s="321"/>
      <c r="D17" s="319" t="s">
        <v>2321</v>
      </c>
      <c r="E17" s="319"/>
      <c r="F17" s="319"/>
      <c r="G17" s="319"/>
      <c r="H17" s="319"/>
      <c r="I17" s="319"/>
      <c r="J17" s="319"/>
      <c r="K17" s="317"/>
    </row>
    <row r="18" s="1" customFormat="1" ht="15" customHeight="1">
      <c r="B18" s="320"/>
      <c r="C18" s="321"/>
      <c r="D18" s="321"/>
      <c r="E18" s="323" t="s">
        <v>89</v>
      </c>
      <c r="F18" s="319" t="s">
        <v>2322</v>
      </c>
      <c r="G18" s="319"/>
      <c r="H18" s="319"/>
      <c r="I18" s="319"/>
      <c r="J18" s="319"/>
      <c r="K18" s="317"/>
    </row>
    <row r="19" s="1" customFormat="1" ht="15" customHeight="1">
      <c r="B19" s="320"/>
      <c r="C19" s="321"/>
      <c r="D19" s="321"/>
      <c r="E19" s="323" t="s">
        <v>2323</v>
      </c>
      <c r="F19" s="319" t="s">
        <v>2324</v>
      </c>
      <c r="G19" s="319"/>
      <c r="H19" s="319"/>
      <c r="I19" s="319"/>
      <c r="J19" s="319"/>
      <c r="K19" s="317"/>
    </row>
    <row r="20" s="1" customFormat="1" ht="15" customHeight="1">
      <c r="B20" s="320"/>
      <c r="C20" s="321"/>
      <c r="D20" s="321"/>
      <c r="E20" s="323" t="s">
        <v>2325</v>
      </c>
      <c r="F20" s="319" t="s">
        <v>2326</v>
      </c>
      <c r="G20" s="319"/>
      <c r="H20" s="319"/>
      <c r="I20" s="319"/>
      <c r="J20" s="319"/>
      <c r="K20" s="317"/>
    </row>
    <row r="21" s="1" customFormat="1" ht="15" customHeight="1">
      <c r="B21" s="320"/>
      <c r="C21" s="321"/>
      <c r="D21" s="321"/>
      <c r="E21" s="323" t="s">
        <v>2327</v>
      </c>
      <c r="F21" s="319" t="s">
        <v>2328</v>
      </c>
      <c r="G21" s="319"/>
      <c r="H21" s="319"/>
      <c r="I21" s="319"/>
      <c r="J21" s="319"/>
      <c r="K21" s="317"/>
    </row>
    <row r="22" s="1" customFormat="1" ht="15" customHeight="1">
      <c r="B22" s="320"/>
      <c r="C22" s="321"/>
      <c r="D22" s="321"/>
      <c r="E22" s="323" t="s">
        <v>636</v>
      </c>
      <c r="F22" s="319" t="s">
        <v>637</v>
      </c>
      <c r="G22" s="319"/>
      <c r="H22" s="319"/>
      <c r="I22" s="319"/>
      <c r="J22" s="319"/>
      <c r="K22" s="317"/>
    </row>
    <row r="23" s="1" customFormat="1" ht="15" customHeight="1">
      <c r="B23" s="320"/>
      <c r="C23" s="321"/>
      <c r="D23" s="321"/>
      <c r="E23" s="323" t="s">
        <v>2329</v>
      </c>
      <c r="F23" s="319" t="s">
        <v>2330</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2331</v>
      </c>
      <c r="D25" s="319"/>
      <c r="E25" s="319"/>
      <c r="F25" s="319"/>
      <c r="G25" s="319"/>
      <c r="H25" s="319"/>
      <c r="I25" s="319"/>
      <c r="J25" s="319"/>
      <c r="K25" s="317"/>
    </row>
    <row r="26" s="1" customFormat="1" ht="15" customHeight="1">
      <c r="B26" s="320"/>
      <c r="C26" s="319" t="s">
        <v>2332</v>
      </c>
      <c r="D26" s="319"/>
      <c r="E26" s="319"/>
      <c r="F26" s="319"/>
      <c r="G26" s="319"/>
      <c r="H26" s="319"/>
      <c r="I26" s="319"/>
      <c r="J26" s="319"/>
      <c r="K26" s="317"/>
    </row>
    <row r="27" s="1" customFormat="1" ht="15" customHeight="1">
      <c r="B27" s="320"/>
      <c r="C27" s="319"/>
      <c r="D27" s="319" t="s">
        <v>2333</v>
      </c>
      <c r="E27" s="319"/>
      <c r="F27" s="319"/>
      <c r="G27" s="319"/>
      <c r="H27" s="319"/>
      <c r="I27" s="319"/>
      <c r="J27" s="319"/>
      <c r="K27" s="317"/>
    </row>
    <row r="28" s="1" customFormat="1" ht="15" customHeight="1">
      <c r="B28" s="320"/>
      <c r="C28" s="321"/>
      <c r="D28" s="319" t="s">
        <v>2334</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2335</v>
      </c>
      <c r="E30" s="319"/>
      <c r="F30" s="319"/>
      <c r="G30" s="319"/>
      <c r="H30" s="319"/>
      <c r="I30" s="319"/>
      <c r="J30" s="319"/>
      <c r="K30" s="317"/>
    </row>
    <row r="31" s="1" customFormat="1" ht="15" customHeight="1">
      <c r="B31" s="320"/>
      <c r="C31" s="321"/>
      <c r="D31" s="319" t="s">
        <v>2336</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2337</v>
      </c>
      <c r="E33" s="319"/>
      <c r="F33" s="319"/>
      <c r="G33" s="319"/>
      <c r="H33" s="319"/>
      <c r="I33" s="319"/>
      <c r="J33" s="319"/>
      <c r="K33" s="317"/>
    </row>
    <row r="34" s="1" customFormat="1" ht="15" customHeight="1">
      <c r="B34" s="320"/>
      <c r="C34" s="321"/>
      <c r="D34" s="319" t="s">
        <v>2338</v>
      </c>
      <c r="E34" s="319"/>
      <c r="F34" s="319"/>
      <c r="G34" s="319"/>
      <c r="H34" s="319"/>
      <c r="I34" s="319"/>
      <c r="J34" s="319"/>
      <c r="K34" s="317"/>
    </row>
    <row r="35" s="1" customFormat="1" ht="15" customHeight="1">
      <c r="B35" s="320"/>
      <c r="C35" s="321"/>
      <c r="D35" s="319" t="s">
        <v>2339</v>
      </c>
      <c r="E35" s="319"/>
      <c r="F35" s="319"/>
      <c r="G35" s="319"/>
      <c r="H35" s="319"/>
      <c r="I35" s="319"/>
      <c r="J35" s="319"/>
      <c r="K35" s="317"/>
    </row>
    <row r="36" s="1" customFormat="1" ht="15" customHeight="1">
      <c r="B36" s="320"/>
      <c r="C36" s="321"/>
      <c r="D36" s="319"/>
      <c r="E36" s="322" t="s">
        <v>145</v>
      </c>
      <c r="F36" s="319"/>
      <c r="G36" s="319" t="s">
        <v>2340</v>
      </c>
      <c r="H36" s="319"/>
      <c r="I36" s="319"/>
      <c r="J36" s="319"/>
      <c r="K36" s="317"/>
    </row>
    <row r="37" s="1" customFormat="1" ht="30.75" customHeight="1">
      <c r="B37" s="320"/>
      <c r="C37" s="321"/>
      <c r="D37" s="319"/>
      <c r="E37" s="322" t="s">
        <v>2341</v>
      </c>
      <c r="F37" s="319"/>
      <c r="G37" s="319" t="s">
        <v>2342</v>
      </c>
      <c r="H37" s="319"/>
      <c r="I37" s="319"/>
      <c r="J37" s="319"/>
      <c r="K37" s="317"/>
    </row>
    <row r="38" s="1" customFormat="1" ht="15" customHeight="1">
      <c r="B38" s="320"/>
      <c r="C38" s="321"/>
      <c r="D38" s="319"/>
      <c r="E38" s="322" t="s">
        <v>63</v>
      </c>
      <c r="F38" s="319"/>
      <c r="G38" s="319" t="s">
        <v>2343</v>
      </c>
      <c r="H38" s="319"/>
      <c r="I38" s="319"/>
      <c r="J38" s="319"/>
      <c r="K38" s="317"/>
    </row>
    <row r="39" s="1" customFormat="1" ht="15" customHeight="1">
      <c r="B39" s="320"/>
      <c r="C39" s="321"/>
      <c r="D39" s="319"/>
      <c r="E39" s="322" t="s">
        <v>64</v>
      </c>
      <c r="F39" s="319"/>
      <c r="G39" s="319" t="s">
        <v>2344</v>
      </c>
      <c r="H39" s="319"/>
      <c r="I39" s="319"/>
      <c r="J39" s="319"/>
      <c r="K39" s="317"/>
    </row>
    <row r="40" s="1" customFormat="1" ht="15" customHeight="1">
      <c r="B40" s="320"/>
      <c r="C40" s="321"/>
      <c r="D40" s="319"/>
      <c r="E40" s="322" t="s">
        <v>146</v>
      </c>
      <c r="F40" s="319"/>
      <c r="G40" s="319" t="s">
        <v>2345</v>
      </c>
      <c r="H40" s="319"/>
      <c r="I40" s="319"/>
      <c r="J40" s="319"/>
      <c r="K40" s="317"/>
    </row>
    <row r="41" s="1" customFormat="1" ht="15" customHeight="1">
      <c r="B41" s="320"/>
      <c r="C41" s="321"/>
      <c r="D41" s="319"/>
      <c r="E41" s="322" t="s">
        <v>147</v>
      </c>
      <c r="F41" s="319"/>
      <c r="G41" s="319" t="s">
        <v>2346</v>
      </c>
      <c r="H41" s="319"/>
      <c r="I41" s="319"/>
      <c r="J41" s="319"/>
      <c r="K41" s="317"/>
    </row>
    <row r="42" s="1" customFormat="1" ht="15" customHeight="1">
      <c r="B42" s="320"/>
      <c r="C42" s="321"/>
      <c r="D42" s="319"/>
      <c r="E42" s="322" t="s">
        <v>2347</v>
      </c>
      <c r="F42" s="319"/>
      <c r="G42" s="319" t="s">
        <v>2348</v>
      </c>
      <c r="H42" s="319"/>
      <c r="I42" s="319"/>
      <c r="J42" s="319"/>
      <c r="K42" s="317"/>
    </row>
    <row r="43" s="1" customFormat="1" ht="15" customHeight="1">
      <c r="B43" s="320"/>
      <c r="C43" s="321"/>
      <c r="D43" s="319"/>
      <c r="E43" s="322"/>
      <c r="F43" s="319"/>
      <c r="G43" s="319" t="s">
        <v>2349</v>
      </c>
      <c r="H43" s="319"/>
      <c r="I43" s="319"/>
      <c r="J43" s="319"/>
      <c r="K43" s="317"/>
    </row>
    <row r="44" s="1" customFormat="1" ht="15" customHeight="1">
      <c r="B44" s="320"/>
      <c r="C44" s="321"/>
      <c r="D44" s="319"/>
      <c r="E44" s="322" t="s">
        <v>2350</v>
      </c>
      <c r="F44" s="319"/>
      <c r="G44" s="319" t="s">
        <v>2351</v>
      </c>
      <c r="H44" s="319"/>
      <c r="I44" s="319"/>
      <c r="J44" s="319"/>
      <c r="K44" s="317"/>
    </row>
    <row r="45" s="1" customFormat="1" ht="15" customHeight="1">
      <c r="B45" s="320"/>
      <c r="C45" s="321"/>
      <c r="D45" s="319"/>
      <c r="E45" s="322" t="s">
        <v>149</v>
      </c>
      <c r="F45" s="319"/>
      <c r="G45" s="319" t="s">
        <v>2352</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2353</v>
      </c>
      <c r="E47" s="319"/>
      <c r="F47" s="319"/>
      <c r="G47" s="319"/>
      <c r="H47" s="319"/>
      <c r="I47" s="319"/>
      <c r="J47" s="319"/>
      <c r="K47" s="317"/>
    </row>
    <row r="48" s="1" customFormat="1" ht="15" customHeight="1">
      <c r="B48" s="320"/>
      <c r="C48" s="321"/>
      <c r="D48" s="321"/>
      <c r="E48" s="319" t="s">
        <v>2354</v>
      </c>
      <c r="F48" s="319"/>
      <c r="G48" s="319"/>
      <c r="H48" s="319"/>
      <c r="I48" s="319"/>
      <c r="J48" s="319"/>
      <c r="K48" s="317"/>
    </row>
    <row r="49" s="1" customFormat="1" ht="15" customHeight="1">
      <c r="B49" s="320"/>
      <c r="C49" s="321"/>
      <c r="D49" s="321"/>
      <c r="E49" s="319" t="s">
        <v>2355</v>
      </c>
      <c r="F49" s="319"/>
      <c r="G49" s="319"/>
      <c r="H49" s="319"/>
      <c r="I49" s="319"/>
      <c r="J49" s="319"/>
      <c r="K49" s="317"/>
    </row>
    <row r="50" s="1" customFormat="1" ht="15" customHeight="1">
      <c r="B50" s="320"/>
      <c r="C50" s="321"/>
      <c r="D50" s="321"/>
      <c r="E50" s="319" t="s">
        <v>2356</v>
      </c>
      <c r="F50" s="319"/>
      <c r="G50" s="319"/>
      <c r="H50" s="319"/>
      <c r="I50" s="319"/>
      <c r="J50" s="319"/>
      <c r="K50" s="317"/>
    </row>
    <row r="51" s="1" customFormat="1" ht="15" customHeight="1">
      <c r="B51" s="320"/>
      <c r="C51" s="321"/>
      <c r="D51" s="319" t="s">
        <v>2357</v>
      </c>
      <c r="E51" s="319"/>
      <c r="F51" s="319"/>
      <c r="G51" s="319"/>
      <c r="H51" s="319"/>
      <c r="I51" s="319"/>
      <c r="J51" s="319"/>
      <c r="K51" s="317"/>
    </row>
    <row r="52" s="1" customFormat="1" ht="25.5" customHeight="1">
      <c r="B52" s="315"/>
      <c r="C52" s="316" t="s">
        <v>2358</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2359</v>
      </c>
      <c r="D54" s="319"/>
      <c r="E54" s="319"/>
      <c r="F54" s="319"/>
      <c r="G54" s="319"/>
      <c r="H54" s="319"/>
      <c r="I54" s="319"/>
      <c r="J54" s="319"/>
      <c r="K54" s="317"/>
    </row>
    <row r="55" s="1" customFormat="1" ht="15" customHeight="1">
      <c r="B55" s="315"/>
      <c r="C55" s="319" t="s">
        <v>2360</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2361</v>
      </c>
      <c r="D57" s="319"/>
      <c r="E57" s="319"/>
      <c r="F57" s="319"/>
      <c r="G57" s="319"/>
      <c r="H57" s="319"/>
      <c r="I57" s="319"/>
      <c r="J57" s="319"/>
      <c r="K57" s="317"/>
    </row>
    <row r="58" s="1" customFormat="1" ht="15" customHeight="1">
      <c r="B58" s="315"/>
      <c r="C58" s="321"/>
      <c r="D58" s="319" t="s">
        <v>2362</v>
      </c>
      <c r="E58" s="319"/>
      <c r="F58" s="319"/>
      <c r="G58" s="319"/>
      <c r="H58" s="319"/>
      <c r="I58" s="319"/>
      <c r="J58" s="319"/>
      <c r="K58" s="317"/>
    </row>
    <row r="59" s="1" customFormat="1" ht="15" customHeight="1">
      <c r="B59" s="315"/>
      <c r="C59" s="321"/>
      <c r="D59" s="319" t="s">
        <v>2363</v>
      </c>
      <c r="E59" s="319"/>
      <c r="F59" s="319"/>
      <c r="G59" s="319"/>
      <c r="H59" s="319"/>
      <c r="I59" s="319"/>
      <c r="J59" s="319"/>
      <c r="K59" s="317"/>
    </row>
    <row r="60" s="1" customFormat="1" ht="15" customHeight="1">
      <c r="B60" s="315"/>
      <c r="C60" s="321"/>
      <c r="D60" s="319" t="s">
        <v>2364</v>
      </c>
      <c r="E60" s="319"/>
      <c r="F60" s="319"/>
      <c r="G60" s="319"/>
      <c r="H60" s="319"/>
      <c r="I60" s="319"/>
      <c r="J60" s="319"/>
      <c r="K60" s="317"/>
    </row>
    <row r="61" s="1" customFormat="1" ht="15" customHeight="1">
      <c r="B61" s="315"/>
      <c r="C61" s="321"/>
      <c r="D61" s="319" t="s">
        <v>2365</v>
      </c>
      <c r="E61" s="319"/>
      <c r="F61" s="319"/>
      <c r="G61" s="319"/>
      <c r="H61" s="319"/>
      <c r="I61" s="319"/>
      <c r="J61" s="319"/>
      <c r="K61" s="317"/>
    </row>
    <row r="62" s="1" customFormat="1" ht="15" customHeight="1">
      <c r="B62" s="315"/>
      <c r="C62" s="321"/>
      <c r="D62" s="324" t="s">
        <v>2366</v>
      </c>
      <c r="E62" s="324"/>
      <c r="F62" s="324"/>
      <c r="G62" s="324"/>
      <c r="H62" s="324"/>
      <c r="I62" s="324"/>
      <c r="J62" s="324"/>
      <c r="K62" s="317"/>
    </row>
    <row r="63" s="1" customFormat="1" ht="15" customHeight="1">
      <c r="B63" s="315"/>
      <c r="C63" s="321"/>
      <c r="D63" s="319" t="s">
        <v>2367</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2368</v>
      </c>
      <c r="E65" s="319"/>
      <c r="F65" s="319"/>
      <c r="G65" s="319"/>
      <c r="H65" s="319"/>
      <c r="I65" s="319"/>
      <c r="J65" s="319"/>
      <c r="K65" s="317"/>
    </row>
    <row r="66" s="1" customFormat="1" ht="15" customHeight="1">
      <c r="B66" s="315"/>
      <c r="C66" s="321"/>
      <c r="D66" s="324" t="s">
        <v>2369</v>
      </c>
      <c r="E66" s="324"/>
      <c r="F66" s="324"/>
      <c r="G66" s="324"/>
      <c r="H66" s="324"/>
      <c r="I66" s="324"/>
      <c r="J66" s="324"/>
      <c r="K66" s="317"/>
    </row>
    <row r="67" s="1" customFormat="1" ht="15" customHeight="1">
      <c r="B67" s="315"/>
      <c r="C67" s="321"/>
      <c r="D67" s="319" t="s">
        <v>2370</v>
      </c>
      <c r="E67" s="319"/>
      <c r="F67" s="319"/>
      <c r="G67" s="319"/>
      <c r="H67" s="319"/>
      <c r="I67" s="319"/>
      <c r="J67" s="319"/>
      <c r="K67" s="317"/>
    </row>
    <row r="68" s="1" customFormat="1" ht="15" customHeight="1">
      <c r="B68" s="315"/>
      <c r="C68" s="321"/>
      <c r="D68" s="319" t="s">
        <v>2371</v>
      </c>
      <c r="E68" s="319"/>
      <c r="F68" s="319"/>
      <c r="G68" s="319"/>
      <c r="H68" s="319"/>
      <c r="I68" s="319"/>
      <c r="J68" s="319"/>
      <c r="K68" s="317"/>
    </row>
    <row r="69" s="1" customFormat="1" ht="15" customHeight="1">
      <c r="B69" s="315"/>
      <c r="C69" s="321"/>
      <c r="D69" s="319" t="s">
        <v>2372</v>
      </c>
      <c r="E69" s="319"/>
      <c r="F69" s="319"/>
      <c r="G69" s="319"/>
      <c r="H69" s="319"/>
      <c r="I69" s="319"/>
      <c r="J69" s="319"/>
      <c r="K69" s="317"/>
    </row>
    <row r="70" s="1" customFormat="1" ht="15" customHeight="1">
      <c r="B70" s="315"/>
      <c r="C70" s="321"/>
      <c r="D70" s="319" t="s">
        <v>2373</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2374</v>
      </c>
      <c r="D75" s="335"/>
      <c r="E75" s="335"/>
      <c r="F75" s="335"/>
      <c r="G75" s="335"/>
      <c r="H75" s="335"/>
      <c r="I75" s="335"/>
      <c r="J75" s="335"/>
      <c r="K75" s="336"/>
    </row>
    <row r="76" s="1" customFormat="1" ht="17.25" customHeight="1">
      <c r="B76" s="334"/>
      <c r="C76" s="337" t="s">
        <v>2375</v>
      </c>
      <c r="D76" s="337"/>
      <c r="E76" s="337"/>
      <c r="F76" s="337" t="s">
        <v>2376</v>
      </c>
      <c r="G76" s="338"/>
      <c r="H76" s="337" t="s">
        <v>64</v>
      </c>
      <c r="I76" s="337" t="s">
        <v>67</v>
      </c>
      <c r="J76" s="337" t="s">
        <v>2377</v>
      </c>
      <c r="K76" s="336"/>
    </row>
    <row r="77" s="1" customFormat="1" ht="17.25" customHeight="1">
      <c r="B77" s="334"/>
      <c r="C77" s="339" t="s">
        <v>2378</v>
      </c>
      <c r="D77" s="339"/>
      <c r="E77" s="339"/>
      <c r="F77" s="340" t="s">
        <v>2379</v>
      </c>
      <c r="G77" s="341"/>
      <c r="H77" s="339"/>
      <c r="I77" s="339"/>
      <c r="J77" s="339" t="s">
        <v>2380</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2381</v>
      </c>
      <c r="G79" s="346"/>
      <c r="H79" s="322" t="s">
        <v>2382</v>
      </c>
      <c r="I79" s="322" t="s">
        <v>2383</v>
      </c>
      <c r="J79" s="322">
        <v>20</v>
      </c>
      <c r="K79" s="336"/>
    </row>
    <row r="80" s="1" customFormat="1" ht="15" customHeight="1">
      <c r="B80" s="334"/>
      <c r="C80" s="322" t="s">
        <v>2384</v>
      </c>
      <c r="D80" s="322"/>
      <c r="E80" s="322"/>
      <c r="F80" s="345" t="s">
        <v>2381</v>
      </c>
      <c r="G80" s="346"/>
      <c r="H80" s="322" t="s">
        <v>2385</v>
      </c>
      <c r="I80" s="322" t="s">
        <v>2383</v>
      </c>
      <c r="J80" s="322">
        <v>120</v>
      </c>
      <c r="K80" s="336"/>
    </row>
    <row r="81" s="1" customFormat="1" ht="15" customHeight="1">
      <c r="B81" s="347"/>
      <c r="C81" s="322" t="s">
        <v>2386</v>
      </c>
      <c r="D81" s="322"/>
      <c r="E81" s="322"/>
      <c r="F81" s="345" t="s">
        <v>2387</v>
      </c>
      <c r="G81" s="346"/>
      <c r="H81" s="322" t="s">
        <v>2388</v>
      </c>
      <c r="I81" s="322" t="s">
        <v>2383</v>
      </c>
      <c r="J81" s="322">
        <v>50</v>
      </c>
      <c r="K81" s="336"/>
    </row>
    <row r="82" s="1" customFormat="1" ht="15" customHeight="1">
      <c r="B82" s="347"/>
      <c r="C82" s="322" t="s">
        <v>2389</v>
      </c>
      <c r="D82" s="322"/>
      <c r="E82" s="322"/>
      <c r="F82" s="345" t="s">
        <v>2381</v>
      </c>
      <c r="G82" s="346"/>
      <c r="H82" s="322" t="s">
        <v>2390</v>
      </c>
      <c r="I82" s="322" t="s">
        <v>2391</v>
      </c>
      <c r="J82" s="322"/>
      <c r="K82" s="336"/>
    </row>
    <row r="83" s="1" customFormat="1" ht="15" customHeight="1">
      <c r="B83" s="347"/>
      <c r="C83" s="348" t="s">
        <v>2392</v>
      </c>
      <c r="D83" s="348"/>
      <c r="E83" s="348"/>
      <c r="F83" s="349" t="s">
        <v>2387</v>
      </c>
      <c r="G83" s="348"/>
      <c r="H83" s="348" t="s">
        <v>2393</v>
      </c>
      <c r="I83" s="348" t="s">
        <v>2383</v>
      </c>
      <c r="J83" s="348">
        <v>15</v>
      </c>
      <c r="K83" s="336"/>
    </row>
    <row r="84" s="1" customFormat="1" ht="15" customHeight="1">
      <c r="B84" s="347"/>
      <c r="C84" s="348" t="s">
        <v>2394</v>
      </c>
      <c r="D84" s="348"/>
      <c r="E84" s="348"/>
      <c r="F84" s="349" t="s">
        <v>2387</v>
      </c>
      <c r="G84" s="348"/>
      <c r="H84" s="348" t="s">
        <v>2395</v>
      </c>
      <c r="I84" s="348" t="s">
        <v>2383</v>
      </c>
      <c r="J84" s="348">
        <v>15</v>
      </c>
      <c r="K84" s="336"/>
    </row>
    <row r="85" s="1" customFormat="1" ht="15" customHeight="1">
      <c r="B85" s="347"/>
      <c r="C85" s="348" t="s">
        <v>2396</v>
      </c>
      <c r="D85" s="348"/>
      <c r="E85" s="348"/>
      <c r="F85" s="349" t="s">
        <v>2387</v>
      </c>
      <c r="G85" s="348"/>
      <c r="H85" s="348" t="s">
        <v>2397</v>
      </c>
      <c r="I85" s="348" t="s">
        <v>2383</v>
      </c>
      <c r="J85" s="348">
        <v>20</v>
      </c>
      <c r="K85" s="336"/>
    </row>
    <row r="86" s="1" customFormat="1" ht="15" customHeight="1">
      <c r="B86" s="347"/>
      <c r="C86" s="348" t="s">
        <v>2398</v>
      </c>
      <c r="D86" s="348"/>
      <c r="E86" s="348"/>
      <c r="F86" s="349" t="s">
        <v>2387</v>
      </c>
      <c r="G86" s="348"/>
      <c r="H86" s="348" t="s">
        <v>2399</v>
      </c>
      <c r="I86" s="348" t="s">
        <v>2383</v>
      </c>
      <c r="J86" s="348">
        <v>20</v>
      </c>
      <c r="K86" s="336"/>
    </row>
    <row r="87" s="1" customFormat="1" ht="15" customHeight="1">
      <c r="B87" s="347"/>
      <c r="C87" s="322" t="s">
        <v>2400</v>
      </c>
      <c r="D87" s="322"/>
      <c r="E87" s="322"/>
      <c r="F87" s="345" t="s">
        <v>2387</v>
      </c>
      <c r="G87" s="346"/>
      <c r="H87" s="322" t="s">
        <v>2401</v>
      </c>
      <c r="I87" s="322" t="s">
        <v>2383</v>
      </c>
      <c r="J87" s="322">
        <v>50</v>
      </c>
      <c r="K87" s="336"/>
    </row>
    <row r="88" s="1" customFormat="1" ht="15" customHeight="1">
      <c r="B88" s="347"/>
      <c r="C88" s="322" t="s">
        <v>2402</v>
      </c>
      <c r="D88" s="322"/>
      <c r="E88" s="322"/>
      <c r="F88" s="345" t="s">
        <v>2387</v>
      </c>
      <c r="G88" s="346"/>
      <c r="H88" s="322" t="s">
        <v>2403</v>
      </c>
      <c r="I88" s="322" t="s">
        <v>2383</v>
      </c>
      <c r="J88" s="322">
        <v>20</v>
      </c>
      <c r="K88" s="336"/>
    </row>
    <row r="89" s="1" customFormat="1" ht="15" customHeight="1">
      <c r="B89" s="347"/>
      <c r="C89" s="322" t="s">
        <v>2404</v>
      </c>
      <c r="D89" s="322"/>
      <c r="E89" s="322"/>
      <c r="F89" s="345" t="s">
        <v>2387</v>
      </c>
      <c r="G89" s="346"/>
      <c r="H89" s="322" t="s">
        <v>2405</v>
      </c>
      <c r="I89" s="322" t="s">
        <v>2383</v>
      </c>
      <c r="J89" s="322">
        <v>20</v>
      </c>
      <c r="K89" s="336"/>
    </row>
    <row r="90" s="1" customFormat="1" ht="15" customHeight="1">
      <c r="B90" s="347"/>
      <c r="C90" s="322" t="s">
        <v>2406</v>
      </c>
      <c r="D90" s="322"/>
      <c r="E90" s="322"/>
      <c r="F90" s="345" t="s">
        <v>2387</v>
      </c>
      <c r="G90" s="346"/>
      <c r="H90" s="322" t="s">
        <v>2407</v>
      </c>
      <c r="I90" s="322" t="s">
        <v>2383</v>
      </c>
      <c r="J90" s="322">
        <v>50</v>
      </c>
      <c r="K90" s="336"/>
    </row>
    <row r="91" s="1" customFormat="1" ht="15" customHeight="1">
      <c r="B91" s="347"/>
      <c r="C91" s="322" t="s">
        <v>2408</v>
      </c>
      <c r="D91" s="322"/>
      <c r="E91" s="322"/>
      <c r="F91" s="345" t="s">
        <v>2387</v>
      </c>
      <c r="G91" s="346"/>
      <c r="H91" s="322" t="s">
        <v>2408</v>
      </c>
      <c r="I91" s="322" t="s">
        <v>2383</v>
      </c>
      <c r="J91" s="322">
        <v>50</v>
      </c>
      <c r="K91" s="336"/>
    </row>
    <row r="92" s="1" customFormat="1" ht="15" customHeight="1">
      <c r="B92" s="347"/>
      <c r="C92" s="322" t="s">
        <v>2409</v>
      </c>
      <c r="D92" s="322"/>
      <c r="E92" s="322"/>
      <c r="F92" s="345" t="s">
        <v>2387</v>
      </c>
      <c r="G92" s="346"/>
      <c r="H92" s="322" t="s">
        <v>2410</v>
      </c>
      <c r="I92" s="322" t="s">
        <v>2383</v>
      </c>
      <c r="J92" s="322">
        <v>255</v>
      </c>
      <c r="K92" s="336"/>
    </row>
    <row r="93" s="1" customFormat="1" ht="15" customHeight="1">
      <c r="B93" s="347"/>
      <c r="C93" s="322" t="s">
        <v>2411</v>
      </c>
      <c r="D93" s="322"/>
      <c r="E93" s="322"/>
      <c r="F93" s="345" t="s">
        <v>2381</v>
      </c>
      <c r="G93" s="346"/>
      <c r="H93" s="322" t="s">
        <v>2412</v>
      </c>
      <c r="I93" s="322" t="s">
        <v>2413</v>
      </c>
      <c r="J93" s="322"/>
      <c r="K93" s="336"/>
    </row>
    <row r="94" s="1" customFormat="1" ht="15" customHeight="1">
      <c r="B94" s="347"/>
      <c r="C94" s="322" t="s">
        <v>2414</v>
      </c>
      <c r="D94" s="322"/>
      <c r="E94" s="322"/>
      <c r="F94" s="345" t="s">
        <v>2381</v>
      </c>
      <c r="G94" s="346"/>
      <c r="H94" s="322" t="s">
        <v>2415</v>
      </c>
      <c r="I94" s="322" t="s">
        <v>2416</v>
      </c>
      <c r="J94" s="322"/>
      <c r="K94" s="336"/>
    </row>
    <row r="95" s="1" customFormat="1" ht="15" customHeight="1">
      <c r="B95" s="347"/>
      <c r="C95" s="322" t="s">
        <v>2417</v>
      </c>
      <c r="D95" s="322"/>
      <c r="E95" s="322"/>
      <c r="F95" s="345" t="s">
        <v>2381</v>
      </c>
      <c r="G95" s="346"/>
      <c r="H95" s="322" t="s">
        <v>2417</v>
      </c>
      <c r="I95" s="322" t="s">
        <v>2416</v>
      </c>
      <c r="J95" s="322"/>
      <c r="K95" s="336"/>
    </row>
    <row r="96" s="1" customFormat="1" ht="15" customHeight="1">
      <c r="B96" s="347"/>
      <c r="C96" s="322" t="s">
        <v>48</v>
      </c>
      <c r="D96" s="322"/>
      <c r="E96" s="322"/>
      <c r="F96" s="345" t="s">
        <v>2381</v>
      </c>
      <c r="G96" s="346"/>
      <c r="H96" s="322" t="s">
        <v>2418</v>
      </c>
      <c r="I96" s="322" t="s">
        <v>2416</v>
      </c>
      <c r="J96" s="322"/>
      <c r="K96" s="336"/>
    </row>
    <row r="97" s="1" customFormat="1" ht="15" customHeight="1">
      <c r="B97" s="347"/>
      <c r="C97" s="322" t="s">
        <v>58</v>
      </c>
      <c r="D97" s="322"/>
      <c r="E97" s="322"/>
      <c r="F97" s="345" t="s">
        <v>2381</v>
      </c>
      <c r="G97" s="346"/>
      <c r="H97" s="322" t="s">
        <v>2419</v>
      </c>
      <c r="I97" s="322" t="s">
        <v>2416</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2420</v>
      </c>
      <c r="D102" s="335"/>
      <c r="E102" s="335"/>
      <c r="F102" s="335"/>
      <c r="G102" s="335"/>
      <c r="H102" s="335"/>
      <c r="I102" s="335"/>
      <c r="J102" s="335"/>
      <c r="K102" s="336"/>
    </row>
    <row r="103" s="1" customFormat="1" ht="17.25" customHeight="1">
      <c r="B103" s="334"/>
      <c r="C103" s="337" t="s">
        <v>2375</v>
      </c>
      <c r="D103" s="337"/>
      <c r="E103" s="337"/>
      <c r="F103" s="337" t="s">
        <v>2376</v>
      </c>
      <c r="G103" s="338"/>
      <c r="H103" s="337" t="s">
        <v>64</v>
      </c>
      <c r="I103" s="337" t="s">
        <v>67</v>
      </c>
      <c r="J103" s="337" t="s">
        <v>2377</v>
      </c>
      <c r="K103" s="336"/>
    </row>
    <row r="104" s="1" customFormat="1" ht="17.25" customHeight="1">
      <c r="B104" s="334"/>
      <c r="C104" s="339" t="s">
        <v>2378</v>
      </c>
      <c r="D104" s="339"/>
      <c r="E104" s="339"/>
      <c r="F104" s="340" t="s">
        <v>2379</v>
      </c>
      <c r="G104" s="341"/>
      <c r="H104" s="339"/>
      <c r="I104" s="339"/>
      <c r="J104" s="339" t="s">
        <v>2380</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2381</v>
      </c>
      <c r="G106" s="322"/>
      <c r="H106" s="322" t="s">
        <v>2421</v>
      </c>
      <c r="I106" s="322" t="s">
        <v>2383</v>
      </c>
      <c r="J106" s="322">
        <v>20</v>
      </c>
      <c r="K106" s="336"/>
    </row>
    <row r="107" s="1" customFormat="1" ht="15" customHeight="1">
      <c r="B107" s="334"/>
      <c r="C107" s="322" t="s">
        <v>2384</v>
      </c>
      <c r="D107" s="322"/>
      <c r="E107" s="322"/>
      <c r="F107" s="345" t="s">
        <v>2381</v>
      </c>
      <c r="G107" s="322"/>
      <c r="H107" s="322" t="s">
        <v>2421</v>
      </c>
      <c r="I107" s="322" t="s">
        <v>2383</v>
      </c>
      <c r="J107" s="322">
        <v>120</v>
      </c>
      <c r="K107" s="336"/>
    </row>
    <row r="108" s="1" customFormat="1" ht="15" customHeight="1">
      <c r="B108" s="347"/>
      <c r="C108" s="322" t="s">
        <v>2386</v>
      </c>
      <c r="D108" s="322"/>
      <c r="E108" s="322"/>
      <c r="F108" s="345" t="s">
        <v>2387</v>
      </c>
      <c r="G108" s="322"/>
      <c r="H108" s="322" t="s">
        <v>2421</v>
      </c>
      <c r="I108" s="322" t="s">
        <v>2383</v>
      </c>
      <c r="J108" s="322">
        <v>50</v>
      </c>
      <c r="K108" s="336"/>
    </row>
    <row r="109" s="1" customFormat="1" ht="15" customHeight="1">
      <c r="B109" s="347"/>
      <c r="C109" s="322" t="s">
        <v>2389</v>
      </c>
      <c r="D109" s="322"/>
      <c r="E109" s="322"/>
      <c r="F109" s="345" t="s">
        <v>2381</v>
      </c>
      <c r="G109" s="322"/>
      <c r="H109" s="322" t="s">
        <v>2421</v>
      </c>
      <c r="I109" s="322" t="s">
        <v>2391</v>
      </c>
      <c r="J109" s="322"/>
      <c r="K109" s="336"/>
    </row>
    <row r="110" s="1" customFormat="1" ht="15" customHeight="1">
      <c r="B110" s="347"/>
      <c r="C110" s="322" t="s">
        <v>2400</v>
      </c>
      <c r="D110" s="322"/>
      <c r="E110" s="322"/>
      <c r="F110" s="345" t="s">
        <v>2387</v>
      </c>
      <c r="G110" s="322"/>
      <c r="H110" s="322" t="s">
        <v>2421</v>
      </c>
      <c r="I110" s="322" t="s">
        <v>2383</v>
      </c>
      <c r="J110" s="322">
        <v>50</v>
      </c>
      <c r="K110" s="336"/>
    </row>
    <row r="111" s="1" customFormat="1" ht="15" customHeight="1">
      <c r="B111" s="347"/>
      <c r="C111" s="322" t="s">
        <v>2408</v>
      </c>
      <c r="D111" s="322"/>
      <c r="E111" s="322"/>
      <c r="F111" s="345" t="s">
        <v>2387</v>
      </c>
      <c r="G111" s="322"/>
      <c r="H111" s="322" t="s">
        <v>2421</v>
      </c>
      <c r="I111" s="322" t="s">
        <v>2383</v>
      </c>
      <c r="J111" s="322">
        <v>50</v>
      </c>
      <c r="K111" s="336"/>
    </row>
    <row r="112" s="1" customFormat="1" ht="15" customHeight="1">
      <c r="B112" s="347"/>
      <c r="C112" s="322" t="s">
        <v>2406</v>
      </c>
      <c r="D112" s="322"/>
      <c r="E112" s="322"/>
      <c r="F112" s="345" t="s">
        <v>2387</v>
      </c>
      <c r="G112" s="322"/>
      <c r="H112" s="322" t="s">
        <v>2421</v>
      </c>
      <c r="I112" s="322" t="s">
        <v>2383</v>
      </c>
      <c r="J112" s="322">
        <v>50</v>
      </c>
      <c r="K112" s="336"/>
    </row>
    <row r="113" s="1" customFormat="1" ht="15" customHeight="1">
      <c r="B113" s="347"/>
      <c r="C113" s="322" t="s">
        <v>63</v>
      </c>
      <c r="D113" s="322"/>
      <c r="E113" s="322"/>
      <c r="F113" s="345" t="s">
        <v>2381</v>
      </c>
      <c r="G113" s="322"/>
      <c r="H113" s="322" t="s">
        <v>2422</v>
      </c>
      <c r="I113" s="322" t="s">
        <v>2383</v>
      </c>
      <c r="J113" s="322">
        <v>20</v>
      </c>
      <c r="K113" s="336"/>
    </row>
    <row r="114" s="1" customFormat="1" ht="15" customHeight="1">
      <c r="B114" s="347"/>
      <c r="C114" s="322" t="s">
        <v>2423</v>
      </c>
      <c r="D114" s="322"/>
      <c r="E114" s="322"/>
      <c r="F114" s="345" t="s">
        <v>2381</v>
      </c>
      <c r="G114" s="322"/>
      <c r="H114" s="322" t="s">
        <v>2424</v>
      </c>
      <c r="I114" s="322" t="s">
        <v>2383</v>
      </c>
      <c r="J114" s="322">
        <v>120</v>
      </c>
      <c r="K114" s="336"/>
    </row>
    <row r="115" s="1" customFormat="1" ht="15" customHeight="1">
      <c r="B115" s="347"/>
      <c r="C115" s="322" t="s">
        <v>48</v>
      </c>
      <c r="D115" s="322"/>
      <c r="E115" s="322"/>
      <c r="F115" s="345" t="s">
        <v>2381</v>
      </c>
      <c r="G115" s="322"/>
      <c r="H115" s="322" t="s">
        <v>2425</v>
      </c>
      <c r="I115" s="322" t="s">
        <v>2416</v>
      </c>
      <c r="J115" s="322"/>
      <c r="K115" s="336"/>
    </row>
    <row r="116" s="1" customFormat="1" ht="15" customHeight="1">
      <c r="B116" s="347"/>
      <c r="C116" s="322" t="s">
        <v>58</v>
      </c>
      <c r="D116" s="322"/>
      <c r="E116" s="322"/>
      <c r="F116" s="345" t="s">
        <v>2381</v>
      </c>
      <c r="G116" s="322"/>
      <c r="H116" s="322" t="s">
        <v>2426</v>
      </c>
      <c r="I116" s="322" t="s">
        <v>2416</v>
      </c>
      <c r="J116" s="322"/>
      <c r="K116" s="336"/>
    </row>
    <row r="117" s="1" customFormat="1" ht="15" customHeight="1">
      <c r="B117" s="347"/>
      <c r="C117" s="322" t="s">
        <v>67</v>
      </c>
      <c r="D117" s="322"/>
      <c r="E117" s="322"/>
      <c r="F117" s="345" t="s">
        <v>2381</v>
      </c>
      <c r="G117" s="322"/>
      <c r="H117" s="322" t="s">
        <v>2427</v>
      </c>
      <c r="I117" s="322" t="s">
        <v>2428</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2429</v>
      </c>
      <c r="D122" s="313"/>
      <c r="E122" s="313"/>
      <c r="F122" s="313"/>
      <c r="G122" s="313"/>
      <c r="H122" s="313"/>
      <c r="I122" s="313"/>
      <c r="J122" s="313"/>
      <c r="K122" s="364"/>
    </row>
    <row r="123" s="1" customFormat="1" ht="17.25" customHeight="1">
      <c r="B123" s="365"/>
      <c r="C123" s="337" t="s">
        <v>2375</v>
      </c>
      <c r="D123" s="337"/>
      <c r="E123" s="337"/>
      <c r="F123" s="337" t="s">
        <v>2376</v>
      </c>
      <c r="G123" s="338"/>
      <c r="H123" s="337" t="s">
        <v>64</v>
      </c>
      <c r="I123" s="337" t="s">
        <v>67</v>
      </c>
      <c r="J123" s="337" t="s">
        <v>2377</v>
      </c>
      <c r="K123" s="366"/>
    </row>
    <row r="124" s="1" customFormat="1" ht="17.25" customHeight="1">
      <c r="B124" s="365"/>
      <c r="C124" s="339" t="s">
        <v>2378</v>
      </c>
      <c r="D124" s="339"/>
      <c r="E124" s="339"/>
      <c r="F124" s="340" t="s">
        <v>2379</v>
      </c>
      <c r="G124" s="341"/>
      <c r="H124" s="339"/>
      <c r="I124" s="339"/>
      <c r="J124" s="339" t="s">
        <v>2380</v>
      </c>
      <c r="K124" s="366"/>
    </row>
    <row r="125" s="1" customFormat="1" ht="5.25" customHeight="1">
      <c r="B125" s="367"/>
      <c r="C125" s="342"/>
      <c r="D125" s="342"/>
      <c r="E125" s="342"/>
      <c r="F125" s="342"/>
      <c r="G125" s="368"/>
      <c r="H125" s="342"/>
      <c r="I125" s="342"/>
      <c r="J125" s="342"/>
      <c r="K125" s="369"/>
    </row>
    <row r="126" s="1" customFormat="1" ht="15" customHeight="1">
      <c r="B126" s="367"/>
      <c r="C126" s="322" t="s">
        <v>2384</v>
      </c>
      <c r="D126" s="344"/>
      <c r="E126" s="344"/>
      <c r="F126" s="345" t="s">
        <v>2381</v>
      </c>
      <c r="G126" s="322"/>
      <c r="H126" s="322" t="s">
        <v>2421</v>
      </c>
      <c r="I126" s="322" t="s">
        <v>2383</v>
      </c>
      <c r="J126" s="322">
        <v>120</v>
      </c>
      <c r="K126" s="370"/>
    </row>
    <row r="127" s="1" customFormat="1" ht="15" customHeight="1">
      <c r="B127" s="367"/>
      <c r="C127" s="322" t="s">
        <v>2430</v>
      </c>
      <c r="D127" s="322"/>
      <c r="E127" s="322"/>
      <c r="F127" s="345" t="s">
        <v>2381</v>
      </c>
      <c r="G127" s="322"/>
      <c r="H127" s="322" t="s">
        <v>2431</v>
      </c>
      <c r="I127" s="322" t="s">
        <v>2383</v>
      </c>
      <c r="J127" s="322" t="s">
        <v>2432</v>
      </c>
      <c r="K127" s="370"/>
    </row>
    <row r="128" s="1" customFormat="1" ht="15" customHeight="1">
      <c r="B128" s="367"/>
      <c r="C128" s="322" t="s">
        <v>2329</v>
      </c>
      <c r="D128" s="322"/>
      <c r="E128" s="322"/>
      <c r="F128" s="345" t="s">
        <v>2381</v>
      </c>
      <c r="G128" s="322"/>
      <c r="H128" s="322" t="s">
        <v>2433</v>
      </c>
      <c r="I128" s="322" t="s">
        <v>2383</v>
      </c>
      <c r="J128" s="322" t="s">
        <v>2432</v>
      </c>
      <c r="K128" s="370"/>
    </row>
    <row r="129" s="1" customFormat="1" ht="15" customHeight="1">
      <c r="B129" s="367"/>
      <c r="C129" s="322" t="s">
        <v>2392</v>
      </c>
      <c r="D129" s="322"/>
      <c r="E129" s="322"/>
      <c r="F129" s="345" t="s">
        <v>2387</v>
      </c>
      <c r="G129" s="322"/>
      <c r="H129" s="322" t="s">
        <v>2393</v>
      </c>
      <c r="I129" s="322" t="s">
        <v>2383</v>
      </c>
      <c r="J129" s="322">
        <v>15</v>
      </c>
      <c r="K129" s="370"/>
    </row>
    <row r="130" s="1" customFormat="1" ht="15" customHeight="1">
      <c r="B130" s="367"/>
      <c r="C130" s="348" t="s">
        <v>2394</v>
      </c>
      <c r="D130" s="348"/>
      <c r="E130" s="348"/>
      <c r="F130" s="349" t="s">
        <v>2387</v>
      </c>
      <c r="G130" s="348"/>
      <c r="H130" s="348" t="s">
        <v>2395</v>
      </c>
      <c r="I130" s="348" t="s">
        <v>2383</v>
      </c>
      <c r="J130" s="348">
        <v>15</v>
      </c>
      <c r="K130" s="370"/>
    </row>
    <row r="131" s="1" customFormat="1" ht="15" customHeight="1">
      <c r="B131" s="367"/>
      <c r="C131" s="348" t="s">
        <v>2396</v>
      </c>
      <c r="D131" s="348"/>
      <c r="E131" s="348"/>
      <c r="F131" s="349" t="s">
        <v>2387</v>
      </c>
      <c r="G131" s="348"/>
      <c r="H131" s="348" t="s">
        <v>2397</v>
      </c>
      <c r="I131" s="348" t="s">
        <v>2383</v>
      </c>
      <c r="J131" s="348">
        <v>20</v>
      </c>
      <c r="K131" s="370"/>
    </row>
    <row r="132" s="1" customFormat="1" ht="15" customHeight="1">
      <c r="B132" s="367"/>
      <c r="C132" s="348" t="s">
        <v>2398</v>
      </c>
      <c r="D132" s="348"/>
      <c r="E132" s="348"/>
      <c r="F132" s="349" t="s">
        <v>2387</v>
      </c>
      <c r="G132" s="348"/>
      <c r="H132" s="348" t="s">
        <v>2399</v>
      </c>
      <c r="I132" s="348" t="s">
        <v>2383</v>
      </c>
      <c r="J132" s="348">
        <v>20</v>
      </c>
      <c r="K132" s="370"/>
    </row>
    <row r="133" s="1" customFormat="1" ht="15" customHeight="1">
      <c r="B133" s="367"/>
      <c r="C133" s="322" t="s">
        <v>2386</v>
      </c>
      <c r="D133" s="322"/>
      <c r="E133" s="322"/>
      <c r="F133" s="345" t="s">
        <v>2387</v>
      </c>
      <c r="G133" s="322"/>
      <c r="H133" s="322" t="s">
        <v>2421</v>
      </c>
      <c r="I133" s="322" t="s">
        <v>2383</v>
      </c>
      <c r="J133" s="322">
        <v>50</v>
      </c>
      <c r="K133" s="370"/>
    </row>
    <row r="134" s="1" customFormat="1" ht="15" customHeight="1">
      <c r="B134" s="367"/>
      <c r="C134" s="322" t="s">
        <v>2400</v>
      </c>
      <c r="D134" s="322"/>
      <c r="E134" s="322"/>
      <c r="F134" s="345" t="s">
        <v>2387</v>
      </c>
      <c r="G134" s="322"/>
      <c r="H134" s="322" t="s">
        <v>2421</v>
      </c>
      <c r="I134" s="322" t="s">
        <v>2383</v>
      </c>
      <c r="J134" s="322">
        <v>50</v>
      </c>
      <c r="K134" s="370"/>
    </row>
    <row r="135" s="1" customFormat="1" ht="15" customHeight="1">
      <c r="B135" s="367"/>
      <c r="C135" s="322" t="s">
        <v>2406</v>
      </c>
      <c r="D135" s="322"/>
      <c r="E135" s="322"/>
      <c r="F135" s="345" t="s">
        <v>2387</v>
      </c>
      <c r="G135" s="322"/>
      <c r="H135" s="322" t="s">
        <v>2421</v>
      </c>
      <c r="I135" s="322" t="s">
        <v>2383</v>
      </c>
      <c r="J135" s="322">
        <v>50</v>
      </c>
      <c r="K135" s="370"/>
    </row>
    <row r="136" s="1" customFormat="1" ht="15" customHeight="1">
      <c r="B136" s="367"/>
      <c r="C136" s="322" t="s">
        <v>2408</v>
      </c>
      <c r="D136" s="322"/>
      <c r="E136" s="322"/>
      <c r="F136" s="345" t="s">
        <v>2387</v>
      </c>
      <c r="G136" s="322"/>
      <c r="H136" s="322" t="s">
        <v>2421</v>
      </c>
      <c r="I136" s="322" t="s">
        <v>2383</v>
      </c>
      <c r="J136" s="322">
        <v>50</v>
      </c>
      <c r="K136" s="370"/>
    </row>
    <row r="137" s="1" customFormat="1" ht="15" customHeight="1">
      <c r="B137" s="367"/>
      <c r="C137" s="322" t="s">
        <v>2409</v>
      </c>
      <c r="D137" s="322"/>
      <c r="E137" s="322"/>
      <c r="F137" s="345" t="s">
        <v>2387</v>
      </c>
      <c r="G137" s="322"/>
      <c r="H137" s="322" t="s">
        <v>2434</v>
      </c>
      <c r="I137" s="322" t="s">
        <v>2383</v>
      </c>
      <c r="J137" s="322">
        <v>255</v>
      </c>
      <c r="K137" s="370"/>
    </row>
    <row r="138" s="1" customFormat="1" ht="15" customHeight="1">
      <c r="B138" s="367"/>
      <c r="C138" s="322" t="s">
        <v>2411</v>
      </c>
      <c r="D138" s="322"/>
      <c r="E138" s="322"/>
      <c r="F138" s="345" t="s">
        <v>2381</v>
      </c>
      <c r="G138" s="322"/>
      <c r="H138" s="322" t="s">
        <v>2435</v>
      </c>
      <c r="I138" s="322" t="s">
        <v>2413</v>
      </c>
      <c r="J138" s="322"/>
      <c r="K138" s="370"/>
    </row>
    <row r="139" s="1" customFormat="1" ht="15" customHeight="1">
      <c r="B139" s="367"/>
      <c r="C139" s="322" t="s">
        <v>2414</v>
      </c>
      <c r="D139" s="322"/>
      <c r="E139" s="322"/>
      <c r="F139" s="345" t="s">
        <v>2381</v>
      </c>
      <c r="G139" s="322"/>
      <c r="H139" s="322" t="s">
        <v>2436</v>
      </c>
      <c r="I139" s="322" t="s">
        <v>2416</v>
      </c>
      <c r="J139" s="322"/>
      <c r="K139" s="370"/>
    </row>
    <row r="140" s="1" customFormat="1" ht="15" customHeight="1">
      <c r="B140" s="367"/>
      <c r="C140" s="322" t="s">
        <v>2417</v>
      </c>
      <c r="D140" s="322"/>
      <c r="E140" s="322"/>
      <c r="F140" s="345" t="s">
        <v>2381</v>
      </c>
      <c r="G140" s="322"/>
      <c r="H140" s="322" t="s">
        <v>2417</v>
      </c>
      <c r="I140" s="322" t="s">
        <v>2416</v>
      </c>
      <c r="J140" s="322"/>
      <c r="K140" s="370"/>
    </row>
    <row r="141" s="1" customFormat="1" ht="15" customHeight="1">
      <c r="B141" s="367"/>
      <c r="C141" s="322" t="s">
        <v>48</v>
      </c>
      <c r="D141" s="322"/>
      <c r="E141" s="322"/>
      <c r="F141" s="345" t="s">
        <v>2381</v>
      </c>
      <c r="G141" s="322"/>
      <c r="H141" s="322" t="s">
        <v>2437</v>
      </c>
      <c r="I141" s="322" t="s">
        <v>2416</v>
      </c>
      <c r="J141" s="322"/>
      <c r="K141" s="370"/>
    </row>
    <row r="142" s="1" customFormat="1" ht="15" customHeight="1">
      <c r="B142" s="367"/>
      <c r="C142" s="322" t="s">
        <v>2438</v>
      </c>
      <c r="D142" s="322"/>
      <c r="E142" s="322"/>
      <c r="F142" s="345" t="s">
        <v>2381</v>
      </c>
      <c r="G142" s="322"/>
      <c r="H142" s="322" t="s">
        <v>2439</v>
      </c>
      <c r="I142" s="322" t="s">
        <v>2416</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2440</v>
      </c>
      <c r="D147" s="335"/>
      <c r="E147" s="335"/>
      <c r="F147" s="335"/>
      <c r="G147" s="335"/>
      <c r="H147" s="335"/>
      <c r="I147" s="335"/>
      <c r="J147" s="335"/>
      <c r="K147" s="336"/>
    </row>
    <row r="148" s="1" customFormat="1" ht="17.25" customHeight="1">
      <c r="B148" s="334"/>
      <c r="C148" s="337" t="s">
        <v>2375</v>
      </c>
      <c r="D148" s="337"/>
      <c r="E148" s="337"/>
      <c r="F148" s="337" t="s">
        <v>2376</v>
      </c>
      <c r="G148" s="338"/>
      <c r="H148" s="337" t="s">
        <v>64</v>
      </c>
      <c r="I148" s="337" t="s">
        <v>67</v>
      </c>
      <c r="J148" s="337" t="s">
        <v>2377</v>
      </c>
      <c r="K148" s="336"/>
    </row>
    <row r="149" s="1" customFormat="1" ht="17.25" customHeight="1">
      <c r="B149" s="334"/>
      <c r="C149" s="339" t="s">
        <v>2378</v>
      </c>
      <c r="D149" s="339"/>
      <c r="E149" s="339"/>
      <c r="F149" s="340" t="s">
        <v>2379</v>
      </c>
      <c r="G149" s="341"/>
      <c r="H149" s="339"/>
      <c r="I149" s="339"/>
      <c r="J149" s="339" t="s">
        <v>2380</v>
      </c>
      <c r="K149" s="336"/>
    </row>
    <row r="150" s="1" customFormat="1" ht="5.25" customHeight="1">
      <c r="B150" s="347"/>
      <c r="C150" s="342"/>
      <c r="D150" s="342"/>
      <c r="E150" s="342"/>
      <c r="F150" s="342"/>
      <c r="G150" s="343"/>
      <c r="H150" s="342"/>
      <c r="I150" s="342"/>
      <c r="J150" s="342"/>
      <c r="K150" s="370"/>
    </row>
    <row r="151" s="1" customFormat="1" ht="15" customHeight="1">
      <c r="B151" s="347"/>
      <c r="C151" s="374" t="s">
        <v>2384</v>
      </c>
      <c r="D151" s="322"/>
      <c r="E151" s="322"/>
      <c r="F151" s="375" t="s">
        <v>2381</v>
      </c>
      <c r="G151" s="322"/>
      <c r="H151" s="374" t="s">
        <v>2421</v>
      </c>
      <c r="I151" s="374" t="s">
        <v>2383</v>
      </c>
      <c r="J151" s="374">
        <v>120</v>
      </c>
      <c r="K151" s="370"/>
    </row>
    <row r="152" s="1" customFormat="1" ht="15" customHeight="1">
      <c r="B152" s="347"/>
      <c r="C152" s="374" t="s">
        <v>2430</v>
      </c>
      <c r="D152" s="322"/>
      <c r="E152" s="322"/>
      <c r="F152" s="375" t="s">
        <v>2381</v>
      </c>
      <c r="G152" s="322"/>
      <c r="H152" s="374" t="s">
        <v>2441</v>
      </c>
      <c r="I152" s="374" t="s">
        <v>2383</v>
      </c>
      <c r="J152" s="374" t="s">
        <v>2432</v>
      </c>
      <c r="K152" s="370"/>
    </row>
    <row r="153" s="1" customFormat="1" ht="15" customHeight="1">
      <c r="B153" s="347"/>
      <c r="C153" s="374" t="s">
        <v>2329</v>
      </c>
      <c r="D153" s="322"/>
      <c r="E153" s="322"/>
      <c r="F153" s="375" t="s">
        <v>2381</v>
      </c>
      <c r="G153" s="322"/>
      <c r="H153" s="374" t="s">
        <v>2442</v>
      </c>
      <c r="I153" s="374" t="s">
        <v>2383</v>
      </c>
      <c r="J153" s="374" t="s">
        <v>2432</v>
      </c>
      <c r="K153" s="370"/>
    </row>
    <row r="154" s="1" customFormat="1" ht="15" customHeight="1">
      <c r="B154" s="347"/>
      <c r="C154" s="374" t="s">
        <v>2386</v>
      </c>
      <c r="D154" s="322"/>
      <c r="E154" s="322"/>
      <c r="F154" s="375" t="s">
        <v>2387</v>
      </c>
      <c r="G154" s="322"/>
      <c r="H154" s="374" t="s">
        <v>2421</v>
      </c>
      <c r="I154" s="374" t="s">
        <v>2383</v>
      </c>
      <c r="J154" s="374">
        <v>50</v>
      </c>
      <c r="K154" s="370"/>
    </row>
    <row r="155" s="1" customFormat="1" ht="15" customHeight="1">
      <c r="B155" s="347"/>
      <c r="C155" s="374" t="s">
        <v>2389</v>
      </c>
      <c r="D155" s="322"/>
      <c r="E155" s="322"/>
      <c r="F155" s="375" t="s">
        <v>2381</v>
      </c>
      <c r="G155" s="322"/>
      <c r="H155" s="374" t="s">
        <v>2421</v>
      </c>
      <c r="I155" s="374" t="s">
        <v>2391</v>
      </c>
      <c r="J155" s="374"/>
      <c r="K155" s="370"/>
    </row>
    <row r="156" s="1" customFormat="1" ht="15" customHeight="1">
      <c r="B156" s="347"/>
      <c r="C156" s="374" t="s">
        <v>2400</v>
      </c>
      <c r="D156" s="322"/>
      <c r="E156" s="322"/>
      <c r="F156" s="375" t="s">
        <v>2387</v>
      </c>
      <c r="G156" s="322"/>
      <c r="H156" s="374" t="s">
        <v>2421</v>
      </c>
      <c r="I156" s="374" t="s">
        <v>2383</v>
      </c>
      <c r="J156" s="374">
        <v>50</v>
      </c>
      <c r="K156" s="370"/>
    </row>
    <row r="157" s="1" customFormat="1" ht="15" customHeight="1">
      <c r="B157" s="347"/>
      <c r="C157" s="374" t="s">
        <v>2408</v>
      </c>
      <c r="D157" s="322"/>
      <c r="E157" s="322"/>
      <c r="F157" s="375" t="s">
        <v>2387</v>
      </c>
      <c r="G157" s="322"/>
      <c r="H157" s="374" t="s">
        <v>2421</v>
      </c>
      <c r="I157" s="374" t="s">
        <v>2383</v>
      </c>
      <c r="J157" s="374">
        <v>50</v>
      </c>
      <c r="K157" s="370"/>
    </row>
    <row r="158" s="1" customFormat="1" ht="15" customHeight="1">
      <c r="B158" s="347"/>
      <c r="C158" s="374" t="s">
        <v>2406</v>
      </c>
      <c r="D158" s="322"/>
      <c r="E158" s="322"/>
      <c r="F158" s="375" t="s">
        <v>2387</v>
      </c>
      <c r="G158" s="322"/>
      <c r="H158" s="374" t="s">
        <v>2421</v>
      </c>
      <c r="I158" s="374" t="s">
        <v>2383</v>
      </c>
      <c r="J158" s="374">
        <v>50</v>
      </c>
      <c r="K158" s="370"/>
    </row>
    <row r="159" s="1" customFormat="1" ht="15" customHeight="1">
      <c r="B159" s="347"/>
      <c r="C159" s="374" t="s">
        <v>137</v>
      </c>
      <c r="D159" s="322"/>
      <c r="E159" s="322"/>
      <c r="F159" s="375" t="s">
        <v>2381</v>
      </c>
      <c r="G159" s="322"/>
      <c r="H159" s="374" t="s">
        <v>2443</v>
      </c>
      <c r="I159" s="374" t="s">
        <v>2383</v>
      </c>
      <c r="J159" s="374" t="s">
        <v>2444</v>
      </c>
      <c r="K159" s="370"/>
    </row>
    <row r="160" s="1" customFormat="1" ht="15" customHeight="1">
      <c r="B160" s="347"/>
      <c r="C160" s="374" t="s">
        <v>2445</v>
      </c>
      <c r="D160" s="322"/>
      <c r="E160" s="322"/>
      <c r="F160" s="375" t="s">
        <v>2381</v>
      </c>
      <c r="G160" s="322"/>
      <c r="H160" s="374" t="s">
        <v>2446</v>
      </c>
      <c r="I160" s="374" t="s">
        <v>2416</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2447</v>
      </c>
      <c r="D165" s="313"/>
      <c r="E165" s="313"/>
      <c r="F165" s="313"/>
      <c r="G165" s="313"/>
      <c r="H165" s="313"/>
      <c r="I165" s="313"/>
      <c r="J165" s="313"/>
      <c r="K165" s="314"/>
    </row>
    <row r="166" s="1" customFormat="1" ht="17.25" customHeight="1">
      <c r="B166" s="312"/>
      <c r="C166" s="337" t="s">
        <v>2375</v>
      </c>
      <c r="D166" s="337"/>
      <c r="E166" s="337"/>
      <c r="F166" s="337" t="s">
        <v>2376</v>
      </c>
      <c r="G166" s="379"/>
      <c r="H166" s="380" t="s">
        <v>64</v>
      </c>
      <c r="I166" s="380" t="s">
        <v>67</v>
      </c>
      <c r="J166" s="337" t="s">
        <v>2377</v>
      </c>
      <c r="K166" s="314"/>
    </row>
    <row r="167" s="1" customFormat="1" ht="17.25" customHeight="1">
      <c r="B167" s="315"/>
      <c r="C167" s="339" t="s">
        <v>2378</v>
      </c>
      <c r="D167" s="339"/>
      <c r="E167" s="339"/>
      <c r="F167" s="340" t="s">
        <v>2379</v>
      </c>
      <c r="G167" s="381"/>
      <c r="H167" s="382"/>
      <c r="I167" s="382"/>
      <c r="J167" s="339" t="s">
        <v>2380</v>
      </c>
      <c r="K167" s="317"/>
    </row>
    <row r="168" s="1" customFormat="1" ht="5.25" customHeight="1">
      <c r="B168" s="347"/>
      <c r="C168" s="342"/>
      <c r="D168" s="342"/>
      <c r="E168" s="342"/>
      <c r="F168" s="342"/>
      <c r="G168" s="343"/>
      <c r="H168" s="342"/>
      <c r="I168" s="342"/>
      <c r="J168" s="342"/>
      <c r="K168" s="370"/>
    </row>
    <row r="169" s="1" customFormat="1" ht="15" customHeight="1">
      <c r="B169" s="347"/>
      <c r="C169" s="322" t="s">
        <v>2384</v>
      </c>
      <c r="D169" s="322"/>
      <c r="E169" s="322"/>
      <c r="F169" s="345" t="s">
        <v>2381</v>
      </c>
      <c r="G169" s="322"/>
      <c r="H169" s="322" t="s">
        <v>2421</v>
      </c>
      <c r="I169" s="322" t="s">
        <v>2383</v>
      </c>
      <c r="J169" s="322">
        <v>120</v>
      </c>
      <c r="K169" s="370"/>
    </row>
    <row r="170" s="1" customFormat="1" ht="15" customHeight="1">
      <c r="B170" s="347"/>
      <c r="C170" s="322" t="s">
        <v>2430</v>
      </c>
      <c r="D170" s="322"/>
      <c r="E170" s="322"/>
      <c r="F170" s="345" t="s">
        <v>2381</v>
      </c>
      <c r="G170" s="322"/>
      <c r="H170" s="322" t="s">
        <v>2431</v>
      </c>
      <c r="I170" s="322" t="s">
        <v>2383</v>
      </c>
      <c r="J170" s="322" t="s">
        <v>2432</v>
      </c>
      <c r="K170" s="370"/>
    </row>
    <row r="171" s="1" customFormat="1" ht="15" customHeight="1">
      <c r="B171" s="347"/>
      <c r="C171" s="322" t="s">
        <v>2329</v>
      </c>
      <c r="D171" s="322"/>
      <c r="E171" s="322"/>
      <c r="F171" s="345" t="s">
        <v>2381</v>
      </c>
      <c r="G171" s="322"/>
      <c r="H171" s="322" t="s">
        <v>2448</v>
      </c>
      <c r="I171" s="322" t="s">
        <v>2383</v>
      </c>
      <c r="J171" s="322" t="s">
        <v>2432</v>
      </c>
      <c r="K171" s="370"/>
    </row>
    <row r="172" s="1" customFormat="1" ht="15" customHeight="1">
      <c r="B172" s="347"/>
      <c r="C172" s="322" t="s">
        <v>2386</v>
      </c>
      <c r="D172" s="322"/>
      <c r="E172" s="322"/>
      <c r="F172" s="345" t="s">
        <v>2387</v>
      </c>
      <c r="G172" s="322"/>
      <c r="H172" s="322" t="s">
        <v>2448</v>
      </c>
      <c r="I172" s="322" t="s">
        <v>2383</v>
      </c>
      <c r="J172" s="322">
        <v>50</v>
      </c>
      <c r="K172" s="370"/>
    </row>
    <row r="173" s="1" customFormat="1" ht="15" customHeight="1">
      <c r="B173" s="347"/>
      <c r="C173" s="322" t="s">
        <v>2389</v>
      </c>
      <c r="D173" s="322"/>
      <c r="E173" s="322"/>
      <c r="F173" s="345" t="s">
        <v>2381</v>
      </c>
      <c r="G173" s="322"/>
      <c r="H173" s="322" t="s">
        <v>2448</v>
      </c>
      <c r="I173" s="322" t="s">
        <v>2391</v>
      </c>
      <c r="J173" s="322"/>
      <c r="K173" s="370"/>
    </row>
    <row r="174" s="1" customFormat="1" ht="15" customHeight="1">
      <c r="B174" s="347"/>
      <c r="C174" s="322" t="s">
        <v>2400</v>
      </c>
      <c r="D174" s="322"/>
      <c r="E174" s="322"/>
      <c r="F174" s="345" t="s">
        <v>2387</v>
      </c>
      <c r="G174" s="322"/>
      <c r="H174" s="322" t="s">
        <v>2448</v>
      </c>
      <c r="I174" s="322" t="s">
        <v>2383</v>
      </c>
      <c r="J174" s="322">
        <v>50</v>
      </c>
      <c r="K174" s="370"/>
    </row>
    <row r="175" s="1" customFormat="1" ht="15" customHeight="1">
      <c r="B175" s="347"/>
      <c r="C175" s="322" t="s">
        <v>2408</v>
      </c>
      <c r="D175" s="322"/>
      <c r="E175" s="322"/>
      <c r="F175" s="345" t="s">
        <v>2387</v>
      </c>
      <c r="G175" s="322"/>
      <c r="H175" s="322" t="s">
        <v>2448</v>
      </c>
      <c r="I175" s="322" t="s">
        <v>2383</v>
      </c>
      <c r="J175" s="322">
        <v>50</v>
      </c>
      <c r="K175" s="370"/>
    </row>
    <row r="176" s="1" customFormat="1" ht="15" customHeight="1">
      <c r="B176" s="347"/>
      <c r="C176" s="322" t="s">
        <v>2406</v>
      </c>
      <c r="D176" s="322"/>
      <c r="E176" s="322"/>
      <c r="F176" s="345" t="s">
        <v>2387</v>
      </c>
      <c r="G176" s="322"/>
      <c r="H176" s="322" t="s">
        <v>2448</v>
      </c>
      <c r="I176" s="322" t="s">
        <v>2383</v>
      </c>
      <c r="J176" s="322">
        <v>50</v>
      </c>
      <c r="K176" s="370"/>
    </row>
    <row r="177" s="1" customFormat="1" ht="15" customHeight="1">
      <c r="B177" s="347"/>
      <c r="C177" s="322" t="s">
        <v>145</v>
      </c>
      <c r="D177" s="322"/>
      <c r="E177" s="322"/>
      <c r="F177" s="345" t="s">
        <v>2381</v>
      </c>
      <c r="G177" s="322"/>
      <c r="H177" s="322" t="s">
        <v>2449</v>
      </c>
      <c r="I177" s="322" t="s">
        <v>2450</v>
      </c>
      <c r="J177" s="322"/>
      <c r="K177" s="370"/>
    </row>
    <row r="178" s="1" customFormat="1" ht="15" customHeight="1">
      <c r="B178" s="347"/>
      <c r="C178" s="322" t="s">
        <v>67</v>
      </c>
      <c r="D178" s="322"/>
      <c r="E178" s="322"/>
      <c r="F178" s="345" t="s">
        <v>2381</v>
      </c>
      <c r="G178" s="322"/>
      <c r="H178" s="322" t="s">
        <v>2451</v>
      </c>
      <c r="I178" s="322" t="s">
        <v>2452</v>
      </c>
      <c r="J178" s="322">
        <v>1</v>
      </c>
      <c r="K178" s="370"/>
    </row>
    <row r="179" s="1" customFormat="1" ht="15" customHeight="1">
      <c r="B179" s="347"/>
      <c r="C179" s="322" t="s">
        <v>63</v>
      </c>
      <c r="D179" s="322"/>
      <c r="E179" s="322"/>
      <c r="F179" s="345" t="s">
        <v>2381</v>
      </c>
      <c r="G179" s="322"/>
      <c r="H179" s="322" t="s">
        <v>2453</v>
      </c>
      <c r="I179" s="322" t="s">
        <v>2383</v>
      </c>
      <c r="J179" s="322">
        <v>20</v>
      </c>
      <c r="K179" s="370"/>
    </row>
    <row r="180" s="1" customFormat="1" ht="15" customHeight="1">
      <c r="B180" s="347"/>
      <c r="C180" s="322" t="s">
        <v>64</v>
      </c>
      <c r="D180" s="322"/>
      <c r="E180" s="322"/>
      <c r="F180" s="345" t="s">
        <v>2381</v>
      </c>
      <c r="G180" s="322"/>
      <c r="H180" s="322" t="s">
        <v>2454</v>
      </c>
      <c r="I180" s="322" t="s">
        <v>2383</v>
      </c>
      <c r="J180" s="322">
        <v>255</v>
      </c>
      <c r="K180" s="370"/>
    </row>
    <row r="181" s="1" customFormat="1" ht="15" customHeight="1">
      <c r="B181" s="347"/>
      <c r="C181" s="322" t="s">
        <v>146</v>
      </c>
      <c r="D181" s="322"/>
      <c r="E181" s="322"/>
      <c r="F181" s="345" t="s">
        <v>2381</v>
      </c>
      <c r="G181" s="322"/>
      <c r="H181" s="322" t="s">
        <v>2345</v>
      </c>
      <c r="I181" s="322" t="s">
        <v>2383</v>
      </c>
      <c r="J181" s="322">
        <v>10</v>
      </c>
      <c r="K181" s="370"/>
    </row>
    <row r="182" s="1" customFormat="1" ht="15" customHeight="1">
      <c r="B182" s="347"/>
      <c r="C182" s="322" t="s">
        <v>147</v>
      </c>
      <c r="D182" s="322"/>
      <c r="E182" s="322"/>
      <c r="F182" s="345" t="s">
        <v>2381</v>
      </c>
      <c r="G182" s="322"/>
      <c r="H182" s="322" t="s">
        <v>2455</v>
      </c>
      <c r="I182" s="322" t="s">
        <v>2416</v>
      </c>
      <c r="J182" s="322"/>
      <c r="K182" s="370"/>
    </row>
    <row r="183" s="1" customFormat="1" ht="15" customHeight="1">
      <c r="B183" s="347"/>
      <c r="C183" s="322" t="s">
        <v>2456</v>
      </c>
      <c r="D183" s="322"/>
      <c r="E183" s="322"/>
      <c r="F183" s="345" t="s">
        <v>2381</v>
      </c>
      <c r="G183" s="322"/>
      <c r="H183" s="322" t="s">
        <v>2457</v>
      </c>
      <c r="I183" s="322" t="s">
        <v>2416</v>
      </c>
      <c r="J183" s="322"/>
      <c r="K183" s="370"/>
    </row>
    <row r="184" s="1" customFormat="1" ht="15" customHeight="1">
      <c r="B184" s="347"/>
      <c r="C184" s="322" t="s">
        <v>2445</v>
      </c>
      <c r="D184" s="322"/>
      <c r="E184" s="322"/>
      <c r="F184" s="345" t="s">
        <v>2381</v>
      </c>
      <c r="G184" s="322"/>
      <c r="H184" s="322" t="s">
        <v>2458</v>
      </c>
      <c r="I184" s="322" t="s">
        <v>2416</v>
      </c>
      <c r="J184" s="322"/>
      <c r="K184" s="370"/>
    </row>
    <row r="185" s="1" customFormat="1" ht="15" customHeight="1">
      <c r="B185" s="347"/>
      <c r="C185" s="322" t="s">
        <v>149</v>
      </c>
      <c r="D185" s="322"/>
      <c r="E185" s="322"/>
      <c r="F185" s="345" t="s">
        <v>2387</v>
      </c>
      <c r="G185" s="322"/>
      <c r="H185" s="322" t="s">
        <v>2459</v>
      </c>
      <c r="I185" s="322" t="s">
        <v>2383</v>
      </c>
      <c r="J185" s="322">
        <v>50</v>
      </c>
      <c r="K185" s="370"/>
    </row>
    <row r="186" s="1" customFormat="1" ht="15" customHeight="1">
      <c r="B186" s="347"/>
      <c r="C186" s="322" t="s">
        <v>2460</v>
      </c>
      <c r="D186" s="322"/>
      <c r="E186" s="322"/>
      <c r="F186" s="345" t="s">
        <v>2387</v>
      </c>
      <c r="G186" s="322"/>
      <c r="H186" s="322" t="s">
        <v>2461</v>
      </c>
      <c r="I186" s="322" t="s">
        <v>2462</v>
      </c>
      <c r="J186" s="322"/>
      <c r="K186" s="370"/>
    </row>
    <row r="187" s="1" customFormat="1" ht="15" customHeight="1">
      <c r="B187" s="347"/>
      <c r="C187" s="322" t="s">
        <v>2463</v>
      </c>
      <c r="D187" s="322"/>
      <c r="E187" s="322"/>
      <c r="F187" s="345" t="s">
        <v>2387</v>
      </c>
      <c r="G187" s="322"/>
      <c r="H187" s="322" t="s">
        <v>2464</v>
      </c>
      <c r="I187" s="322" t="s">
        <v>2462</v>
      </c>
      <c r="J187" s="322"/>
      <c r="K187" s="370"/>
    </row>
    <row r="188" s="1" customFormat="1" ht="15" customHeight="1">
      <c r="B188" s="347"/>
      <c r="C188" s="322" t="s">
        <v>2465</v>
      </c>
      <c r="D188" s="322"/>
      <c r="E188" s="322"/>
      <c r="F188" s="345" t="s">
        <v>2387</v>
      </c>
      <c r="G188" s="322"/>
      <c r="H188" s="322" t="s">
        <v>2466</v>
      </c>
      <c r="I188" s="322" t="s">
        <v>2462</v>
      </c>
      <c r="J188" s="322"/>
      <c r="K188" s="370"/>
    </row>
    <row r="189" s="1" customFormat="1" ht="15" customHeight="1">
      <c r="B189" s="347"/>
      <c r="C189" s="383" t="s">
        <v>2467</v>
      </c>
      <c r="D189" s="322"/>
      <c r="E189" s="322"/>
      <c r="F189" s="345" t="s">
        <v>2387</v>
      </c>
      <c r="G189" s="322"/>
      <c r="H189" s="322" t="s">
        <v>2468</v>
      </c>
      <c r="I189" s="322" t="s">
        <v>2469</v>
      </c>
      <c r="J189" s="384" t="s">
        <v>2470</v>
      </c>
      <c r="K189" s="370"/>
    </row>
    <row r="190" s="18" customFormat="1" ht="15" customHeight="1">
      <c r="B190" s="385"/>
      <c r="C190" s="386" t="s">
        <v>2471</v>
      </c>
      <c r="D190" s="387"/>
      <c r="E190" s="387"/>
      <c r="F190" s="388" t="s">
        <v>2387</v>
      </c>
      <c r="G190" s="387"/>
      <c r="H190" s="387" t="s">
        <v>2472</v>
      </c>
      <c r="I190" s="387" t="s">
        <v>2469</v>
      </c>
      <c r="J190" s="389" t="s">
        <v>2470</v>
      </c>
      <c r="K190" s="390"/>
    </row>
    <row r="191" s="1" customFormat="1" ht="15" customHeight="1">
      <c r="B191" s="347"/>
      <c r="C191" s="383" t="s">
        <v>52</v>
      </c>
      <c r="D191" s="322"/>
      <c r="E191" s="322"/>
      <c r="F191" s="345" t="s">
        <v>2381</v>
      </c>
      <c r="G191" s="322"/>
      <c r="H191" s="319" t="s">
        <v>2473</v>
      </c>
      <c r="I191" s="322" t="s">
        <v>2474</v>
      </c>
      <c r="J191" s="322"/>
      <c r="K191" s="370"/>
    </row>
    <row r="192" s="1" customFormat="1" ht="15" customHeight="1">
      <c r="B192" s="347"/>
      <c r="C192" s="383" t="s">
        <v>2475</v>
      </c>
      <c r="D192" s="322"/>
      <c r="E192" s="322"/>
      <c r="F192" s="345" t="s">
        <v>2381</v>
      </c>
      <c r="G192" s="322"/>
      <c r="H192" s="322" t="s">
        <v>2476</v>
      </c>
      <c r="I192" s="322" t="s">
        <v>2416</v>
      </c>
      <c r="J192" s="322"/>
      <c r="K192" s="370"/>
    </row>
    <row r="193" s="1" customFormat="1" ht="15" customHeight="1">
      <c r="B193" s="347"/>
      <c r="C193" s="383" t="s">
        <v>2477</v>
      </c>
      <c r="D193" s="322"/>
      <c r="E193" s="322"/>
      <c r="F193" s="345" t="s">
        <v>2381</v>
      </c>
      <c r="G193" s="322"/>
      <c r="H193" s="322" t="s">
        <v>2478</v>
      </c>
      <c r="I193" s="322" t="s">
        <v>2416</v>
      </c>
      <c r="J193" s="322"/>
      <c r="K193" s="370"/>
    </row>
    <row r="194" s="1" customFormat="1" ht="15" customHeight="1">
      <c r="B194" s="347"/>
      <c r="C194" s="383" t="s">
        <v>2479</v>
      </c>
      <c r="D194" s="322"/>
      <c r="E194" s="322"/>
      <c r="F194" s="345" t="s">
        <v>2387</v>
      </c>
      <c r="G194" s="322"/>
      <c r="H194" s="322" t="s">
        <v>2480</v>
      </c>
      <c r="I194" s="322" t="s">
        <v>2416</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2481</v>
      </c>
      <c r="D200" s="313"/>
      <c r="E200" s="313"/>
      <c r="F200" s="313"/>
      <c r="G200" s="313"/>
      <c r="H200" s="313"/>
      <c r="I200" s="313"/>
      <c r="J200" s="313"/>
      <c r="K200" s="314"/>
    </row>
    <row r="201" s="1" customFormat="1" ht="25.5" customHeight="1">
      <c r="B201" s="312"/>
      <c r="C201" s="392" t="s">
        <v>2482</v>
      </c>
      <c r="D201" s="392"/>
      <c r="E201" s="392"/>
      <c r="F201" s="392" t="s">
        <v>2483</v>
      </c>
      <c r="G201" s="393"/>
      <c r="H201" s="392" t="s">
        <v>2484</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2474</v>
      </c>
      <c r="D203" s="322"/>
      <c r="E203" s="322"/>
      <c r="F203" s="345" t="s">
        <v>53</v>
      </c>
      <c r="G203" s="322"/>
      <c r="H203" s="322" t="s">
        <v>2485</v>
      </c>
      <c r="I203" s="322"/>
      <c r="J203" s="322"/>
      <c r="K203" s="370"/>
    </row>
    <row r="204" s="1" customFormat="1" ht="15" customHeight="1">
      <c r="B204" s="347"/>
      <c r="C204" s="322"/>
      <c r="D204" s="322"/>
      <c r="E204" s="322"/>
      <c r="F204" s="345" t="s">
        <v>54</v>
      </c>
      <c r="G204" s="322"/>
      <c r="H204" s="322" t="s">
        <v>2486</v>
      </c>
      <c r="I204" s="322"/>
      <c r="J204" s="322"/>
      <c r="K204" s="370"/>
    </row>
    <row r="205" s="1" customFormat="1" ht="15" customHeight="1">
      <c r="B205" s="347"/>
      <c r="C205" s="322"/>
      <c r="D205" s="322"/>
      <c r="E205" s="322"/>
      <c r="F205" s="345" t="s">
        <v>57</v>
      </c>
      <c r="G205" s="322"/>
      <c r="H205" s="322" t="s">
        <v>2487</v>
      </c>
      <c r="I205" s="322"/>
      <c r="J205" s="322"/>
      <c r="K205" s="370"/>
    </row>
    <row r="206" s="1" customFormat="1" ht="15" customHeight="1">
      <c r="B206" s="347"/>
      <c r="C206" s="322"/>
      <c r="D206" s="322"/>
      <c r="E206" s="322"/>
      <c r="F206" s="345" t="s">
        <v>55</v>
      </c>
      <c r="G206" s="322"/>
      <c r="H206" s="322" t="s">
        <v>2488</v>
      </c>
      <c r="I206" s="322"/>
      <c r="J206" s="322"/>
      <c r="K206" s="370"/>
    </row>
    <row r="207" s="1" customFormat="1" ht="15" customHeight="1">
      <c r="B207" s="347"/>
      <c r="C207" s="322"/>
      <c r="D207" s="322"/>
      <c r="E207" s="322"/>
      <c r="F207" s="345" t="s">
        <v>56</v>
      </c>
      <c r="G207" s="322"/>
      <c r="H207" s="322" t="s">
        <v>2489</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2428</v>
      </c>
      <c r="D209" s="322"/>
      <c r="E209" s="322"/>
      <c r="F209" s="345" t="s">
        <v>89</v>
      </c>
      <c r="G209" s="322"/>
      <c r="H209" s="322" t="s">
        <v>2490</v>
      </c>
      <c r="I209" s="322"/>
      <c r="J209" s="322"/>
      <c r="K209" s="370"/>
    </row>
    <row r="210" s="1" customFormat="1" ht="15" customHeight="1">
      <c r="B210" s="347"/>
      <c r="C210" s="322"/>
      <c r="D210" s="322"/>
      <c r="E210" s="322"/>
      <c r="F210" s="345" t="s">
        <v>2325</v>
      </c>
      <c r="G210" s="322"/>
      <c r="H210" s="322" t="s">
        <v>2326</v>
      </c>
      <c r="I210" s="322"/>
      <c r="J210" s="322"/>
      <c r="K210" s="370"/>
    </row>
    <row r="211" s="1" customFormat="1" ht="15" customHeight="1">
      <c r="B211" s="347"/>
      <c r="C211" s="322"/>
      <c r="D211" s="322"/>
      <c r="E211" s="322"/>
      <c r="F211" s="345" t="s">
        <v>2323</v>
      </c>
      <c r="G211" s="322"/>
      <c r="H211" s="322" t="s">
        <v>2491</v>
      </c>
      <c r="I211" s="322"/>
      <c r="J211" s="322"/>
      <c r="K211" s="370"/>
    </row>
    <row r="212" s="1" customFormat="1" ht="15" customHeight="1">
      <c r="B212" s="394"/>
      <c r="C212" s="322"/>
      <c r="D212" s="322"/>
      <c r="E212" s="322"/>
      <c r="F212" s="345" t="s">
        <v>2327</v>
      </c>
      <c r="G212" s="383"/>
      <c r="H212" s="374" t="s">
        <v>2328</v>
      </c>
      <c r="I212" s="374"/>
      <c r="J212" s="374"/>
      <c r="K212" s="395"/>
    </row>
    <row r="213" s="1" customFormat="1" ht="15" customHeight="1">
      <c r="B213" s="394"/>
      <c r="C213" s="322"/>
      <c r="D213" s="322"/>
      <c r="E213" s="322"/>
      <c r="F213" s="345" t="s">
        <v>636</v>
      </c>
      <c r="G213" s="383"/>
      <c r="H213" s="374" t="s">
        <v>2492</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2452</v>
      </c>
      <c r="D215" s="322"/>
      <c r="E215" s="322"/>
      <c r="F215" s="345">
        <v>1</v>
      </c>
      <c r="G215" s="383"/>
      <c r="H215" s="374" t="s">
        <v>2493</v>
      </c>
      <c r="I215" s="374"/>
      <c r="J215" s="374"/>
      <c r="K215" s="395"/>
    </row>
    <row r="216" s="1" customFormat="1" ht="15" customHeight="1">
      <c r="B216" s="394"/>
      <c r="C216" s="322"/>
      <c r="D216" s="322"/>
      <c r="E216" s="322"/>
      <c r="F216" s="345">
        <v>2</v>
      </c>
      <c r="G216" s="383"/>
      <c r="H216" s="374" t="s">
        <v>2494</v>
      </c>
      <c r="I216" s="374"/>
      <c r="J216" s="374"/>
      <c r="K216" s="395"/>
    </row>
    <row r="217" s="1" customFormat="1" ht="15" customHeight="1">
      <c r="B217" s="394"/>
      <c r="C217" s="322"/>
      <c r="D217" s="322"/>
      <c r="E217" s="322"/>
      <c r="F217" s="345">
        <v>3</v>
      </c>
      <c r="G217" s="383"/>
      <c r="H217" s="374" t="s">
        <v>2495</v>
      </c>
      <c r="I217" s="374"/>
      <c r="J217" s="374"/>
      <c r="K217" s="395"/>
    </row>
    <row r="218" s="1" customFormat="1" ht="15" customHeight="1">
      <c r="B218" s="394"/>
      <c r="C218" s="322"/>
      <c r="D218" s="322"/>
      <c r="E218" s="322"/>
      <c r="F218" s="345">
        <v>4</v>
      </c>
      <c r="G218" s="383"/>
      <c r="H218" s="374" t="s">
        <v>2496</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aaRWAzBk1QvxVk5twSHt+tdSPG8q9gYll0AWg1bBZbEQoTWKLlPWhw1zaF5vj5lSsSyUoaP5QZv8k36HzhRqTg==" hashValue="lAbGrHOdyE7m1G96ZwZliv4Dt80kyY1TazOibkqErs3Ibgwk4Al31ERDsTklvBud51wrIadJ3rzGb2XpaMzG+A=="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ROUND((SUM(BE90:BE494)),  2)</f>
        <v>0</v>
      </c>
      <c r="G33" s="42"/>
      <c r="H33" s="42"/>
      <c r="I33" s="153">
        <v>0.20999999999999999</v>
      </c>
      <c r="J33" s="152">
        <f>ROUND(((SUM(BE90:BE494))*I33),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ROUND((SUM(BF90:BF494)),  2)</f>
        <v>0</v>
      </c>
      <c r="G34" s="42"/>
      <c r="H34" s="42"/>
      <c r="I34" s="153">
        <v>0.12</v>
      </c>
      <c r="J34" s="152">
        <f>ROUND(((SUM(BF90:BF494))*I34),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ROUND((SUM(BG90:BG494)),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ROUND((SUM(BH90:BH494)),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ROUND((SUM(BI90:BI494)),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273</v>
      </c>
      <c r="E63" s="179"/>
      <c r="F63" s="179"/>
      <c r="G63" s="179"/>
      <c r="H63" s="179"/>
      <c r="I63" s="179"/>
      <c r="J63" s="180">
        <f>J208</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274</v>
      </c>
      <c r="E64" s="179"/>
      <c r="F64" s="179"/>
      <c r="G64" s="179"/>
      <c r="H64" s="179"/>
      <c r="I64" s="179"/>
      <c r="J64" s="180">
        <f>J347</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275</v>
      </c>
      <c r="E65" s="179"/>
      <c r="F65" s="179"/>
      <c r="G65" s="179"/>
      <c r="H65" s="179"/>
      <c r="I65" s="179"/>
      <c r="J65" s="180">
        <f>J369</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J446</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276</v>
      </c>
      <c r="E67" s="173"/>
      <c r="F67" s="173"/>
      <c r="G67" s="173"/>
      <c r="H67" s="173"/>
      <c r="I67" s="173"/>
      <c r="J67" s="174">
        <f>J449</f>
        <v>0</v>
      </c>
      <c r="K67" s="171"/>
      <c r="L67" s="175"/>
      <c r="S67" s="9"/>
      <c r="T67" s="9"/>
      <c r="U67" s="9"/>
      <c r="V67" s="9"/>
      <c r="W67" s="9"/>
      <c r="X67" s="9"/>
      <c r="Y67" s="9"/>
      <c r="Z67" s="9"/>
      <c r="AA67" s="9"/>
      <c r="AB67" s="9"/>
      <c r="AC67" s="9"/>
      <c r="AD67" s="9"/>
      <c r="AE67" s="9"/>
    </row>
    <row r="68" s="10" customFormat="1" ht="19.92" customHeight="1">
      <c r="A68" s="10"/>
      <c r="B68" s="176"/>
      <c r="C68" s="177"/>
      <c r="D68" s="178" t="s">
        <v>277</v>
      </c>
      <c r="E68" s="179"/>
      <c r="F68" s="179"/>
      <c r="G68" s="179"/>
      <c r="H68" s="179"/>
      <c r="I68" s="179"/>
      <c r="J68" s="180">
        <f>J450</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278</v>
      </c>
      <c r="E69" s="173"/>
      <c r="F69" s="173"/>
      <c r="G69" s="173"/>
      <c r="H69" s="173"/>
      <c r="I69" s="173"/>
      <c r="J69" s="174">
        <f>J452</f>
        <v>0</v>
      </c>
      <c r="K69" s="171"/>
      <c r="L69" s="175"/>
      <c r="S69" s="9"/>
      <c r="T69" s="9"/>
      <c r="U69" s="9"/>
      <c r="V69" s="9"/>
      <c r="W69" s="9"/>
      <c r="X69" s="9"/>
      <c r="Y69" s="9"/>
      <c r="Z69" s="9"/>
      <c r="AA69" s="9"/>
      <c r="AB69" s="9"/>
      <c r="AC69" s="9"/>
      <c r="AD69" s="9"/>
      <c r="AE69" s="9"/>
    </row>
    <row r="70" s="9" customFormat="1" ht="24.96" customHeight="1">
      <c r="A70" s="9"/>
      <c r="B70" s="170"/>
      <c r="C70" s="171"/>
      <c r="D70" s="172" t="s">
        <v>279</v>
      </c>
      <c r="E70" s="173"/>
      <c r="F70" s="173"/>
      <c r="G70" s="173"/>
      <c r="H70" s="173"/>
      <c r="I70" s="173"/>
      <c r="J70" s="174">
        <f>J463</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P91+P449+P452+P463</f>
        <v>0</v>
      </c>
      <c r="Q90" s="100"/>
      <c r="R90" s="190">
        <f>R91+R449+R452+R463</f>
        <v>340.32391618000003</v>
      </c>
      <c r="S90" s="100"/>
      <c r="T90" s="191">
        <f>T91+T449+T452+T463</f>
        <v>0</v>
      </c>
      <c r="U90" s="42"/>
      <c r="V90" s="42"/>
      <c r="W90" s="42"/>
      <c r="X90" s="42"/>
      <c r="Y90" s="42"/>
      <c r="Z90" s="42"/>
      <c r="AA90" s="42"/>
      <c r="AB90" s="42"/>
      <c r="AC90" s="42"/>
      <c r="AD90" s="42"/>
      <c r="AE90" s="42"/>
      <c r="AT90" s="20" t="s">
        <v>81</v>
      </c>
      <c r="AU90" s="20" t="s">
        <v>139</v>
      </c>
      <c r="BK90" s="192">
        <f>BK91+BK449+BK452+BK463</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P92+P149+P208+P347+P369+P446</f>
        <v>0</v>
      </c>
      <c r="Q91" s="201"/>
      <c r="R91" s="202">
        <f>R92+R149+R208+R347+R369+R446</f>
        <v>340.32391618000003</v>
      </c>
      <c r="S91" s="201"/>
      <c r="T91" s="203">
        <f>T92+T149+T208+T347+T369+T446</f>
        <v>0</v>
      </c>
      <c r="U91" s="12"/>
      <c r="V91" s="12"/>
      <c r="W91" s="12"/>
      <c r="X91" s="12"/>
      <c r="Y91" s="12"/>
      <c r="Z91" s="12"/>
      <c r="AA91" s="12"/>
      <c r="AB91" s="12"/>
      <c r="AC91" s="12"/>
      <c r="AD91" s="12"/>
      <c r="AE91" s="12"/>
      <c r="AR91" s="204" t="s">
        <v>90</v>
      </c>
      <c r="AT91" s="205" t="s">
        <v>81</v>
      </c>
      <c r="AU91" s="205" t="s">
        <v>82</v>
      </c>
      <c r="AY91" s="204" t="s">
        <v>159</v>
      </c>
      <c r="BK91" s="206">
        <f>BK92+BK149+BK208+BK347+BK369+BK446</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280</v>
      </c>
      <c r="F93" s="211" t="s">
        <v>281</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282</v>
      </c>
    </row>
    <row r="94" s="2" customFormat="1">
      <c r="A94" s="42"/>
      <c r="B94" s="43"/>
      <c r="C94" s="44"/>
      <c r="D94" s="222" t="s">
        <v>168</v>
      </c>
      <c r="E94" s="44"/>
      <c r="F94" s="223" t="s">
        <v>283</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284</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285</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286</v>
      </c>
      <c r="F100" s="274" t="s">
        <v>287</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288</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289</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290</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911.66800000000001</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291</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292</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293</v>
      </c>
      <c r="G110" s="240"/>
      <c r="H110" s="243">
        <v>27.018000000000001</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911.66800000000001</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27.018000000000001</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294</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295</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293</v>
      </c>
      <c r="G116" s="240"/>
      <c r="H116" s="243">
        <v>27.018000000000001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27.018000000000001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48.631999999999998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296</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297</v>
      </c>
      <c r="G120" s="240"/>
      <c r="H120" s="243">
        <v>48.631999999999998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298</v>
      </c>
      <c r="F121" s="211" t="s">
        <v>299</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300</v>
      </c>
    </row>
    <row r="122" s="2" customFormat="1">
      <c r="A122" s="42"/>
      <c r="B122" s="43"/>
      <c r="C122" s="44"/>
      <c r="D122" s="227" t="s">
        <v>170</v>
      </c>
      <c r="E122" s="44"/>
      <c r="F122" s="228" t="s">
        <v>301</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302</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303</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304</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306</v>
      </c>
      <c r="F133" s="211" t="s">
        <v>307</v>
      </c>
      <c r="G133" s="212" t="s">
        <v>308</v>
      </c>
      <c r="H133" s="213">
        <v>3015.75</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309</v>
      </c>
    </row>
    <row r="134" s="2" customFormat="1">
      <c r="A134" s="42"/>
      <c r="B134" s="43"/>
      <c r="C134" s="44"/>
      <c r="D134" s="222" t="s">
        <v>168</v>
      </c>
      <c r="E134" s="44"/>
      <c r="F134" s="223" t="s">
        <v>310</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311</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723.27999999999997</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1428.29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193.31</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3015.75</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312</v>
      </c>
      <c r="F142" s="211" t="s">
        <v>313</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314</v>
      </c>
    </row>
    <row r="143" s="2" customFormat="1">
      <c r="A143" s="42"/>
      <c r="B143" s="43"/>
      <c r="C143" s="44"/>
      <c r="D143" s="222" t="s">
        <v>168</v>
      </c>
      <c r="E143" s="44"/>
      <c r="F143" s="223" t="s">
        <v>315</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316</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317</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318</v>
      </c>
      <c r="F147" s="274" t="s">
        <v>319</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320</v>
      </c>
    </row>
    <row r="148" s="14" customFormat="1">
      <c r="A148" s="14"/>
      <c r="B148" s="239"/>
      <c r="C148" s="240"/>
      <c r="D148" s="227" t="s">
        <v>172</v>
      </c>
      <c r="E148" s="240"/>
      <c r="F148" s="242" t="s">
        <v>321</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SUM(P150:P207)</f>
        <v>0</v>
      </c>
      <c r="Q149" s="201"/>
      <c r="R149" s="202">
        <f>SUM(R150:R207)</f>
        <v>95.81050243</v>
      </c>
      <c r="S149" s="201"/>
      <c r="T149" s="203">
        <f>SUM(T150:T207)</f>
        <v>0</v>
      </c>
      <c r="U149" s="12"/>
      <c r="V149" s="12"/>
      <c r="W149" s="12"/>
      <c r="X149" s="12"/>
      <c r="Y149" s="12"/>
      <c r="Z149" s="12"/>
      <c r="AA149" s="12"/>
      <c r="AB149" s="12"/>
      <c r="AC149" s="12"/>
      <c r="AD149" s="12"/>
      <c r="AE149" s="12"/>
      <c r="AR149" s="204" t="s">
        <v>90</v>
      </c>
      <c r="AT149" s="205" t="s">
        <v>81</v>
      </c>
      <c r="AU149" s="205" t="s">
        <v>90</v>
      </c>
      <c r="AY149" s="204" t="s">
        <v>159</v>
      </c>
      <c r="BK149" s="206">
        <f>SUM(BK150:BK207)</f>
        <v>0</v>
      </c>
    </row>
    <row r="150" s="2" customFormat="1" ht="24.15" customHeight="1">
      <c r="A150" s="42"/>
      <c r="B150" s="43"/>
      <c r="C150" s="209" t="s">
        <v>239</v>
      </c>
      <c r="D150" s="209" t="s">
        <v>161</v>
      </c>
      <c r="E150" s="210" t="s">
        <v>322</v>
      </c>
      <c r="F150" s="211" t="s">
        <v>323</v>
      </c>
      <c r="G150" s="212" t="s">
        <v>222</v>
      </c>
      <c r="H150" s="213">
        <v>215</v>
      </c>
      <c r="I150" s="214"/>
      <c r="J150" s="215">
        <f>ROUND(I150*H150,2)</f>
        <v>0</v>
      </c>
      <c r="K150" s="211" t="s">
        <v>165</v>
      </c>
      <c r="L150" s="48"/>
      <c r="M150" s="216" t="s">
        <v>44</v>
      </c>
      <c r="N150" s="217" t="s">
        <v>53</v>
      </c>
      <c r="O150" s="88"/>
      <c r="P150" s="218">
        <f>O150*H150</f>
        <v>0</v>
      </c>
      <c r="Q150" s="218">
        <v>3.0000000000000001E-05</v>
      </c>
      <c r="R150" s="218">
        <f>Q150*H150</f>
        <v>0.00645</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324</v>
      </c>
    </row>
    <row r="151" s="2" customFormat="1">
      <c r="A151" s="42"/>
      <c r="B151" s="43"/>
      <c r="C151" s="44"/>
      <c r="D151" s="222" t="s">
        <v>168</v>
      </c>
      <c r="E151" s="44"/>
      <c r="F151" s="223" t="s">
        <v>325</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326</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327</v>
      </c>
      <c r="G153" s="240"/>
      <c r="H153" s="243">
        <v>201</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328</v>
      </c>
      <c r="G154" s="240"/>
      <c r="H154" s="243">
        <v>14</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5" customFormat="1">
      <c r="A155" s="15"/>
      <c r="B155" s="250"/>
      <c r="C155" s="251"/>
      <c r="D155" s="227" t="s">
        <v>172</v>
      </c>
      <c r="E155" s="252" t="s">
        <v>265</v>
      </c>
      <c r="F155" s="253" t="s">
        <v>176</v>
      </c>
      <c r="G155" s="251"/>
      <c r="H155" s="254">
        <v>215</v>
      </c>
      <c r="I155" s="255"/>
      <c r="J155" s="251"/>
      <c r="K155" s="251"/>
      <c r="L155" s="256"/>
      <c r="M155" s="257"/>
      <c r="N155" s="258"/>
      <c r="O155" s="258"/>
      <c r="P155" s="258"/>
      <c r="Q155" s="258"/>
      <c r="R155" s="258"/>
      <c r="S155" s="258"/>
      <c r="T155" s="259"/>
      <c r="U155" s="15"/>
      <c r="V155" s="15"/>
      <c r="W155" s="15"/>
      <c r="X155" s="15"/>
      <c r="Y155" s="15"/>
      <c r="Z155" s="15"/>
      <c r="AA155" s="15"/>
      <c r="AB155" s="15"/>
      <c r="AC155" s="15"/>
      <c r="AD155" s="15"/>
      <c r="AE155" s="15"/>
      <c r="AT155" s="260" t="s">
        <v>172</v>
      </c>
      <c r="AU155" s="260" t="s">
        <v>92</v>
      </c>
      <c r="AV155" s="15" t="s">
        <v>177</v>
      </c>
      <c r="AW155" s="15" t="s">
        <v>42</v>
      </c>
      <c r="AX155" s="15" t="s">
        <v>82</v>
      </c>
      <c r="AY155" s="260" t="s">
        <v>159</v>
      </c>
    </row>
    <row r="156" s="16" customFormat="1">
      <c r="A156" s="16"/>
      <c r="B156" s="261"/>
      <c r="C156" s="262"/>
      <c r="D156" s="227" t="s">
        <v>172</v>
      </c>
      <c r="E156" s="263" t="s">
        <v>44</v>
      </c>
      <c r="F156" s="264" t="s">
        <v>178</v>
      </c>
      <c r="G156" s="262"/>
      <c r="H156" s="265">
        <v>215</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1.75" customHeight="1">
      <c r="A157" s="42"/>
      <c r="B157" s="43"/>
      <c r="C157" s="209" t="s">
        <v>8</v>
      </c>
      <c r="D157" s="209" t="s">
        <v>161</v>
      </c>
      <c r="E157" s="210" t="s">
        <v>329</v>
      </c>
      <c r="F157" s="211" t="s">
        <v>330</v>
      </c>
      <c r="G157" s="212" t="s">
        <v>164</v>
      </c>
      <c r="H157" s="213">
        <v>4.8360000000000003</v>
      </c>
      <c r="I157" s="214"/>
      <c r="J157" s="215">
        <f>ROUND(I157*H157,2)</f>
        <v>0</v>
      </c>
      <c r="K157" s="211" t="s">
        <v>165</v>
      </c>
      <c r="L157" s="48"/>
      <c r="M157" s="216" t="s">
        <v>44</v>
      </c>
      <c r="N157" s="217" t="s">
        <v>53</v>
      </c>
      <c r="O157" s="88"/>
      <c r="P157" s="218">
        <f>O157*H157</f>
        <v>0</v>
      </c>
      <c r="Q157" s="218">
        <v>2.5018699999999998</v>
      </c>
      <c r="R157" s="218">
        <f>Q157*H157</f>
        <v>12.09904332</v>
      </c>
      <c r="S157" s="218">
        <v>0</v>
      </c>
      <c r="T157" s="219">
        <f>S157*H157</f>
        <v>0</v>
      </c>
      <c r="U157" s="42"/>
      <c r="V157" s="42"/>
      <c r="W157" s="42"/>
      <c r="X157" s="42"/>
      <c r="Y157" s="42"/>
      <c r="Z157" s="42"/>
      <c r="AA157" s="42"/>
      <c r="AB157" s="42"/>
      <c r="AC157" s="42"/>
      <c r="AD157" s="42"/>
      <c r="AE157" s="42"/>
      <c r="AR157" s="220" t="s">
        <v>166</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331</v>
      </c>
    </row>
    <row r="158" s="2" customFormat="1">
      <c r="A158" s="42"/>
      <c r="B158" s="43"/>
      <c r="C158" s="44"/>
      <c r="D158" s="222" t="s">
        <v>168</v>
      </c>
      <c r="E158" s="44"/>
      <c r="F158" s="223" t="s">
        <v>332</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13" customFormat="1">
      <c r="A159" s="13"/>
      <c r="B159" s="229"/>
      <c r="C159" s="230"/>
      <c r="D159" s="227" t="s">
        <v>172</v>
      </c>
      <c r="E159" s="231" t="s">
        <v>44</v>
      </c>
      <c r="F159" s="232" t="s">
        <v>333</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3" customFormat="1">
      <c r="A160" s="13"/>
      <c r="B160" s="229"/>
      <c r="C160" s="230"/>
      <c r="D160" s="227" t="s">
        <v>172</v>
      </c>
      <c r="E160" s="231" t="s">
        <v>44</v>
      </c>
      <c r="F160" s="232" t="s">
        <v>334</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4" customFormat="1">
      <c r="A161" s="14"/>
      <c r="B161" s="239"/>
      <c r="C161" s="240"/>
      <c r="D161" s="227" t="s">
        <v>172</v>
      </c>
      <c r="E161" s="241" t="s">
        <v>44</v>
      </c>
      <c r="F161" s="242" t="s">
        <v>335</v>
      </c>
      <c r="G161" s="240"/>
      <c r="H161" s="243">
        <v>4.8360000000000003</v>
      </c>
      <c r="I161" s="244"/>
      <c r="J161" s="240"/>
      <c r="K161" s="240"/>
      <c r="L161" s="245"/>
      <c r="M161" s="246"/>
      <c r="N161" s="247"/>
      <c r="O161" s="247"/>
      <c r="P161" s="247"/>
      <c r="Q161" s="247"/>
      <c r="R161" s="247"/>
      <c r="S161" s="247"/>
      <c r="T161" s="248"/>
      <c r="U161" s="14"/>
      <c r="V161" s="14"/>
      <c r="W161" s="14"/>
      <c r="X161" s="14"/>
      <c r="Y161" s="14"/>
      <c r="Z161" s="14"/>
      <c r="AA161" s="14"/>
      <c r="AB161" s="14"/>
      <c r="AC161" s="14"/>
      <c r="AD161" s="14"/>
      <c r="AE161" s="14"/>
      <c r="AT161" s="249" t="s">
        <v>172</v>
      </c>
      <c r="AU161" s="249" t="s">
        <v>92</v>
      </c>
      <c r="AV161" s="14" t="s">
        <v>92</v>
      </c>
      <c r="AW161" s="14" t="s">
        <v>42</v>
      </c>
      <c r="AX161" s="14" t="s">
        <v>82</v>
      </c>
      <c r="AY161" s="249" t="s">
        <v>159</v>
      </c>
    </row>
    <row r="162" s="15" customFormat="1">
      <c r="A162" s="15"/>
      <c r="B162" s="250"/>
      <c r="C162" s="251"/>
      <c r="D162" s="227" t="s">
        <v>172</v>
      </c>
      <c r="E162" s="252" t="s">
        <v>267</v>
      </c>
      <c r="F162" s="253" t="s">
        <v>176</v>
      </c>
      <c r="G162" s="251"/>
      <c r="H162" s="254">
        <v>4.8360000000000003</v>
      </c>
      <c r="I162" s="255"/>
      <c r="J162" s="251"/>
      <c r="K162" s="251"/>
      <c r="L162" s="256"/>
      <c r="M162" s="257"/>
      <c r="N162" s="258"/>
      <c r="O162" s="258"/>
      <c r="P162" s="258"/>
      <c r="Q162" s="258"/>
      <c r="R162" s="258"/>
      <c r="S162" s="258"/>
      <c r="T162" s="259"/>
      <c r="U162" s="15"/>
      <c r="V162" s="15"/>
      <c r="W162" s="15"/>
      <c r="X162" s="15"/>
      <c r="Y162" s="15"/>
      <c r="Z162" s="15"/>
      <c r="AA162" s="15"/>
      <c r="AB162" s="15"/>
      <c r="AC162" s="15"/>
      <c r="AD162" s="15"/>
      <c r="AE162" s="15"/>
      <c r="AT162" s="260" t="s">
        <v>172</v>
      </c>
      <c r="AU162" s="260" t="s">
        <v>92</v>
      </c>
      <c r="AV162" s="15" t="s">
        <v>177</v>
      </c>
      <c r="AW162" s="15" t="s">
        <v>42</v>
      </c>
      <c r="AX162" s="15" t="s">
        <v>82</v>
      </c>
      <c r="AY162" s="260" t="s">
        <v>159</v>
      </c>
    </row>
    <row r="163" s="16" customFormat="1">
      <c r="A163" s="16"/>
      <c r="B163" s="261"/>
      <c r="C163" s="262"/>
      <c r="D163" s="227" t="s">
        <v>172</v>
      </c>
      <c r="E163" s="263" t="s">
        <v>44</v>
      </c>
      <c r="F163" s="264" t="s">
        <v>178</v>
      </c>
      <c r="G163" s="262"/>
      <c r="H163" s="265">
        <v>4.8360000000000003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16.5" customHeight="1">
      <c r="A164" s="42"/>
      <c r="B164" s="43"/>
      <c r="C164" s="209" t="s">
        <v>336</v>
      </c>
      <c r="D164" s="209" t="s">
        <v>161</v>
      </c>
      <c r="E164" s="210" t="s">
        <v>337</v>
      </c>
      <c r="F164" s="211" t="s">
        <v>338</v>
      </c>
      <c r="G164" s="212" t="s">
        <v>308</v>
      </c>
      <c r="H164" s="213">
        <v>5.2800000000000002</v>
      </c>
      <c r="I164" s="214"/>
      <c r="J164" s="215">
        <f>ROUND(I164*H164,2)</f>
        <v>0</v>
      </c>
      <c r="K164" s="211" t="s">
        <v>165</v>
      </c>
      <c r="L164" s="48"/>
      <c r="M164" s="216" t="s">
        <v>44</v>
      </c>
      <c r="N164" s="217" t="s">
        <v>53</v>
      </c>
      <c r="O164" s="88"/>
      <c r="P164" s="218">
        <f>O164*H164</f>
        <v>0</v>
      </c>
      <c r="Q164" s="218">
        <v>0.0029399999999999999</v>
      </c>
      <c r="R164" s="218">
        <f>Q164*H164</f>
        <v>0.015523200000000001</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339</v>
      </c>
    </row>
    <row r="165" s="2" customFormat="1">
      <c r="A165" s="42"/>
      <c r="B165" s="43"/>
      <c r="C165" s="44"/>
      <c r="D165" s="222" t="s">
        <v>168</v>
      </c>
      <c r="E165" s="44"/>
      <c r="F165" s="223" t="s">
        <v>340</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341</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334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342</v>
      </c>
      <c r="G168" s="240"/>
      <c r="H168" s="243">
        <v>5.2800000000000002</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5.2800000000000002</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09" t="s">
        <v>343</v>
      </c>
      <c r="D170" s="209" t="s">
        <v>161</v>
      </c>
      <c r="E170" s="210" t="s">
        <v>344</v>
      </c>
      <c r="F170" s="211" t="s">
        <v>345</v>
      </c>
      <c r="G170" s="212" t="s">
        <v>308</v>
      </c>
      <c r="H170" s="213">
        <v>5.2800000000000002</v>
      </c>
      <c r="I170" s="214"/>
      <c r="J170" s="215">
        <f>ROUND(I170*H170,2)</f>
        <v>0</v>
      </c>
      <c r="K170" s="211" t="s">
        <v>165</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346</v>
      </c>
    </row>
    <row r="171" s="2" customFormat="1">
      <c r="A171" s="42"/>
      <c r="B171" s="43"/>
      <c r="C171" s="44"/>
      <c r="D171" s="222" t="s">
        <v>168</v>
      </c>
      <c r="E171" s="44"/>
      <c r="F171" s="223" t="s">
        <v>347</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168</v>
      </c>
      <c r="AU171" s="20" t="s">
        <v>92</v>
      </c>
    </row>
    <row r="172" s="2" customFormat="1" ht="16.5" customHeight="1">
      <c r="A172" s="42"/>
      <c r="B172" s="43"/>
      <c r="C172" s="209" t="s">
        <v>348</v>
      </c>
      <c r="D172" s="209" t="s">
        <v>161</v>
      </c>
      <c r="E172" s="210" t="s">
        <v>349</v>
      </c>
      <c r="F172" s="211" t="s">
        <v>350</v>
      </c>
      <c r="G172" s="212" t="s">
        <v>200</v>
      </c>
      <c r="H172" s="213">
        <v>0.029000000000000001</v>
      </c>
      <c r="I172" s="214"/>
      <c r="J172" s="215">
        <f>ROUND(I172*H172,2)</f>
        <v>0</v>
      </c>
      <c r="K172" s="211" t="s">
        <v>165</v>
      </c>
      <c r="L172" s="48"/>
      <c r="M172" s="216" t="s">
        <v>44</v>
      </c>
      <c r="N172" s="217" t="s">
        <v>53</v>
      </c>
      <c r="O172" s="88"/>
      <c r="P172" s="218">
        <f>O172*H172</f>
        <v>0</v>
      </c>
      <c r="Q172" s="218">
        <v>1.0606199999999999</v>
      </c>
      <c r="R172" s="218">
        <f>Q172*H172</f>
        <v>0.030757979999999997</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351</v>
      </c>
    </row>
    <row r="173" s="2" customFormat="1">
      <c r="A173" s="42"/>
      <c r="B173" s="43"/>
      <c r="C173" s="44"/>
      <c r="D173" s="222" t="s">
        <v>168</v>
      </c>
      <c r="E173" s="44"/>
      <c r="F173" s="223" t="s">
        <v>352</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3" customFormat="1">
      <c r="A174" s="13"/>
      <c r="B174" s="229"/>
      <c r="C174" s="230"/>
      <c r="D174" s="227" t="s">
        <v>172</v>
      </c>
      <c r="E174" s="231" t="s">
        <v>44</v>
      </c>
      <c r="F174" s="232" t="s">
        <v>353</v>
      </c>
      <c r="G174" s="230"/>
      <c r="H174" s="231" t="s">
        <v>44</v>
      </c>
      <c r="I174" s="233"/>
      <c r="J174" s="230"/>
      <c r="K174" s="230"/>
      <c r="L174" s="234"/>
      <c r="M174" s="235"/>
      <c r="N174" s="236"/>
      <c r="O174" s="236"/>
      <c r="P174" s="236"/>
      <c r="Q174" s="236"/>
      <c r="R174" s="236"/>
      <c r="S174" s="236"/>
      <c r="T174" s="237"/>
      <c r="U174" s="13"/>
      <c r="V174" s="13"/>
      <c r="W174" s="13"/>
      <c r="X174" s="13"/>
      <c r="Y174" s="13"/>
      <c r="Z174" s="13"/>
      <c r="AA174" s="13"/>
      <c r="AB174" s="13"/>
      <c r="AC174" s="13"/>
      <c r="AD174" s="13"/>
      <c r="AE174" s="13"/>
      <c r="AT174" s="238" t="s">
        <v>172</v>
      </c>
      <c r="AU174" s="238" t="s">
        <v>92</v>
      </c>
      <c r="AV174" s="13" t="s">
        <v>90</v>
      </c>
      <c r="AW174" s="13" t="s">
        <v>42</v>
      </c>
      <c r="AX174" s="13" t="s">
        <v>82</v>
      </c>
      <c r="AY174" s="238" t="s">
        <v>159</v>
      </c>
    </row>
    <row r="175" s="14" customFormat="1">
      <c r="A175" s="14"/>
      <c r="B175" s="239"/>
      <c r="C175" s="240"/>
      <c r="D175" s="227" t="s">
        <v>172</v>
      </c>
      <c r="E175" s="241" t="s">
        <v>44</v>
      </c>
      <c r="F175" s="242" t="s">
        <v>354</v>
      </c>
      <c r="G175" s="240"/>
      <c r="H175" s="243">
        <v>0.029000000000000001</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42</v>
      </c>
      <c r="AX175" s="14" t="s">
        <v>82</v>
      </c>
      <c r="AY175" s="249" t="s">
        <v>159</v>
      </c>
    </row>
    <row r="176" s="16" customFormat="1">
      <c r="A176" s="16"/>
      <c r="B176" s="261"/>
      <c r="C176" s="262"/>
      <c r="D176" s="227" t="s">
        <v>172</v>
      </c>
      <c r="E176" s="263" t="s">
        <v>44</v>
      </c>
      <c r="F176" s="264" t="s">
        <v>178</v>
      </c>
      <c r="G176" s="262"/>
      <c r="H176" s="265">
        <v>0.029000000000000001</v>
      </c>
      <c r="I176" s="266"/>
      <c r="J176" s="262"/>
      <c r="K176" s="262"/>
      <c r="L176" s="267"/>
      <c r="M176" s="268"/>
      <c r="N176" s="269"/>
      <c r="O176" s="269"/>
      <c r="P176" s="269"/>
      <c r="Q176" s="269"/>
      <c r="R176" s="269"/>
      <c r="S176" s="269"/>
      <c r="T176" s="270"/>
      <c r="U176" s="16"/>
      <c r="V176" s="16"/>
      <c r="W176" s="16"/>
      <c r="X176" s="16"/>
      <c r="Y176" s="16"/>
      <c r="Z176" s="16"/>
      <c r="AA176" s="16"/>
      <c r="AB176" s="16"/>
      <c r="AC176" s="16"/>
      <c r="AD176" s="16"/>
      <c r="AE176" s="16"/>
      <c r="AT176" s="271" t="s">
        <v>172</v>
      </c>
      <c r="AU176" s="271" t="s">
        <v>92</v>
      </c>
      <c r="AV176" s="16" t="s">
        <v>166</v>
      </c>
      <c r="AW176" s="16" t="s">
        <v>42</v>
      </c>
      <c r="AX176" s="16" t="s">
        <v>90</v>
      </c>
      <c r="AY176" s="271" t="s">
        <v>159</v>
      </c>
    </row>
    <row r="177" s="2" customFormat="1" ht="21.75" customHeight="1">
      <c r="A177" s="42"/>
      <c r="B177" s="43"/>
      <c r="C177" s="209" t="s">
        <v>355</v>
      </c>
      <c r="D177" s="209" t="s">
        <v>161</v>
      </c>
      <c r="E177" s="210" t="s">
        <v>356</v>
      </c>
      <c r="F177" s="211" t="s">
        <v>357</v>
      </c>
      <c r="G177" s="212" t="s">
        <v>164</v>
      </c>
      <c r="H177" s="213">
        <v>6.1600000000000001</v>
      </c>
      <c r="I177" s="214"/>
      <c r="J177" s="215">
        <f>ROUND(I177*H177,2)</f>
        <v>0</v>
      </c>
      <c r="K177" s="211" t="s">
        <v>165</v>
      </c>
      <c r="L177" s="48"/>
      <c r="M177" s="216" t="s">
        <v>44</v>
      </c>
      <c r="N177" s="217" t="s">
        <v>53</v>
      </c>
      <c r="O177" s="88"/>
      <c r="P177" s="218">
        <f>O177*H177</f>
        <v>0</v>
      </c>
      <c r="Q177" s="218">
        <v>2.5018699999999998</v>
      </c>
      <c r="R177" s="218">
        <f>Q177*H177</f>
        <v>15.411519199999999</v>
      </c>
      <c r="S177" s="218">
        <v>0</v>
      </c>
      <c r="T177" s="219">
        <f>S177*H177</f>
        <v>0</v>
      </c>
      <c r="U177" s="42"/>
      <c r="V177" s="42"/>
      <c r="W177" s="42"/>
      <c r="X177" s="42"/>
      <c r="Y177" s="42"/>
      <c r="Z177" s="42"/>
      <c r="AA177" s="42"/>
      <c r="AB177" s="42"/>
      <c r="AC177" s="42"/>
      <c r="AD177" s="42"/>
      <c r="AE177" s="42"/>
      <c r="AR177" s="220" t="s">
        <v>166</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166</v>
      </c>
      <c r="BM177" s="220" t="s">
        <v>358</v>
      </c>
    </row>
    <row r="178" s="2" customFormat="1">
      <c r="A178" s="42"/>
      <c r="B178" s="43"/>
      <c r="C178" s="44"/>
      <c r="D178" s="222" t="s">
        <v>168</v>
      </c>
      <c r="E178" s="44"/>
      <c r="F178" s="223" t="s">
        <v>359</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13" customFormat="1">
      <c r="A179" s="13"/>
      <c r="B179" s="229"/>
      <c r="C179" s="230"/>
      <c r="D179" s="227" t="s">
        <v>172</v>
      </c>
      <c r="E179" s="231" t="s">
        <v>44</v>
      </c>
      <c r="F179" s="232" t="s">
        <v>360</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3" customFormat="1">
      <c r="A180" s="13"/>
      <c r="B180" s="229"/>
      <c r="C180" s="230"/>
      <c r="D180" s="227" t="s">
        <v>172</v>
      </c>
      <c r="E180" s="231" t="s">
        <v>44</v>
      </c>
      <c r="F180" s="232" t="s">
        <v>334</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4" customFormat="1">
      <c r="A181" s="14"/>
      <c r="B181" s="239"/>
      <c r="C181" s="240"/>
      <c r="D181" s="227" t="s">
        <v>172</v>
      </c>
      <c r="E181" s="241" t="s">
        <v>44</v>
      </c>
      <c r="F181" s="242" t="s">
        <v>361</v>
      </c>
      <c r="G181" s="240"/>
      <c r="H181" s="243">
        <v>6.1600000000000001</v>
      </c>
      <c r="I181" s="244"/>
      <c r="J181" s="240"/>
      <c r="K181" s="240"/>
      <c r="L181" s="245"/>
      <c r="M181" s="246"/>
      <c r="N181" s="247"/>
      <c r="O181" s="247"/>
      <c r="P181" s="247"/>
      <c r="Q181" s="247"/>
      <c r="R181" s="247"/>
      <c r="S181" s="247"/>
      <c r="T181" s="248"/>
      <c r="U181" s="14"/>
      <c r="V181" s="14"/>
      <c r="W181" s="14"/>
      <c r="X181" s="14"/>
      <c r="Y181" s="14"/>
      <c r="Z181" s="14"/>
      <c r="AA181" s="14"/>
      <c r="AB181" s="14"/>
      <c r="AC181" s="14"/>
      <c r="AD181" s="14"/>
      <c r="AE181" s="14"/>
      <c r="AT181" s="249" t="s">
        <v>172</v>
      </c>
      <c r="AU181" s="249" t="s">
        <v>92</v>
      </c>
      <c r="AV181" s="14" t="s">
        <v>92</v>
      </c>
      <c r="AW181" s="14" t="s">
        <v>42</v>
      </c>
      <c r="AX181" s="14" t="s">
        <v>82</v>
      </c>
      <c r="AY181" s="249" t="s">
        <v>159</v>
      </c>
    </row>
    <row r="182" s="15" customFormat="1">
      <c r="A182" s="15"/>
      <c r="B182" s="250"/>
      <c r="C182" s="251"/>
      <c r="D182" s="227" t="s">
        <v>172</v>
      </c>
      <c r="E182" s="252" t="s">
        <v>269</v>
      </c>
      <c r="F182" s="253" t="s">
        <v>176</v>
      </c>
      <c r="G182" s="251"/>
      <c r="H182" s="254">
        <v>6.1600000000000001</v>
      </c>
      <c r="I182" s="255"/>
      <c r="J182" s="251"/>
      <c r="K182" s="251"/>
      <c r="L182" s="256"/>
      <c r="M182" s="257"/>
      <c r="N182" s="258"/>
      <c r="O182" s="258"/>
      <c r="P182" s="258"/>
      <c r="Q182" s="258"/>
      <c r="R182" s="258"/>
      <c r="S182" s="258"/>
      <c r="T182" s="259"/>
      <c r="U182" s="15"/>
      <c r="V182" s="15"/>
      <c r="W182" s="15"/>
      <c r="X182" s="15"/>
      <c r="Y182" s="15"/>
      <c r="Z182" s="15"/>
      <c r="AA182" s="15"/>
      <c r="AB182" s="15"/>
      <c r="AC182" s="15"/>
      <c r="AD182" s="15"/>
      <c r="AE182" s="15"/>
      <c r="AT182" s="260" t="s">
        <v>172</v>
      </c>
      <c r="AU182" s="260" t="s">
        <v>92</v>
      </c>
      <c r="AV182" s="15" t="s">
        <v>177</v>
      </c>
      <c r="AW182" s="15" t="s">
        <v>42</v>
      </c>
      <c r="AX182" s="15" t="s">
        <v>82</v>
      </c>
      <c r="AY182" s="260" t="s">
        <v>159</v>
      </c>
    </row>
    <row r="183" s="16" customFormat="1">
      <c r="A183" s="16"/>
      <c r="B183" s="261"/>
      <c r="C183" s="262"/>
      <c r="D183" s="227" t="s">
        <v>172</v>
      </c>
      <c r="E183" s="263" t="s">
        <v>44</v>
      </c>
      <c r="F183" s="264" t="s">
        <v>178</v>
      </c>
      <c r="G183" s="262"/>
      <c r="H183" s="265">
        <v>6.1600000000000001</v>
      </c>
      <c r="I183" s="266"/>
      <c r="J183" s="262"/>
      <c r="K183" s="262"/>
      <c r="L183" s="267"/>
      <c r="M183" s="268"/>
      <c r="N183" s="269"/>
      <c r="O183" s="269"/>
      <c r="P183" s="269"/>
      <c r="Q183" s="269"/>
      <c r="R183" s="269"/>
      <c r="S183" s="269"/>
      <c r="T183" s="270"/>
      <c r="U183" s="16"/>
      <c r="V183" s="16"/>
      <c r="W183" s="16"/>
      <c r="X183" s="16"/>
      <c r="Y183" s="16"/>
      <c r="Z183" s="16"/>
      <c r="AA183" s="16"/>
      <c r="AB183" s="16"/>
      <c r="AC183" s="16"/>
      <c r="AD183" s="16"/>
      <c r="AE183" s="16"/>
      <c r="AT183" s="271" t="s">
        <v>172</v>
      </c>
      <c r="AU183" s="271" t="s">
        <v>92</v>
      </c>
      <c r="AV183" s="16" t="s">
        <v>166</v>
      </c>
      <c r="AW183" s="16" t="s">
        <v>42</v>
      </c>
      <c r="AX183" s="16" t="s">
        <v>90</v>
      </c>
      <c r="AY183" s="271" t="s">
        <v>159</v>
      </c>
    </row>
    <row r="184" s="2" customFormat="1" ht="16.5" customHeight="1">
      <c r="A184" s="42"/>
      <c r="B184" s="43"/>
      <c r="C184" s="209" t="s">
        <v>362</v>
      </c>
      <c r="D184" s="209" t="s">
        <v>161</v>
      </c>
      <c r="E184" s="210" t="s">
        <v>363</v>
      </c>
      <c r="F184" s="211" t="s">
        <v>364</v>
      </c>
      <c r="G184" s="212" t="s">
        <v>308</v>
      </c>
      <c r="H184" s="213">
        <v>17.600000000000001</v>
      </c>
      <c r="I184" s="214"/>
      <c r="J184" s="215">
        <f>ROUND(I184*H184,2)</f>
        <v>0</v>
      </c>
      <c r="K184" s="211" t="s">
        <v>165</v>
      </c>
      <c r="L184" s="48"/>
      <c r="M184" s="216" t="s">
        <v>44</v>
      </c>
      <c r="N184" s="217" t="s">
        <v>53</v>
      </c>
      <c r="O184" s="88"/>
      <c r="P184" s="218">
        <f>O184*H184</f>
        <v>0</v>
      </c>
      <c r="Q184" s="218">
        <v>0.0026900000000000001</v>
      </c>
      <c r="R184" s="218">
        <f>Q184*H184</f>
        <v>0.047344000000000004</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365</v>
      </c>
    </row>
    <row r="185" s="2" customFormat="1">
      <c r="A185" s="42"/>
      <c r="B185" s="43"/>
      <c r="C185" s="44"/>
      <c r="D185" s="222" t="s">
        <v>168</v>
      </c>
      <c r="E185" s="44"/>
      <c r="F185" s="223" t="s">
        <v>366</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168</v>
      </c>
      <c r="AU185" s="20" t="s">
        <v>92</v>
      </c>
    </row>
    <row r="186" s="13" customFormat="1">
      <c r="A186" s="13"/>
      <c r="B186" s="229"/>
      <c r="C186" s="230"/>
      <c r="D186" s="227" t="s">
        <v>172</v>
      </c>
      <c r="E186" s="231" t="s">
        <v>44</v>
      </c>
      <c r="F186" s="232" t="s">
        <v>367</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3" customFormat="1">
      <c r="A187" s="13"/>
      <c r="B187" s="229"/>
      <c r="C187" s="230"/>
      <c r="D187" s="227" t="s">
        <v>172</v>
      </c>
      <c r="E187" s="231" t="s">
        <v>44</v>
      </c>
      <c r="F187" s="232" t="s">
        <v>334</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4" customFormat="1">
      <c r="A188" s="14"/>
      <c r="B188" s="239"/>
      <c r="C188" s="240"/>
      <c r="D188" s="227" t="s">
        <v>172</v>
      </c>
      <c r="E188" s="241" t="s">
        <v>44</v>
      </c>
      <c r="F188" s="242" t="s">
        <v>368</v>
      </c>
      <c r="G188" s="240"/>
      <c r="H188" s="243">
        <v>17.600000000000001</v>
      </c>
      <c r="I188" s="244"/>
      <c r="J188" s="240"/>
      <c r="K188" s="240"/>
      <c r="L188" s="245"/>
      <c r="M188" s="246"/>
      <c r="N188" s="247"/>
      <c r="O188" s="247"/>
      <c r="P188" s="247"/>
      <c r="Q188" s="247"/>
      <c r="R188" s="247"/>
      <c r="S188" s="247"/>
      <c r="T188" s="248"/>
      <c r="U188" s="14"/>
      <c r="V188" s="14"/>
      <c r="W188" s="14"/>
      <c r="X188" s="14"/>
      <c r="Y188" s="14"/>
      <c r="Z188" s="14"/>
      <c r="AA188" s="14"/>
      <c r="AB188" s="14"/>
      <c r="AC188" s="14"/>
      <c r="AD188" s="14"/>
      <c r="AE188" s="14"/>
      <c r="AT188" s="249" t="s">
        <v>172</v>
      </c>
      <c r="AU188" s="249" t="s">
        <v>92</v>
      </c>
      <c r="AV188" s="14" t="s">
        <v>92</v>
      </c>
      <c r="AW188" s="14" t="s">
        <v>42</v>
      </c>
      <c r="AX188" s="14" t="s">
        <v>82</v>
      </c>
      <c r="AY188" s="249" t="s">
        <v>159</v>
      </c>
    </row>
    <row r="189" s="16" customFormat="1">
      <c r="A189" s="16"/>
      <c r="B189" s="261"/>
      <c r="C189" s="262"/>
      <c r="D189" s="227" t="s">
        <v>172</v>
      </c>
      <c r="E189" s="263" t="s">
        <v>44</v>
      </c>
      <c r="F189" s="264" t="s">
        <v>178</v>
      </c>
      <c r="G189" s="262"/>
      <c r="H189" s="265">
        <v>17.600000000000001</v>
      </c>
      <c r="I189" s="266"/>
      <c r="J189" s="262"/>
      <c r="K189" s="262"/>
      <c r="L189" s="267"/>
      <c r="M189" s="268"/>
      <c r="N189" s="269"/>
      <c r="O189" s="269"/>
      <c r="P189" s="269"/>
      <c r="Q189" s="269"/>
      <c r="R189" s="269"/>
      <c r="S189" s="269"/>
      <c r="T189" s="270"/>
      <c r="U189" s="16"/>
      <c r="V189" s="16"/>
      <c r="W189" s="16"/>
      <c r="X189" s="16"/>
      <c r="Y189" s="16"/>
      <c r="Z189" s="16"/>
      <c r="AA189" s="16"/>
      <c r="AB189" s="16"/>
      <c r="AC189" s="16"/>
      <c r="AD189" s="16"/>
      <c r="AE189" s="16"/>
      <c r="AT189" s="271" t="s">
        <v>172</v>
      </c>
      <c r="AU189" s="271" t="s">
        <v>92</v>
      </c>
      <c r="AV189" s="16" t="s">
        <v>166</v>
      </c>
      <c r="AW189" s="16" t="s">
        <v>42</v>
      </c>
      <c r="AX189" s="16" t="s">
        <v>90</v>
      </c>
      <c r="AY189" s="271" t="s">
        <v>159</v>
      </c>
    </row>
    <row r="190" s="2" customFormat="1" ht="16.5" customHeight="1">
      <c r="A190" s="42"/>
      <c r="B190" s="43"/>
      <c r="C190" s="209" t="s">
        <v>369</v>
      </c>
      <c r="D190" s="209" t="s">
        <v>161</v>
      </c>
      <c r="E190" s="210" t="s">
        <v>370</v>
      </c>
      <c r="F190" s="211" t="s">
        <v>371</v>
      </c>
      <c r="G190" s="212" t="s">
        <v>308</v>
      </c>
      <c r="H190" s="213">
        <v>17.600000000000001</v>
      </c>
      <c r="I190" s="214"/>
      <c r="J190" s="215">
        <f>ROUND(I190*H190,2)</f>
        <v>0</v>
      </c>
      <c r="K190" s="211" t="s">
        <v>165</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372</v>
      </c>
    </row>
    <row r="191" s="2" customFormat="1">
      <c r="A191" s="42"/>
      <c r="B191" s="43"/>
      <c r="C191" s="44"/>
      <c r="D191" s="222" t="s">
        <v>168</v>
      </c>
      <c r="E191" s="44"/>
      <c r="F191" s="223" t="s">
        <v>373</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168</v>
      </c>
      <c r="AU191" s="20" t="s">
        <v>92</v>
      </c>
    </row>
    <row r="192" s="2" customFormat="1" ht="16.5" customHeight="1">
      <c r="A192" s="42"/>
      <c r="B192" s="43"/>
      <c r="C192" s="209" t="s">
        <v>374</v>
      </c>
      <c r="D192" s="209" t="s">
        <v>161</v>
      </c>
      <c r="E192" s="210" t="s">
        <v>375</v>
      </c>
      <c r="F192" s="211" t="s">
        <v>376</v>
      </c>
      <c r="G192" s="212" t="s">
        <v>200</v>
      </c>
      <c r="H192" s="213">
        <v>0.036999999999999998</v>
      </c>
      <c r="I192" s="214"/>
      <c r="J192" s="215">
        <f>ROUND(I192*H192,2)</f>
        <v>0</v>
      </c>
      <c r="K192" s="211" t="s">
        <v>165</v>
      </c>
      <c r="L192" s="48"/>
      <c r="M192" s="216" t="s">
        <v>44</v>
      </c>
      <c r="N192" s="217" t="s">
        <v>53</v>
      </c>
      <c r="O192" s="88"/>
      <c r="P192" s="218">
        <f>O192*H192</f>
        <v>0</v>
      </c>
      <c r="Q192" s="218">
        <v>1.0606199999999999</v>
      </c>
      <c r="R192" s="218">
        <f>Q192*H192</f>
        <v>0.039242939999999997</v>
      </c>
      <c r="S192" s="218">
        <v>0</v>
      </c>
      <c r="T192" s="219">
        <f>S192*H192</f>
        <v>0</v>
      </c>
      <c r="U192" s="42"/>
      <c r="V192" s="42"/>
      <c r="W192" s="42"/>
      <c r="X192" s="42"/>
      <c r="Y192" s="42"/>
      <c r="Z192" s="42"/>
      <c r="AA192" s="42"/>
      <c r="AB192" s="42"/>
      <c r="AC192" s="42"/>
      <c r="AD192" s="42"/>
      <c r="AE192" s="42"/>
      <c r="AR192" s="220" t="s">
        <v>166</v>
      </c>
      <c r="AT192" s="220" t="s">
        <v>161</v>
      </c>
      <c r="AU192" s="220" t="s">
        <v>92</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377</v>
      </c>
    </row>
    <row r="193" s="2" customFormat="1">
      <c r="A193" s="42"/>
      <c r="B193" s="43"/>
      <c r="C193" s="44"/>
      <c r="D193" s="222" t="s">
        <v>168</v>
      </c>
      <c r="E193" s="44"/>
      <c r="F193" s="223" t="s">
        <v>378</v>
      </c>
      <c r="G193" s="44"/>
      <c r="H193" s="44"/>
      <c r="I193" s="224"/>
      <c r="J193" s="44"/>
      <c r="K193" s="44"/>
      <c r="L193" s="48"/>
      <c r="M193" s="225"/>
      <c r="N193" s="226"/>
      <c r="O193" s="88"/>
      <c r="P193" s="88"/>
      <c r="Q193" s="88"/>
      <c r="R193" s="88"/>
      <c r="S193" s="88"/>
      <c r="T193" s="89"/>
      <c r="U193" s="42"/>
      <c r="V193" s="42"/>
      <c r="W193" s="42"/>
      <c r="X193" s="42"/>
      <c r="Y193" s="42"/>
      <c r="Z193" s="42"/>
      <c r="AA193" s="42"/>
      <c r="AB193" s="42"/>
      <c r="AC193" s="42"/>
      <c r="AD193" s="42"/>
      <c r="AE193" s="42"/>
      <c r="AT193" s="20" t="s">
        <v>168</v>
      </c>
      <c r="AU193" s="20" t="s">
        <v>92</v>
      </c>
    </row>
    <row r="194" s="13" customFormat="1">
      <c r="A194" s="13"/>
      <c r="B194" s="229"/>
      <c r="C194" s="230"/>
      <c r="D194" s="227" t="s">
        <v>172</v>
      </c>
      <c r="E194" s="231" t="s">
        <v>44</v>
      </c>
      <c r="F194" s="232" t="s">
        <v>379</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380</v>
      </c>
      <c r="G195" s="240"/>
      <c r="H195" s="243">
        <v>0.036999999999999998</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6" customFormat="1">
      <c r="A196" s="16"/>
      <c r="B196" s="261"/>
      <c r="C196" s="262"/>
      <c r="D196" s="227" t="s">
        <v>172</v>
      </c>
      <c r="E196" s="263" t="s">
        <v>44</v>
      </c>
      <c r="F196" s="264" t="s">
        <v>178</v>
      </c>
      <c r="G196" s="262"/>
      <c r="H196" s="265">
        <v>0.036999999999999998</v>
      </c>
      <c r="I196" s="266"/>
      <c r="J196" s="262"/>
      <c r="K196" s="262"/>
      <c r="L196" s="267"/>
      <c r="M196" s="268"/>
      <c r="N196" s="269"/>
      <c r="O196" s="269"/>
      <c r="P196" s="269"/>
      <c r="Q196" s="269"/>
      <c r="R196" s="269"/>
      <c r="S196" s="269"/>
      <c r="T196" s="270"/>
      <c r="U196" s="16"/>
      <c r="V196" s="16"/>
      <c r="W196" s="16"/>
      <c r="X196" s="16"/>
      <c r="Y196" s="16"/>
      <c r="Z196" s="16"/>
      <c r="AA196" s="16"/>
      <c r="AB196" s="16"/>
      <c r="AC196" s="16"/>
      <c r="AD196" s="16"/>
      <c r="AE196" s="16"/>
      <c r="AT196" s="271" t="s">
        <v>172</v>
      </c>
      <c r="AU196" s="271" t="s">
        <v>92</v>
      </c>
      <c r="AV196" s="16" t="s">
        <v>166</v>
      </c>
      <c r="AW196" s="16" t="s">
        <v>42</v>
      </c>
      <c r="AX196" s="16" t="s">
        <v>90</v>
      </c>
      <c r="AY196" s="271" t="s">
        <v>159</v>
      </c>
    </row>
    <row r="197" s="2" customFormat="1" ht="24.15" customHeight="1">
      <c r="A197" s="42"/>
      <c r="B197" s="43"/>
      <c r="C197" s="209" t="s">
        <v>381</v>
      </c>
      <c r="D197" s="209" t="s">
        <v>161</v>
      </c>
      <c r="E197" s="210" t="s">
        <v>382</v>
      </c>
      <c r="F197" s="211" t="s">
        <v>383</v>
      </c>
      <c r="G197" s="212" t="s">
        <v>222</v>
      </c>
      <c r="H197" s="213">
        <v>215</v>
      </c>
      <c r="I197" s="214"/>
      <c r="J197" s="215">
        <f>ROUND(I197*H197,2)</f>
        <v>0</v>
      </c>
      <c r="K197" s="211" t="s">
        <v>201</v>
      </c>
      <c r="L197" s="48"/>
      <c r="M197" s="216" t="s">
        <v>44</v>
      </c>
      <c r="N197" s="217" t="s">
        <v>53</v>
      </c>
      <c r="O197" s="88"/>
      <c r="P197" s="218">
        <f>O197*H197</f>
        <v>0</v>
      </c>
      <c r="Q197" s="218">
        <v>0.00264</v>
      </c>
      <c r="R197" s="218">
        <f>Q197*H197</f>
        <v>0.56759999999999999</v>
      </c>
      <c r="S197" s="218">
        <v>0</v>
      </c>
      <c r="T197" s="219">
        <f>S197*H197</f>
        <v>0</v>
      </c>
      <c r="U197" s="42"/>
      <c r="V197" s="42"/>
      <c r="W197" s="42"/>
      <c r="X197" s="42"/>
      <c r="Y197" s="42"/>
      <c r="Z197" s="42"/>
      <c r="AA197" s="42"/>
      <c r="AB197" s="42"/>
      <c r="AC197" s="42"/>
      <c r="AD197" s="42"/>
      <c r="AE197" s="42"/>
      <c r="AR197" s="220" t="s">
        <v>166</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384</v>
      </c>
    </row>
    <row r="198" s="13" customFormat="1">
      <c r="A198" s="13"/>
      <c r="B198" s="229"/>
      <c r="C198" s="230"/>
      <c r="D198" s="227" t="s">
        <v>172</v>
      </c>
      <c r="E198" s="231" t="s">
        <v>44</v>
      </c>
      <c r="F198" s="232" t="s">
        <v>385</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327</v>
      </c>
      <c r="G199" s="240"/>
      <c r="H199" s="243">
        <v>201</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4" customFormat="1">
      <c r="A200" s="14"/>
      <c r="B200" s="239"/>
      <c r="C200" s="240"/>
      <c r="D200" s="227" t="s">
        <v>172</v>
      </c>
      <c r="E200" s="241" t="s">
        <v>44</v>
      </c>
      <c r="F200" s="242" t="s">
        <v>328</v>
      </c>
      <c r="G200" s="240"/>
      <c r="H200" s="243">
        <v>14</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215</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7</v>
      </c>
      <c r="D202" s="209" t="s">
        <v>161</v>
      </c>
      <c r="E202" s="210" t="s">
        <v>386</v>
      </c>
      <c r="F202" s="211" t="s">
        <v>387</v>
      </c>
      <c r="G202" s="212" t="s">
        <v>164</v>
      </c>
      <c r="H202" s="213">
        <v>27.016999999999999</v>
      </c>
      <c r="I202" s="214"/>
      <c r="J202" s="215">
        <f>ROUND(I202*H202,2)</f>
        <v>0</v>
      </c>
      <c r="K202" s="211" t="s">
        <v>165</v>
      </c>
      <c r="L202" s="48"/>
      <c r="M202" s="216" t="s">
        <v>44</v>
      </c>
      <c r="N202" s="217" t="s">
        <v>53</v>
      </c>
      <c r="O202" s="88"/>
      <c r="P202" s="218">
        <f>O202*H202</f>
        <v>0</v>
      </c>
      <c r="Q202" s="218">
        <v>2.5018699999999998</v>
      </c>
      <c r="R202" s="218">
        <f>Q202*H202</f>
        <v>67.593021789999995</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388</v>
      </c>
    </row>
    <row r="203" s="2" customFormat="1">
      <c r="A203" s="42"/>
      <c r="B203" s="43"/>
      <c r="C203" s="44"/>
      <c r="D203" s="222" t="s">
        <v>168</v>
      </c>
      <c r="E203" s="44"/>
      <c r="F203" s="223" t="s">
        <v>389</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390</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391</v>
      </c>
      <c r="G205" s="240"/>
      <c r="H205" s="243">
        <v>25.257999999999999</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4" customFormat="1">
      <c r="A206" s="14"/>
      <c r="B206" s="239"/>
      <c r="C206" s="240"/>
      <c r="D206" s="227" t="s">
        <v>172</v>
      </c>
      <c r="E206" s="241" t="s">
        <v>44</v>
      </c>
      <c r="F206" s="242" t="s">
        <v>392</v>
      </c>
      <c r="G206" s="240"/>
      <c r="H206" s="243">
        <v>1.7589999999999999</v>
      </c>
      <c r="I206" s="244"/>
      <c r="J206" s="240"/>
      <c r="K206" s="240"/>
      <c r="L206" s="245"/>
      <c r="M206" s="246"/>
      <c r="N206" s="247"/>
      <c r="O206" s="247"/>
      <c r="P206" s="247"/>
      <c r="Q206" s="247"/>
      <c r="R206" s="247"/>
      <c r="S206" s="247"/>
      <c r="T206" s="248"/>
      <c r="U206" s="14"/>
      <c r="V206" s="14"/>
      <c r="W206" s="14"/>
      <c r="X206" s="14"/>
      <c r="Y206" s="14"/>
      <c r="Z206" s="14"/>
      <c r="AA206" s="14"/>
      <c r="AB206" s="14"/>
      <c r="AC206" s="14"/>
      <c r="AD206" s="14"/>
      <c r="AE206" s="14"/>
      <c r="AT206" s="249" t="s">
        <v>172</v>
      </c>
      <c r="AU206" s="249" t="s">
        <v>92</v>
      </c>
      <c r="AV206" s="14" t="s">
        <v>92</v>
      </c>
      <c r="AW206" s="14" t="s">
        <v>42</v>
      </c>
      <c r="AX206" s="14" t="s">
        <v>82</v>
      </c>
      <c r="AY206" s="249" t="s">
        <v>159</v>
      </c>
    </row>
    <row r="207" s="16" customFormat="1">
      <c r="A207" s="16"/>
      <c r="B207" s="261"/>
      <c r="C207" s="262"/>
      <c r="D207" s="227" t="s">
        <v>172</v>
      </c>
      <c r="E207" s="263" t="s">
        <v>44</v>
      </c>
      <c r="F207" s="264" t="s">
        <v>178</v>
      </c>
      <c r="G207" s="262"/>
      <c r="H207" s="265">
        <v>27.016999999999999</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12" customFormat="1" ht="22.8" customHeight="1">
      <c r="A208" s="12"/>
      <c r="B208" s="193"/>
      <c r="C208" s="194"/>
      <c r="D208" s="195" t="s">
        <v>81</v>
      </c>
      <c r="E208" s="207" t="s">
        <v>197</v>
      </c>
      <c r="F208" s="207" t="s">
        <v>393</v>
      </c>
      <c r="G208" s="194"/>
      <c r="H208" s="194"/>
      <c r="I208" s="197"/>
      <c r="J208" s="208">
        <f>BK208</f>
        <v>0</v>
      </c>
      <c r="K208" s="194"/>
      <c r="L208" s="199"/>
      <c r="M208" s="200"/>
      <c r="N208" s="201"/>
      <c r="O208" s="201"/>
      <c r="P208" s="202">
        <f>SUM(P209:P346)</f>
        <v>0</v>
      </c>
      <c r="Q208" s="201"/>
      <c r="R208" s="202">
        <f>SUM(R209:R346)</f>
        <v>86.833831660000016</v>
      </c>
      <c r="S208" s="201"/>
      <c r="T208" s="203">
        <f>SUM(T209:T346)</f>
        <v>0</v>
      </c>
      <c r="U208" s="12"/>
      <c r="V208" s="12"/>
      <c r="W208" s="12"/>
      <c r="X208" s="12"/>
      <c r="Y208" s="12"/>
      <c r="Z208" s="12"/>
      <c r="AA208" s="12"/>
      <c r="AB208" s="12"/>
      <c r="AC208" s="12"/>
      <c r="AD208" s="12"/>
      <c r="AE208" s="12"/>
      <c r="AR208" s="204" t="s">
        <v>90</v>
      </c>
      <c r="AT208" s="205" t="s">
        <v>81</v>
      </c>
      <c r="AU208" s="205" t="s">
        <v>90</v>
      </c>
      <c r="AY208" s="204" t="s">
        <v>159</v>
      </c>
      <c r="BK208" s="206">
        <f>SUM(BK209:BK346)</f>
        <v>0</v>
      </c>
    </row>
    <row r="209" s="2" customFormat="1" ht="24.15" customHeight="1">
      <c r="A209" s="42"/>
      <c r="B209" s="43"/>
      <c r="C209" s="209" t="s">
        <v>394</v>
      </c>
      <c r="D209" s="209" t="s">
        <v>161</v>
      </c>
      <c r="E209" s="210" t="s">
        <v>395</v>
      </c>
      <c r="F209" s="211" t="s">
        <v>396</v>
      </c>
      <c r="G209" s="212" t="s">
        <v>308</v>
      </c>
      <c r="H209" s="213">
        <v>1810.9000000000001</v>
      </c>
      <c r="I209" s="214"/>
      <c r="J209" s="215">
        <f>ROUND(I209*H209,2)</f>
        <v>0</v>
      </c>
      <c r="K209" s="211" t="s">
        <v>201</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166</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166</v>
      </c>
      <c r="BM209" s="220" t="s">
        <v>397</v>
      </c>
    </row>
    <row r="210" s="2" customFormat="1">
      <c r="A210" s="42"/>
      <c r="B210" s="43"/>
      <c r="C210" s="44"/>
      <c r="D210" s="227" t="s">
        <v>170</v>
      </c>
      <c r="E210" s="44"/>
      <c r="F210" s="228" t="s">
        <v>398</v>
      </c>
      <c r="G210" s="44"/>
      <c r="H210" s="44"/>
      <c r="I210" s="224"/>
      <c r="J210" s="44"/>
      <c r="K210" s="44"/>
      <c r="L210" s="48"/>
      <c r="M210" s="225"/>
      <c r="N210" s="226"/>
      <c r="O210" s="88"/>
      <c r="P210" s="88"/>
      <c r="Q210" s="88"/>
      <c r="R210" s="88"/>
      <c r="S210" s="88"/>
      <c r="T210" s="89"/>
      <c r="U210" s="42"/>
      <c r="V210" s="42"/>
      <c r="W210" s="42"/>
      <c r="X210" s="42"/>
      <c r="Y210" s="42"/>
      <c r="Z210" s="42"/>
      <c r="AA210" s="42"/>
      <c r="AB210" s="42"/>
      <c r="AC210" s="42"/>
      <c r="AD210" s="42"/>
      <c r="AE210" s="42"/>
      <c r="AT210" s="20" t="s">
        <v>170</v>
      </c>
      <c r="AU210" s="20" t="s">
        <v>92</v>
      </c>
    </row>
    <row r="211" s="13" customFormat="1">
      <c r="A211" s="13"/>
      <c r="B211" s="229"/>
      <c r="C211" s="230"/>
      <c r="D211" s="227" t="s">
        <v>172</v>
      </c>
      <c r="E211" s="231" t="s">
        <v>44</v>
      </c>
      <c r="F211" s="232" t="s">
        <v>399</v>
      </c>
      <c r="G211" s="230"/>
      <c r="H211" s="231" t="s">
        <v>44</v>
      </c>
      <c r="I211" s="233"/>
      <c r="J211" s="230"/>
      <c r="K211" s="230"/>
      <c r="L211" s="234"/>
      <c r="M211" s="235"/>
      <c r="N211" s="236"/>
      <c r="O211" s="236"/>
      <c r="P211" s="236"/>
      <c r="Q211" s="236"/>
      <c r="R211" s="236"/>
      <c r="S211" s="236"/>
      <c r="T211" s="237"/>
      <c r="U211" s="13"/>
      <c r="V211" s="13"/>
      <c r="W211" s="13"/>
      <c r="X211" s="13"/>
      <c r="Y211" s="13"/>
      <c r="Z211" s="13"/>
      <c r="AA211" s="13"/>
      <c r="AB211" s="13"/>
      <c r="AC211" s="13"/>
      <c r="AD211" s="13"/>
      <c r="AE211" s="13"/>
      <c r="AT211" s="238" t="s">
        <v>172</v>
      </c>
      <c r="AU211" s="238" t="s">
        <v>92</v>
      </c>
      <c r="AV211" s="13" t="s">
        <v>90</v>
      </c>
      <c r="AW211" s="13" t="s">
        <v>42</v>
      </c>
      <c r="AX211" s="13" t="s">
        <v>82</v>
      </c>
      <c r="AY211" s="238" t="s">
        <v>159</v>
      </c>
    </row>
    <row r="212" s="14" customFormat="1">
      <c r="A212" s="14"/>
      <c r="B212" s="239"/>
      <c r="C212" s="240"/>
      <c r="D212" s="227" t="s">
        <v>172</v>
      </c>
      <c r="E212" s="241" t="s">
        <v>44</v>
      </c>
      <c r="F212" s="242" t="s">
        <v>263</v>
      </c>
      <c r="G212" s="240"/>
      <c r="H212" s="243">
        <v>1810.9000000000001</v>
      </c>
      <c r="I212" s="244"/>
      <c r="J212" s="240"/>
      <c r="K212" s="240"/>
      <c r="L212" s="245"/>
      <c r="M212" s="246"/>
      <c r="N212" s="247"/>
      <c r="O212" s="247"/>
      <c r="P212" s="247"/>
      <c r="Q212" s="247"/>
      <c r="R212" s="247"/>
      <c r="S212" s="247"/>
      <c r="T212" s="248"/>
      <c r="U212" s="14"/>
      <c r="V212" s="14"/>
      <c r="W212" s="14"/>
      <c r="X212" s="14"/>
      <c r="Y212" s="14"/>
      <c r="Z212" s="14"/>
      <c r="AA212" s="14"/>
      <c r="AB212" s="14"/>
      <c r="AC212" s="14"/>
      <c r="AD212" s="14"/>
      <c r="AE212" s="14"/>
      <c r="AT212" s="249" t="s">
        <v>172</v>
      </c>
      <c r="AU212" s="249" t="s">
        <v>92</v>
      </c>
      <c r="AV212" s="14" t="s">
        <v>92</v>
      </c>
      <c r="AW212" s="14" t="s">
        <v>42</v>
      </c>
      <c r="AX212" s="14" t="s">
        <v>82</v>
      </c>
      <c r="AY212" s="249" t="s">
        <v>159</v>
      </c>
    </row>
    <row r="213" s="16" customFormat="1">
      <c r="A213" s="16"/>
      <c r="B213" s="261"/>
      <c r="C213" s="262"/>
      <c r="D213" s="227" t="s">
        <v>172</v>
      </c>
      <c r="E213" s="263" t="s">
        <v>44</v>
      </c>
      <c r="F213" s="264" t="s">
        <v>178</v>
      </c>
      <c r="G213" s="262"/>
      <c r="H213" s="265">
        <v>1810.9000000000001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24.15" customHeight="1">
      <c r="A214" s="42"/>
      <c r="B214" s="43"/>
      <c r="C214" s="209" t="s">
        <v>400</v>
      </c>
      <c r="D214" s="209" t="s">
        <v>161</v>
      </c>
      <c r="E214" s="210" t="s">
        <v>401</v>
      </c>
      <c r="F214" s="211" t="s">
        <v>402</v>
      </c>
      <c r="G214" s="212" t="s">
        <v>308</v>
      </c>
      <c r="H214" s="213">
        <v>1810.9000000000001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403</v>
      </c>
    </row>
    <row r="215" s="2" customFormat="1">
      <c r="A215" s="42"/>
      <c r="B215" s="43"/>
      <c r="C215" s="44"/>
      <c r="D215" s="222" t="s">
        <v>168</v>
      </c>
      <c r="E215" s="44"/>
      <c r="F215" s="223" t="s">
        <v>404</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2" customFormat="1">
      <c r="A216" s="42"/>
      <c r="B216" s="43"/>
      <c r="C216" s="44"/>
      <c r="D216" s="227" t="s">
        <v>170</v>
      </c>
      <c r="E216" s="44"/>
      <c r="F216" s="228" t="s">
        <v>398</v>
      </c>
      <c r="G216" s="44"/>
      <c r="H216" s="44"/>
      <c r="I216" s="224"/>
      <c r="J216" s="44"/>
      <c r="K216" s="44"/>
      <c r="L216" s="48"/>
      <c r="M216" s="225"/>
      <c r="N216" s="226"/>
      <c r="O216" s="88"/>
      <c r="P216" s="88"/>
      <c r="Q216" s="88"/>
      <c r="R216" s="88"/>
      <c r="S216" s="88"/>
      <c r="T216" s="89"/>
      <c r="U216" s="42"/>
      <c r="V216" s="42"/>
      <c r="W216" s="42"/>
      <c r="X216" s="42"/>
      <c r="Y216" s="42"/>
      <c r="Z216" s="42"/>
      <c r="AA216" s="42"/>
      <c r="AB216" s="42"/>
      <c r="AC216" s="42"/>
      <c r="AD216" s="42"/>
      <c r="AE216" s="42"/>
      <c r="AT216" s="20" t="s">
        <v>170</v>
      </c>
      <c r="AU216" s="20" t="s">
        <v>92</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263</v>
      </c>
      <c r="G218" s="240"/>
      <c r="H218" s="243">
        <v>1810.9000000000001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1810.9000000000001</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24.15" customHeight="1">
      <c r="A220" s="42"/>
      <c r="B220" s="43"/>
      <c r="C220" s="209" t="s">
        <v>132</v>
      </c>
      <c r="D220" s="209" t="s">
        <v>161</v>
      </c>
      <c r="E220" s="210" t="s">
        <v>405</v>
      </c>
      <c r="F220" s="211" t="s">
        <v>406</v>
      </c>
      <c r="G220" s="212" t="s">
        <v>308</v>
      </c>
      <c r="H220" s="213">
        <v>1810.9000000000001</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407</v>
      </c>
    </row>
    <row r="221" s="2" customFormat="1">
      <c r="A221" s="42"/>
      <c r="B221" s="43"/>
      <c r="C221" s="44"/>
      <c r="D221" s="222" t="s">
        <v>168</v>
      </c>
      <c r="E221" s="44"/>
      <c r="F221" s="223" t="s">
        <v>408</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c r="A222" s="42"/>
      <c r="B222" s="43"/>
      <c r="C222" s="44"/>
      <c r="D222" s="227" t="s">
        <v>170</v>
      </c>
      <c r="E222" s="44"/>
      <c r="F222" s="228" t="s">
        <v>398</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13" customFormat="1">
      <c r="A223" s="13"/>
      <c r="B223" s="229"/>
      <c r="C223" s="230"/>
      <c r="D223" s="227" t="s">
        <v>172</v>
      </c>
      <c r="E223" s="231" t="s">
        <v>44</v>
      </c>
      <c r="F223" s="232" t="s">
        <v>399</v>
      </c>
      <c r="G223" s="230"/>
      <c r="H223" s="231" t="s">
        <v>44</v>
      </c>
      <c r="I223" s="233"/>
      <c r="J223" s="230"/>
      <c r="K223" s="230"/>
      <c r="L223" s="234"/>
      <c r="M223" s="235"/>
      <c r="N223" s="236"/>
      <c r="O223" s="236"/>
      <c r="P223" s="236"/>
      <c r="Q223" s="236"/>
      <c r="R223" s="236"/>
      <c r="S223" s="236"/>
      <c r="T223" s="237"/>
      <c r="U223" s="13"/>
      <c r="V223" s="13"/>
      <c r="W223" s="13"/>
      <c r="X223" s="13"/>
      <c r="Y223" s="13"/>
      <c r="Z223" s="13"/>
      <c r="AA223" s="13"/>
      <c r="AB223" s="13"/>
      <c r="AC223" s="13"/>
      <c r="AD223" s="13"/>
      <c r="AE223" s="13"/>
      <c r="AT223" s="238" t="s">
        <v>172</v>
      </c>
      <c r="AU223" s="238" t="s">
        <v>92</v>
      </c>
      <c r="AV223" s="13" t="s">
        <v>90</v>
      </c>
      <c r="AW223" s="13" t="s">
        <v>42</v>
      </c>
      <c r="AX223" s="13" t="s">
        <v>82</v>
      </c>
      <c r="AY223" s="238" t="s">
        <v>159</v>
      </c>
    </row>
    <row r="224" s="14" customFormat="1">
      <c r="A224" s="14"/>
      <c r="B224" s="239"/>
      <c r="C224" s="240"/>
      <c r="D224" s="227" t="s">
        <v>172</v>
      </c>
      <c r="E224" s="241" t="s">
        <v>44</v>
      </c>
      <c r="F224" s="242" t="s">
        <v>263</v>
      </c>
      <c r="G224" s="240"/>
      <c r="H224" s="243">
        <v>1810.9000000000001</v>
      </c>
      <c r="I224" s="244"/>
      <c r="J224" s="240"/>
      <c r="K224" s="240"/>
      <c r="L224" s="245"/>
      <c r="M224" s="246"/>
      <c r="N224" s="247"/>
      <c r="O224" s="247"/>
      <c r="P224" s="247"/>
      <c r="Q224" s="247"/>
      <c r="R224" s="247"/>
      <c r="S224" s="247"/>
      <c r="T224" s="248"/>
      <c r="U224" s="14"/>
      <c r="V224" s="14"/>
      <c r="W224" s="14"/>
      <c r="X224" s="14"/>
      <c r="Y224" s="14"/>
      <c r="Z224" s="14"/>
      <c r="AA224" s="14"/>
      <c r="AB224" s="14"/>
      <c r="AC224" s="14"/>
      <c r="AD224" s="14"/>
      <c r="AE224" s="14"/>
      <c r="AT224" s="249" t="s">
        <v>172</v>
      </c>
      <c r="AU224" s="249" t="s">
        <v>92</v>
      </c>
      <c r="AV224" s="14" t="s">
        <v>92</v>
      </c>
      <c r="AW224" s="14" t="s">
        <v>42</v>
      </c>
      <c r="AX224" s="14" t="s">
        <v>82</v>
      </c>
      <c r="AY224" s="249" t="s">
        <v>159</v>
      </c>
    </row>
    <row r="225" s="16" customFormat="1">
      <c r="A225" s="16"/>
      <c r="B225" s="261"/>
      <c r="C225" s="262"/>
      <c r="D225" s="227" t="s">
        <v>172</v>
      </c>
      <c r="E225" s="263" t="s">
        <v>44</v>
      </c>
      <c r="F225" s="264" t="s">
        <v>178</v>
      </c>
      <c r="G225" s="262"/>
      <c r="H225" s="265">
        <v>1810.9000000000001</v>
      </c>
      <c r="I225" s="266"/>
      <c r="J225" s="262"/>
      <c r="K225" s="262"/>
      <c r="L225" s="267"/>
      <c r="M225" s="268"/>
      <c r="N225" s="269"/>
      <c r="O225" s="269"/>
      <c r="P225" s="269"/>
      <c r="Q225" s="269"/>
      <c r="R225" s="269"/>
      <c r="S225" s="269"/>
      <c r="T225" s="270"/>
      <c r="U225" s="16"/>
      <c r="V225" s="16"/>
      <c r="W225" s="16"/>
      <c r="X225" s="16"/>
      <c r="Y225" s="16"/>
      <c r="Z225" s="16"/>
      <c r="AA225" s="16"/>
      <c r="AB225" s="16"/>
      <c r="AC225" s="16"/>
      <c r="AD225" s="16"/>
      <c r="AE225" s="16"/>
      <c r="AT225" s="271" t="s">
        <v>172</v>
      </c>
      <c r="AU225" s="271" t="s">
        <v>92</v>
      </c>
      <c r="AV225" s="16" t="s">
        <v>166</v>
      </c>
      <c r="AW225" s="16" t="s">
        <v>42</v>
      </c>
      <c r="AX225" s="16" t="s">
        <v>90</v>
      </c>
      <c r="AY225" s="271" t="s">
        <v>159</v>
      </c>
    </row>
    <row r="226" s="2" customFormat="1" ht="24.15" customHeight="1">
      <c r="A226" s="42"/>
      <c r="B226" s="43"/>
      <c r="C226" s="209" t="s">
        <v>409</v>
      </c>
      <c r="D226" s="209" t="s">
        <v>161</v>
      </c>
      <c r="E226" s="210" t="s">
        <v>410</v>
      </c>
      <c r="F226" s="211" t="s">
        <v>411</v>
      </c>
      <c r="G226" s="212" t="s">
        <v>308</v>
      </c>
      <c r="H226" s="213">
        <v>23.129999999999999</v>
      </c>
      <c r="I226" s="214"/>
      <c r="J226" s="215">
        <f>ROUND(I226*H226,2)</f>
        <v>0</v>
      </c>
      <c r="K226" s="211" t="s">
        <v>165</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166</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166</v>
      </c>
      <c r="BM226" s="220" t="s">
        <v>412</v>
      </c>
    </row>
    <row r="227" s="2" customFormat="1">
      <c r="A227" s="42"/>
      <c r="B227" s="43"/>
      <c r="C227" s="44"/>
      <c r="D227" s="222" t="s">
        <v>168</v>
      </c>
      <c r="E227" s="44"/>
      <c r="F227" s="223" t="s">
        <v>413</v>
      </c>
      <c r="G227" s="44"/>
      <c r="H227" s="44"/>
      <c r="I227" s="224"/>
      <c r="J227" s="44"/>
      <c r="K227" s="44"/>
      <c r="L227" s="48"/>
      <c r="M227" s="225"/>
      <c r="N227" s="226"/>
      <c r="O227" s="88"/>
      <c r="P227" s="88"/>
      <c r="Q227" s="88"/>
      <c r="R227" s="88"/>
      <c r="S227" s="88"/>
      <c r="T227" s="89"/>
      <c r="U227" s="42"/>
      <c r="V227" s="42"/>
      <c r="W227" s="42"/>
      <c r="X227" s="42"/>
      <c r="Y227" s="42"/>
      <c r="Z227" s="42"/>
      <c r="AA227" s="42"/>
      <c r="AB227" s="42"/>
      <c r="AC227" s="42"/>
      <c r="AD227" s="42"/>
      <c r="AE227" s="42"/>
      <c r="AT227" s="20" t="s">
        <v>168</v>
      </c>
      <c r="AU227" s="20" t="s">
        <v>92</v>
      </c>
    </row>
    <row r="228" s="2" customFormat="1">
      <c r="A228" s="42"/>
      <c r="B228" s="43"/>
      <c r="C228" s="44"/>
      <c r="D228" s="227" t="s">
        <v>170</v>
      </c>
      <c r="E228" s="44"/>
      <c r="F228" s="228" t="s">
        <v>398</v>
      </c>
      <c r="G228" s="44"/>
      <c r="H228" s="44"/>
      <c r="I228" s="224"/>
      <c r="J228" s="44"/>
      <c r="K228" s="44"/>
      <c r="L228" s="48"/>
      <c r="M228" s="225"/>
      <c r="N228" s="226"/>
      <c r="O228" s="88"/>
      <c r="P228" s="88"/>
      <c r="Q228" s="88"/>
      <c r="R228" s="88"/>
      <c r="S228" s="88"/>
      <c r="T228" s="89"/>
      <c r="U228" s="42"/>
      <c r="V228" s="42"/>
      <c r="W228" s="42"/>
      <c r="X228" s="42"/>
      <c r="Y228" s="42"/>
      <c r="Z228" s="42"/>
      <c r="AA228" s="42"/>
      <c r="AB228" s="42"/>
      <c r="AC228" s="42"/>
      <c r="AD228" s="42"/>
      <c r="AE228" s="42"/>
      <c r="AT228" s="20" t="s">
        <v>170</v>
      </c>
      <c r="AU228" s="20" t="s">
        <v>92</v>
      </c>
    </row>
    <row r="229" s="13" customFormat="1">
      <c r="A229" s="13"/>
      <c r="B229" s="229"/>
      <c r="C229" s="230"/>
      <c r="D229" s="227" t="s">
        <v>172</v>
      </c>
      <c r="E229" s="231" t="s">
        <v>44</v>
      </c>
      <c r="F229" s="232" t="s">
        <v>399</v>
      </c>
      <c r="G229" s="230"/>
      <c r="H229" s="231" t="s">
        <v>44</v>
      </c>
      <c r="I229" s="233"/>
      <c r="J229" s="230"/>
      <c r="K229" s="230"/>
      <c r="L229" s="234"/>
      <c r="M229" s="235"/>
      <c r="N229" s="236"/>
      <c r="O229" s="236"/>
      <c r="P229" s="236"/>
      <c r="Q229" s="236"/>
      <c r="R229" s="236"/>
      <c r="S229" s="236"/>
      <c r="T229" s="237"/>
      <c r="U229" s="13"/>
      <c r="V229" s="13"/>
      <c r="W229" s="13"/>
      <c r="X229" s="13"/>
      <c r="Y229" s="13"/>
      <c r="Z229" s="13"/>
      <c r="AA229" s="13"/>
      <c r="AB229" s="13"/>
      <c r="AC229" s="13"/>
      <c r="AD229" s="13"/>
      <c r="AE229" s="13"/>
      <c r="AT229" s="238" t="s">
        <v>172</v>
      </c>
      <c r="AU229" s="238" t="s">
        <v>92</v>
      </c>
      <c r="AV229" s="13" t="s">
        <v>90</v>
      </c>
      <c r="AW229" s="13" t="s">
        <v>42</v>
      </c>
      <c r="AX229" s="13" t="s">
        <v>82</v>
      </c>
      <c r="AY229" s="238" t="s">
        <v>159</v>
      </c>
    </row>
    <row r="230" s="14" customFormat="1">
      <c r="A230" s="14"/>
      <c r="B230" s="239"/>
      <c r="C230" s="240"/>
      <c r="D230" s="227" t="s">
        <v>172</v>
      </c>
      <c r="E230" s="241" t="s">
        <v>44</v>
      </c>
      <c r="F230" s="242" t="s">
        <v>256</v>
      </c>
      <c r="G230" s="240"/>
      <c r="H230" s="243">
        <v>23.129999999999999</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42</v>
      </c>
      <c r="AX230" s="14" t="s">
        <v>82</v>
      </c>
      <c r="AY230" s="249" t="s">
        <v>159</v>
      </c>
    </row>
    <row r="231" s="16" customFormat="1">
      <c r="A231" s="16"/>
      <c r="B231" s="261"/>
      <c r="C231" s="262"/>
      <c r="D231" s="227" t="s">
        <v>172</v>
      </c>
      <c r="E231" s="263" t="s">
        <v>44</v>
      </c>
      <c r="F231" s="264" t="s">
        <v>178</v>
      </c>
      <c r="G231" s="262"/>
      <c r="H231" s="265">
        <v>23.129999999999999</v>
      </c>
      <c r="I231" s="266"/>
      <c r="J231" s="262"/>
      <c r="K231" s="262"/>
      <c r="L231" s="267"/>
      <c r="M231" s="268"/>
      <c r="N231" s="269"/>
      <c r="O231" s="269"/>
      <c r="P231" s="269"/>
      <c r="Q231" s="269"/>
      <c r="R231" s="269"/>
      <c r="S231" s="269"/>
      <c r="T231" s="270"/>
      <c r="U231" s="16"/>
      <c r="V231" s="16"/>
      <c r="W231" s="16"/>
      <c r="X231" s="16"/>
      <c r="Y231" s="16"/>
      <c r="Z231" s="16"/>
      <c r="AA231" s="16"/>
      <c r="AB231" s="16"/>
      <c r="AC231" s="16"/>
      <c r="AD231" s="16"/>
      <c r="AE231" s="16"/>
      <c r="AT231" s="271" t="s">
        <v>172</v>
      </c>
      <c r="AU231" s="271" t="s">
        <v>92</v>
      </c>
      <c r="AV231" s="16" t="s">
        <v>166</v>
      </c>
      <c r="AW231" s="16" t="s">
        <v>42</v>
      </c>
      <c r="AX231" s="16" t="s">
        <v>90</v>
      </c>
      <c r="AY231" s="271" t="s">
        <v>159</v>
      </c>
    </row>
    <row r="232" s="2" customFormat="1" ht="24.15" customHeight="1">
      <c r="A232" s="42"/>
      <c r="B232" s="43"/>
      <c r="C232" s="209" t="s">
        <v>414</v>
      </c>
      <c r="D232" s="209" t="s">
        <v>161</v>
      </c>
      <c r="E232" s="210" t="s">
        <v>415</v>
      </c>
      <c r="F232" s="211" t="s">
        <v>416</v>
      </c>
      <c r="G232" s="212" t="s">
        <v>308</v>
      </c>
      <c r="H232" s="213">
        <v>298.18000000000001</v>
      </c>
      <c r="I232" s="214"/>
      <c r="J232" s="215">
        <f>ROUND(I232*H232,2)</f>
        <v>0</v>
      </c>
      <c r="K232" s="211" t="s">
        <v>201</v>
      </c>
      <c r="L232" s="48"/>
      <c r="M232" s="216" t="s">
        <v>44</v>
      </c>
      <c r="N232" s="217" t="s">
        <v>53</v>
      </c>
      <c r="O232" s="88"/>
      <c r="P232" s="218">
        <f>O232*H232</f>
        <v>0</v>
      </c>
      <c r="Q232" s="218">
        <v>0</v>
      </c>
      <c r="R232" s="218">
        <f>Q232*H232</f>
        <v>0</v>
      </c>
      <c r="S232" s="218">
        <v>0</v>
      </c>
      <c r="T232" s="219">
        <f>S232*H232</f>
        <v>0</v>
      </c>
      <c r="U232" s="42"/>
      <c r="V232" s="42"/>
      <c r="W232" s="42"/>
      <c r="X232" s="42"/>
      <c r="Y232" s="42"/>
      <c r="Z232" s="42"/>
      <c r="AA232" s="42"/>
      <c r="AB232" s="42"/>
      <c r="AC232" s="42"/>
      <c r="AD232" s="42"/>
      <c r="AE232" s="42"/>
      <c r="AR232" s="220" t="s">
        <v>166</v>
      </c>
      <c r="AT232" s="220" t="s">
        <v>161</v>
      </c>
      <c r="AU232" s="220" t="s">
        <v>92</v>
      </c>
      <c r="AY232" s="20" t="s">
        <v>159</v>
      </c>
      <c r="BE232" s="221">
        <f>IF(N232="základní",J232,0)</f>
        <v>0</v>
      </c>
      <c r="BF232" s="221">
        <f>IF(N232="snížená",J232,0)</f>
        <v>0</v>
      </c>
      <c r="BG232" s="221">
        <f>IF(N232="zákl. přenesená",J232,0)</f>
        <v>0</v>
      </c>
      <c r="BH232" s="221">
        <f>IF(N232="sníž. přenesená",J232,0)</f>
        <v>0</v>
      </c>
      <c r="BI232" s="221">
        <f>IF(N232="nulová",J232,0)</f>
        <v>0</v>
      </c>
      <c r="BJ232" s="20" t="s">
        <v>90</v>
      </c>
      <c r="BK232" s="221">
        <f>ROUND(I232*H232,2)</f>
        <v>0</v>
      </c>
      <c r="BL232" s="20" t="s">
        <v>166</v>
      </c>
      <c r="BM232" s="220" t="s">
        <v>417</v>
      </c>
    </row>
    <row r="233" s="2" customFormat="1">
      <c r="A233" s="42"/>
      <c r="B233" s="43"/>
      <c r="C233" s="44"/>
      <c r="D233" s="227" t="s">
        <v>170</v>
      </c>
      <c r="E233" s="44"/>
      <c r="F233" s="228" t="s">
        <v>398</v>
      </c>
      <c r="G233" s="44"/>
      <c r="H233" s="44"/>
      <c r="I233" s="224"/>
      <c r="J233" s="44"/>
      <c r="K233" s="44"/>
      <c r="L233" s="48"/>
      <c r="M233" s="225"/>
      <c r="N233" s="226"/>
      <c r="O233" s="88"/>
      <c r="P233" s="88"/>
      <c r="Q233" s="88"/>
      <c r="R233" s="88"/>
      <c r="S233" s="88"/>
      <c r="T233" s="89"/>
      <c r="U233" s="42"/>
      <c r="V233" s="42"/>
      <c r="W233" s="42"/>
      <c r="X233" s="42"/>
      <c r="Y233" s="42"/>
      <c r="Z233" s="42"/>
      <c r="AA233" s="42"/>
      <c r="AB233" s="42"/>
      <c r="AC233" s="42"/>
      <c r="AD233" s="42"/>
      <c r="AE233" s="42"/>
      <c r="AT233" s="20" t="s">
        <v>170</v>
      </c>
      <c r="AU233" s="20" t="s">
        <v>92</v>
      </c>
    </row>
    <row r="234" s="13" customFormat="1">
      <c r="A234" s="13"/>
      <c r="B234" s="229"/>
      <c r="C234" s="230"/>
      <c r="D234" s="227" t="s">
        <v>172</v>
      </c>
      <c r="E234" s="231" t="s">
        <v>44</v>
      </c>
      <c r="F234" s="232" t="s">
        <v>418</v>
      </c>
      <c r="G234" s="230"/>
      <c r="H234" s="231" t="s">
        <v>44</v>
      </c>
      <c r="I234" s="233"/>
      <c r="J234" s="230"/>
      <c r="K234" s="230"/>
      <c r="L234" s="234"/>
      <c r="M234" s="235"/>
      <c r="N234" s="236"/>
      <c r="O234" s="236"/>
      <c r="P234" s="236"/>
      <c r="Q234" s="236"/>
      <c r="R234" s="236"/>
      <c r="S234" s="236"/>
      <c r="T234" s="237"/>
      <c r="U234" s="13"/>
      <c r="V234" s="13"/>
      <c r="W234" s="13"/>
      <c r="X234" s="13"/>
      <c r="Y234" s="13"/>
      <c r="Z234" s="13"/>
      <c r="AA234" s="13"/>
      <c r="AB234" s="13"/>
      <c r="AC234" s="13"/>
      <c r="AD234" s="13"/>
      <c r="AE234" s="13"/>
      <c r="AT234" s="238" t="s">
        <v>172</v>
      </c>
      <c r="AU234" s="238" t="s">
        <v>92</v>
      </c>
      <c r="AV234" s="13" t="s">
        <v>90</v>
      </c>
      <c r="AW234" s="13" t="s">
        <v>42</v>
      </c>
      <c r="AX234" s="13" t="s">
        <v>82</v>
      </c>
      <c r="AY234" s="238" t="s">
        <v>159</v>
      </c>
    </row>
    <row r="235" s="14" customFormat="1">
      <c r="A235" s="14"/>
      <c r="B235" s="239"/>
      <c r="C235" s="240"/>
      <c r="D235" s="227" t="s">
        <v>172</v>
      </c>
      <c r="E235" s="241" t="s">
        <v>44</v>
      </c>
      <c r="F235" s="242" t="s">
        <v>259</v>
      </c>
      <c r="G235" s="240"/>
      <c r="H235" s="243">
        <v>298.18000000000001</v>
      </c>
      <c r="I235" s="244"/>
      <c r="J235" s="240"/>
      <c r="K235" s="240"/>
      <c r="L235" s="245"/>
      <c r="M235" s="246"/>
      <c r="N235" s="247"/>
      <c r="O235" s="247"/>
      <c r="P235" s="247"/>
      <c r="Q235" s="247"/>
      <c r="R235" s="247"/>
      <c r="S235" s="247"/>
      <c r="T235" s="248"/>
      <c r="U235" s="14"/>
      <c r="V235" s="14"/>
      <c r="W235" s="14"/>
      <c r="X235" s="14"/>
      <c r="Y235" s="14"/>
      <c r="Z235" s="14"/>
      <c r="AA235" s="14"/>
      <c r="AB235" s="14"/>
      <c r="AC235" s="14"/>
      <c r="AD235" s="14"/>
      <c r="AE235" s="14"/>
      <c r="AT235" s="249" t="s">
        <v>172</v>
      </c>
      <c r="AU235" s="249" t="s">
        <v>92</v>
      </c>
      <c r="AV235" s="14" t="s">
        <v>92</v>
      </c>
      <c r="AW235" s="14" t="s">
        <v>42</v>
      </c>
      <c r="AX235" s="14" t="s">
        <v>82</v>
      </c>
      <c r="AY235" s="249" t="s">
        <v>159</v>
      </c>
    </row>
    <row r="236" s="16" customFormat="1">
      <c r="A236" s="16"/>
      <c r="B236" s="261"/>
      <c r="C236" s="262"/>
      <c r="D236" s="227" t="s">
        <v>172</v>
      </c>
      <c r="E236" s="263" t="s">
        <v>44</v>
      </c>
      <c r="F236" s="264" t="s">
        <v>178</v>
      </c>
      <c r="G236" s="262"/>
      <c r="H236" s="265">
        <v>298.18000000000001</v>
      </c>
      <c r="I236" s="266"/>
      <c r="J236" s="262"/>
      <c r="K236" s="262"/>
      <c r="L236" s="267"/>
      <c r="M236" s="268"/>
      <c r="N236" s="269"/>
      <c r="O236" s="269"/>
      <c r="P236" s="269"/>
      <c r="Q236" s="269"/>
      <c r="R236" s="269"/>
      <c r="S236" s="269"/>
      <c r="T236" s="270"/>
      <c r="U236" s="16"/>
      <c r="V236" s="16"/>
      <c r="W236" s="16"/>
      <c r="X236" s="16"/>
      <c r="Y236" s="16"/>
      <c r="Z236" s="16"/>
      <c r="AA236" s="16"/>
      <c r="AB236" s="16"/>
      <c r="AC236" s="16"/>
      <c r="AD236" s="16"/>
      <c r="AE236" s="16"/>
      <c r="AT236" s="271" t="s">
        <v>172</v>
      </c>
      <c r="AU236" s="271" t="s">
        <v>92</v>
      </c>
      <c r="AV236" s="16" t="s">
        <v>166</v>
      </c>
      <c r="AW236" s="16" t="s">
        <v>42</v>
      </c>
      <c r="AX236" s="16" t="s">
        <v>90</v>
      </c>
      <c r="AY236" s="271" t="s">
        <v>159</v>
      </c>
    </row>
    <row r="237" s="2" customFormat="1" ht="24.15" customHeight="1">
      <c r="A237" s="42"/>
      <c r="B237" s="43"/>
      <c r="C237" s="209" t="s">
        <v>419</v>
      </c>
      <c r="D237" s="209" t="s">
        <v>161</v>
      </c>
      <c r="E237" s="210" t="s">
        <v>420</v>
      </c>
      <c r="F237" s="211" t="s">
        <v>421</v>
      </c>
      <c r="G237" s="212" t="s">
        <v>308</v>
      </c>
      <c r="H237" s="213">
        <v>23.129999999999999</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422</v>
      </c>
    </row>
    <row r="238" s="2" customFormat="1">
      <c r="A238" s="42"/>
      <c r="B238" s="43"/>
      <c r="C238" s="44"/>
      <c r="D238" s="222" t="s">
        <v>168</v>
      </c>
      <c r="E238" s="44"/>
      <c r="F238" s="223" t="s">
        <v>423</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c r="A239" s="42"/>
      <c r="B239" s="43"/>
      <c r="C239" s="44"/>
      <c r="D239" s="227" t="s">
        <v>170</v>
      </c>
      <c r="E239" s="44"/>
      <c r="F239" s="228" t="s">
        <v>398</v>
      </c>
      <c r="G239" s="44"/>
      <c r="H239" s="44"/>
      <c r="I239" s="224"/>
      <c r="J239" s="44"/>
      <c r="K239" s="44"/>
      <c r="L239" s="48"/>
      <c r="M239" s="225"/>
      <c r="N239" s="226"/>
      <c r="O239" s="88"/>
      <c r="P239" s="88"/>
      <c r="Q239" s="88"/>
      <c r="R239" s="88"/>
      <c r="S239" s="88"/>
      <c r="T239" s="89"/>
      <c r="U239" s="42"/>
      <c r="V239" s="42"/>
      <c r="W239" s="42"/>
      <c r="X239" s="42"/>
      <c r="Y239" s="42"/>
      <c r="Z239" s="42"/>
      <c r="AA239" s="42"/>
      <c r="AB239" s="42"/>
      <c r="AC239" s="42"/>
      <c r="AD239" s="42"/>
      <c r="AE239" s="42"/>
      <c r="AT239" s="20" t="s">
        <v>170</v>
      </c>
      <c r="AU239" s="20" t="s">
        <v>92</v>
      </c>
    </row>
    <row r="240" s="13" customFormat="1">
      <c r="A240" s="13"/>
      <c r="B240" s="229"/>
      <c r="C240" s="230"/>
      <c r="D240" s="227" t="s">
        <v>172</v>
      </c>
      <c r="E240" s="231" t="s">
        <v>44</v>
      </c>
      <c r="F240" s="232" t="s">
        <v>399</v>
      </c>
      <c r="G240" s="230"/>
      <c r="H240" s="231" t="s">
        <v>44</v>
      </c>
      <c r="I240" s="233"/>
      <c r="J240" s="230"/>
      <c r="K240" s="230"/>
      <c r="L240" s="234"/>
      <c r="M240" s="235"/>
      <c r="N240" s="236"/>
      <c r="O240" s="236"/>
      <c r="P240" s="236"/>
      <c r="Q240" s="236"/>
      <c r="R240" s="236"/>
      <c r="S240" s="236"/>
      <c r="T240" s="237"/>
      <c r="U240" s="13"/>
      <c r="V240" s="13"/>
      <c r="W240" s="13"/>
      <c r="X240" s="13"/>
      <c r="Y240" s="13"/>
      <c r="Z240" s="13"/>
      <c r="AA240" s="13"/>
      <c r="AB240" s="13"/>
      <c r="AC240" s="13"/>
      <c r="AD240" s="13"/>
      <c r="AE240" s="13"/>
      <c r="AT240" s="238" t="s">
        <v>172</v>
      </c>
      <c r="AU240" s="238" t="s">
        <v>92</v>
      </c>
      <c r="AV240" s="13" t="s">
        <v>90</v>
      </c>
      <c r="AW240" s="13" t="s">
        <v>42</v>
      </c>
      <c r="AX240" s="13" t="s">
        <v>82</v>
      </c>
      <c r="AY240" s="238" t="s">
        <v>159</v>
      </c>
    </row>
    <row r="241" s="14" customFormat="1">
      <c r="A241" s="14"/>
      <c r="B241" s="239"/>
      <c r="C241" s="240"/>
      <c r="D241" s="227" t="s">
        <v>172</v>
      </c>
      <c r="E241" s="241" t="s">
        <v>44</v>
      </c>
      <c r="F241" s="242" t="s">
        <v>256</v>
      </c>
      <c r="G241" s="240"/>
      <c r="H241" s="243">
        <v>23.129999999999999</v>
      </c>
      <c r="I241" s="244"/>
      <c r="J241" s="240"/>
      <c r="K241" s="240"/>
      <c r="L241" s="245"/>
      <c r="M241" s="246"/>
      <c r="N241" s="247"/>
      <c r="O241" s="247"/>
      <c r="P241" s="247"/>
      <c r="Q241" s="247"/>
      <c r="R241" s="247"/>
      <c r="S241" s="247"/>
      <c r="T241" s="248"/>
      <c r="U241" s="14"/>
      <c r="V241" s="14"/>
      <c r="W241" s="14"/>
      <c r="X241" s="14"/>
      <c r="Y241" s="14"/>
      <c r="Z241" s="14"/>
      <c r="AA241" s="14"/>
      <c r="AB241" s="14"/>
      <c r="AC241" s="14"/>
      <c r="AD241" s="14"/>
      <c r="AE241" s="14"/>
      <c r="AT241" s="249" t="s">
        <v>172</v>
      </c>
      <c r="AU241" s="249" t="s">
        <v>92</v>
      </c>
      <c r="AV241" s="14" t="s">
        <v>92</v>
      </c>
      <c r="AW241" s="14" t="s">
        <v>42</v>
      </c>
      <c r="AX241" s="14" t="s">
        <v>82</v>
      </c>
      <c r="AY241" s="249" t="s">
        <v>159</v>
      </c>
    </row>
    <row r="242" s="16" customFormat="1">
      <c r="A242" s="16"/>
      <c r="B242" s="261"/>
      <c r="C242" s="262"/>
      <c r="D242" s="227" t="s">
        <v>172</v>
      </c>
      <c r="E242" s="263" t="s">
        <v>44</v>
      </c>
      <c r="F242" s="264" t="s">
        <v>178</v>
      </c>
      <c r="G242" s="262"/>
      <c r="H242" s="265">
        <v>23.129999999999999</v>
      </c>
      <c r="I242" s="266"/>
      <c r="J242" s="262"/>
      <c r="K242" s="262"/>
      <c r="L242" s="267"/>
      <c r="M242" s="268"/>
      <c r="N242" s="269"/>
      <c r="O242" s="269"/>
      <c r="P242" s="269"/>
      <c r="Q242" s="269"/>
      <c r="R242" s="269"/>
      <c r="S242" s="269"/>
      <c r="T242" s="270"/>
      <c r="U242" s="16"/>
      <c r="V242" s="16"/>
      <c r="W242" s="16"/>
      <c r="X242" s="16"/>
      <c r="Y242" s="16"/>
      <c r="Z242" s="16"/>
      <c r="AA242" s="16"/>
      <c r="AB242" s="16"/>
      <c r="AC242" s="16"/>
      <c r="AD242" s="16"/>
      <c r="AE242" s="16"/>
      <c r="AT242" s="271" t="s">
        <v>172</v>
      </c>
      <c r="AU242" s="271" t="s">
        <v>92</v>
      </c>
      <c r="AV242" s="16" t="s">
        <v>166</v>
      </c>
      <c r="AW242" s="16" t="s">
        <v>42</v>
      </c>
      <c r="AX242" s="16" t="s">
        <v>90</v>
      </c>
      <c r="AY242" s="271" t="s">
        <v>159</v>
      </c>
    </row>
    <row r="243" s="2" customFormat="1" ht="24.15" customHeight="1">
      <c r="A243" s="42"/>
      <c r="B243" s="43"/>
      <c r="C243" s="209" t="s">
        <v>424</v>
      </c>
      <c r="D243" s="209" t="s">
        <v>161</v>
      </c>
      <c r="E243" s="210" t="s">
        <v>425</v>
      </c>
      <c r="F243" s="211" t="s">
        <v>426</v>
      </c>
      <c r="G243" s="212" t="s">
        <v>308</v>
      </c>
      <c r="H243" s="213">
        <v>1810.9000000000001</v>
      </c>
      <c r="I243" s="214"/>
      <c r="J243" s="215">
        <f>ROUND(I243*H243,2)</f>
        <v>0</v>
      </c>
      <c r="K243" s="211" t="s">
        <v>165</v>
      </c>
      <c r="L243" s="48"/>
      <c r="M243" s="216" t="s">
        <v>44</v>
      </c>
      <c r="N243" s="217" t="s">
        <v>53</v>
      </c>
      <c r="O243" s="88"/>
      <c r="P243" s="218">
        <f>O243*H243</f>
        <v>0</v>
      </c>
      <c r="Q243" s="218">
        <v>0</v>
      </c>
      <c r="R243" s="218">
        <f>Q243*H243</f>
        <v>0</v>
      </c>
      <c r="S243" s="218">
        <v>0</v>
      </c>
      <c r="T243" s="219">
        <f>S243*H243</f>
        <v>0</v>
      </c>
      <c r="U243" s="42"/>
      <c r="V243" s="42"/>
      <c r="W243" s="42"/>
      <c r="X243" s="42"/>
      <c r="Y243" s="42"/>
      <c r="Z243" s="42"/>
      <c r="AA243" s="42"/>
      <c r="AB243" s="42"/>
      <c r="AC243" s="42"/>
      <c r="AD243" s="42"/>
      <c r="AE243" s="42"/>
      <c r="AR243" s="220" t="s">
        <v>166</v>
      </c>
      <c r="AT243" s="220" t="s">
        <v>161</v>
      </c>
      <c r="AU243" s="220" t="s">
        <v>92</v>
      </c>
      <c r="AY243" s="20" t="s">
        <v>159</v>
      </c>
      <c r="BE243" s="221">
        <f>IF(N243="základní",J243,0)</f>
        <v>0</v>
      </c>
      <c r="BF243" s="221">
        <f>IF(N243="snížená",J243,0)</f>
        <v>0</v>
      </c>
      <c r="BG243" s="221">
        <f>IF(N243="zákl. přenesená",J243,0)</f>
        <v>0</v>
      </c>
      <c r="BH243" s="221">
        <f>IF(N243="sníž. přenesená",J243,0)</f>
        <v>0</v>
      </c>
      <c r="BI243" s="221">
        <f>IF(N243="nulová",J243,0)</f>
        <v>0</v>
      </c>
      <c r="BJ243" s="20" t="s">
        <v>90</v>
      </c>
      <c r="BK243" s="221">
        <f>ROUND(I243*H243,2)</f>
        <v>0</v>
      </c>
      <c r="BL243" s="20" t="s">
        <v>166</v>
      </c>
      <c r="BM243" s="220" t="s">
        <v>427</v>
      </c>
    </row>
    <row r="244" s="2" customFormat="1">
      <c r="A244" s="42"/>
      <c r="B244" s="43"/>
      <c r="C244" s="44"/>
      <c r="D244" s="222" t="s">
        <v>168</v>
      </c>
      <c r="E244" s="44"/>
      <c r="F244" s="223" t="s">
        <v>428</v>
      </c>
      <c r="G244" s="44"/>
      <c r="H244" s="44"/>
      <c r="I244" s="224"/>
      <c r="J244" s="44"/>
      <c r="K244" s="44"/>
      <c r="L244" s="48"/>
      <c r="M244" s="225"/>
      <c r="N244" s="226"/>
      <c r="O244" s="88"/>
      <c r="P244" s="88"/>
      <c r="Q244" s="88"/>
      <c r="R244" s="88"/>
      <c r="S244" s="88"/>
      <c r="T244" s="89"/>
      <c r="U244" s="42"/>
      <c r="V244" s="42"/>
      <c r="W244" s="42"/>
      <c r="X244" s="42"/>
      <c r="Y244" s="42"/>
      <c r="Z244" s="42"/>
      <c r="AA244" s="42"/>
      <c r="AB244" s="42"/>
      <c r="AC244" s="42"/>
      <c r="AD244" s="42"/>
      <c r="AE244" s="42"/>
      <c r="AT244" s="20" t="s">
        <v>168</v>
      </c>
      <c r="AU244" s="20" t="s">
        <v>92</v>
      </c>
    </row>
    <row r="245" s="2" customFormat="1">
      <c r="A245" s="42"/>
      <c r="B245" s="43"/>
      <c r="C245" s="44"/>
      <c r="D245" s="227" t="s">
        <v>170</v>
      </c>
      <c r="E245" s="44"/>
      <c r="F245" s="228" t="s">
        <v>398</v>
      </c>
      <c r="G245" s="44"/>
      <c r="H245" s="44"/>
      <c r="I245" s="224"/>
      <c r="J245" s="44"/>
      <c r="K245" s="44"/>
      <c r="L245" s="48"/>
      <c r="M245" s="225"/>
      <c r="N245" s="226"/>
      <c r="O245" s="88"/>
      <c r="P245" s="88"/>
      <c r="Q245" s="88"/>
      <c r="R245" s="88"/>
      <c r="S245" s="88"/>
      <c r="T245" s="89"/>
      <c r="U245" s="42"/>
      <c r="V245" s="42"/>
      <c r="W245" s="42"/>
      <c r="X245" s="42"/>
      <c r="Y245" s="42"/>
      <c r="Z245" s="42"/>
      <c r="AA245" s="42"/>
      <c r="AB245" s="42"/>
      <c r="AC245" s="42"/>
      <c r="AD245" s="42"/>
      <c r="AE245" s="42"/>
      <c r="AT245" s="20" t="s">
        <v>170</v>
      </c>
      <c r="AU245" s="20" t="s">
        <v>92</v>
      </c>
    </row>
    <row r="246" s="13" customFormat="1">
      <c r="A246" s="13"/>
      <c r="B246" s="229"/>
      <c r="C246" s="230"/>
      <c r="D246" s="227" t="s">
        <v>172</v>
      </c>
      <c r="E246" s="231" t="s">
        <v>44</v>
      </c>
      <c r="F246" s="232" t="s">
        <v>399</v>
      </c>
      <c r="G246" s="230"/>
      <c r="H246" s="231" t="s">
        <v>44</v>
      </c>
      <c r="I246" s="233"/>
      <c r="J246" s="230"/>
      <c r="K246" s="230"/>
      <c r="L246" s="234"/>
      <c r="M246" s="235"/>
      <c r="N246" s="236"/>
      <c r="O246" s="236"/>
      <c r="P246" s="236"/>
      <c r="Q246" s="236"/>
      <c r="R246" s="236"/>
      <c r="S246" s="236"/>
      <c r="T246" s="237"/>
      <c r="U246" s="13"/>
      <c r="V246" s="13"/>
      <c r="W246" s="13"/>
      <c r="X246" s="13"/>
      <c r="Y246" s="13"/>
      <c r="Z246" s="13"/>
      <c r="AA246" s="13"/>
      <c r="AB246" s="13"/>
      <c r="AC246" s="13"/>
      <c r="AD246" s="13"/>
      <c r="AE246" s="13"/>
      <c r="AT246" s="238" t="s">
        <v>172</v>
      </c>
      <c r="AU246" s="238" t="s">
        <v>92</v>
      </c>
      <c r="AV246" s="13" t="s">
        <v>90</v>
      </c>
      <c r="AW246" s="13" t="s">
        <v>42</v>
      </c>
      <c r="AX246" s="13" t="s">
        <v>82</v>
      </c>
      <c r="AY246" s="238" t="s">
        <v>159</v>
      </c>
    </row>
    <row r="247" s="14" customFormat="1">
      <c r="A247" s="14"/>
      <c r="B247" s="239"/>
      <c r="C247" s="240"/>
      <c r="D247" s="227" t="s">
        <v>172</v>
      </c>
      <c r="E247" s="241" t="s">
        <v>44</v>
      </c>
      <c r="F247" s="242" t="s">
        <v>263</v>
      </c>
      <c r="G247" s="240"/>
      <c r="H247" s="243">
        <v>1810.9000000000001</v>
      </c>
      <c r="I247" s="244"/>
      <c r="J247" s="240"/>
      <c r="K247" s="240"/>
      <c r="L247" s="245"/>
      <c r="M247" s="246"/>
      <c r="N247" s="247"/>
      <c r="O247" s="247"/>
      <c r="P247" s="247"/>
      <c r="Q247" s="247"/>
      <c r="R247" s="247"/>
      <c r="S247" s="247"/>
      <c r="T247" s="248"/>
      <c r="U247" s="14"/>
      <c r="V247" s="14"/>
      <c r="W247" s="14"/>
      <c r="X247" s="14"/>
      <c r="Y247" s="14"/>
      <c r="Z247" s="14"/>
      <c r="AA247" s="14"/>
      <c r="AB247" s="14"/>
      <c r="AC247" s="14"/>
      <c r="AD247" s="14"/>
      <c r="AE247" s="14"/>
      <c r="AT247" s="249" t="s">
        <v>172</v>
      </c>
      <c r="AU247" s="249" t="s">
        <v>92</v>
      </c>
      <c r="AV247" s="14" t="s">
        <v>92</v>
      </c>
      <c r="AW247" s="14" t="s">
        <v>42</v>
      </c>
      <c r="AX247" s="14" t="s">
        <v>82</v>
      </c>
      <c r="AY247" s="249" t="s">
        <v>159</v>
      </c>
    </row>
    <row r="248" s="16" customFormat="1">
      <c r="A248" s="16"/>
      <c r="B248" s="261"/>
      <c r="C248" s="262"/>
      <c r="D248" s="227" t="s">
        <v>172</v>
      </c>
      <c r="E248" s="263" t="s">
        <v>44</v>
      </c>
      <c r="F248" s="264" t="s">
        <v>178</v>
      </c>
      <c r="G248" s="262"/>
      <c r="H248" s="265">
        <v>1810.9000000000001</v>
      </c>
      <c r="I248" s="266"/>
      <c r="J248" s="262"/>
      <c r="K248" s="262"/>
      <c r="L248" s="267"/>
      <c r="M248" s="268"/>
      <c r="N248" s="269"/>
      <c r="O248" s="269"/>
      <c r="P248" s="269"/>
      <c r="Q248" s="269"/>
      <c r="R248" s="269"/>
      <c r="S248" s="269"/>
      <c r="T248" s="270"/>
      <c r="U248" s="16"/>
      <c r="V248" s="16"/>
      <c r="W248" s="16"/>
      <c r="X248" s="16"/>
      <c r="Y248" s="16"/>
      <c r="Z248" s="16"/>
      <c r="AA248" s="16"/>
      <c r="AB248" s="16"/>
      <c r="AC248" s="16"/>
      <c r="AD248" s="16"/>
      <c r="AE248" s="16"/>
      <c r="AT248" s="271" t="s">
        <v>172</v>
      </c>
      <c r="AU248" s="271" t="s">
        <v>92</v>
      </c>
      <c r="AV248" s="16" t="s">
        <v>166</v>
      </c>
      <c r="AW248" s="16" t="s">
        <v>42</v>
      </c>
      <c r="AX248" s="16" t="s">
        <v>90</v>
      </c>
      <c r="AY248" s="271" t="s">
        <v>159</v>
      </c>
    </row>
    <row r="249" s="2" customFormat="1" ht="21.75" customHeight="1">
      <c r="A249" s="42"/>
      <c r="B249" s="43"/>
      <c r="C249" s="209" t="s">
        <v>429</v>
      </c>
      <c r="D249" s="209" t="s">
        <v>161</v>
      </c>
      <c r="E249" s="210" t="s">
        <v>430</v>
      </c>
      <c r="F249" s="211" t="s">
        <v>431</v>
      </c>
      <c r="G249" s="212" t="s">
        <v>308</v>
      </c>
      <c r="H249" s="213">
        <v>4826.6499999999996</v>
      </c>
      <c r="I249" s="214"/>
      <c r="J249" s="215">
        <f>ROUND(I249*H249,2)</f>
        <v>0</v>
      </c>
      <c r="K249" s="211" t="s">
        <v>201</v>
      </c>
      <c r="L249" s="48"/>
      <c r="M249" s="216" t="s">
        <v>44</v>
      </c>
      <c r="N249" s="217" t="s">
        <v>53</v>
      </c>
      <c r="O249" s="88"/>
      <c r="P249" s="218">
        <f>O249*H249</f>
        <v>0</v>
      </c>
      <c r="Q249" s="218">
        <v>0</v>
      </c>
      <c r="R249" s="218">
        <f>Q249*H249</f>
        <v>0</v>
      </c>
      <c r="S249" s="218">
        <v>0</v>
      </c>
      <c r="T249" s="219">
        <f>S249*H249</f>
        <v>0</v>
      </c>
      <c r="U249" s="42"/>
      <c r="V249" s="42"/>
      <c r="W249" s="42"/>
      <c r="X249" s="42"/>
      <c r="Y249" s="42"/>
      <c r="Z249" s="42"/>
      <c r="AA249" s="42"/>
      <c r="AB249" s="42"/>
      <c r="AC249" s="42"/>
      <c r="AD249" s="42"/>
      <c r="AE249" s="42"/>
      <c r="AR249" s="220" t="s">
        <v>166</v>
      </c>
      <c r="AT249" s="220" t="s">
        <v>161</v>
      </c>
      <c r="AU249" s="220" t="s">
        <v>92</v>
      </c>
      <c r="AY249" s="20" t="s">
        <v>159</v>
      </c>
      <c r="BE249" s="221">
        <f>IF(N249="základní",J249,0)</f>
        <v>0</v>
      </c>
      <c r="BF249" s="221">
        <f>IF(N249="snížená",J249,0)</f>
        <v>0</v>
      </c>
      <c r="BG249" s="221">
        <f>IF(N249="zákl. přenesená",J249,0)</f>
        <v>0</v>
      </c>
      <c r="BH249" s="221">
        <f>IF(N249="sníž. přenesená",J249,0)</f>
        <v>0</v>
      </c>
      <c r="BI249" s="221">
        <f>IF(N249="nulová",J249,0)</f>
        <v>0</v>
      </c>
      <c r="BJ249" s="20" t="s">
        <v>90</v>
      </c>
      <c r="BK249" s="221">
        <f>ROUND(I249*H249,2)</f>
        <v>0</v>
      </c>
      <c r="BL249" s="20" t="s">
        <v>166</v>
      </c>
      <c r="BM249" s="220" t="s">
        <v>432</v>
      </c>
    </row>
    <row r="250" s="2" customFormat="1">
      <c r="A250" s="42"/>
      <c r="B250" s="43"/>
      <c r="C250" s="44"/>
      <c r="D250" s="227" t="s">
        <v>170</v>
      </c>
      <c r="E250" s="44"/>
      <c r="F250" s="228" t="s">
        <v>433</v>
      </c>
      <c r="G250" s="44"/>
      <c r="H250" s="44"/>
      <c r="I250" s="224"/>
      <c r="J250" s="44"/>
      <c r="K250" s="44"/>
      <c r="L250" s="48"/>
      <c r="M250" s="225"/>
      <c r="N250" s="226"/>
      <c r="O250" s="88"/>
      <c r="P250" s="88"/>
      <c r="Q250" s="88"/>
      <c r="R250" s="88"/>
      <c r="S250" s="88"/>
      <c r="T250" s="89"/>
      <c r="U250" s="42"/>
      <c r="V250" s="42"/>
      <c r="W250" s="42"/>
      <c r="X250" s="42"/>
      <c r="Y250" s="42"/>
      <c r="Z250" s="42"/>
      <c r="AA250" s="42"/>
      <c r="AB250" s="42"/>
      <c r="AC250" s="42"/>
      <c r="AD250" s="42"/>
      <c r="AE250" s="42"/>
      <c r="AT250" s="20" t="s">
        <v>170</v>
      </c>
      <c r="AU250" s="20" t="s">
        <v>92</v>
      </c>
    </row>
    <row r="251" s="13" customFormat="1">
      <c r="A251" s="13"/>
      <c r="B251" s="229"/>
      <c r="C251" s="230"/>
      <c r="D251" s="227" t="s">
        <v>172</v>
      </c>
      <c r="E251" s="231" t="s">
        <v>44</v>
      </c>
      <c r="F251" s="232" t="s">
        <v>399</v>
      </c>
      <c r="G251" s="230"/>
      <c r="H251" s="231" t="s">
        <v>44</v>
      </c>
      <c r="I251" s="233"/>
      <c r="J251" s="230"/>
      <c r="K251" s="230"/>
      <c r="L251" s="234"/>
      <c r="M251" s="235"/>
      <c r="N251" s="236"/>
      <c r="O251" s="236"/>
      <c r="P251" s="236"/>
      <c r="Q251" s="236"/>
      <c r="R251" s="236"/>
      <c r="S251" s="236"/>
      <c r="T251" s="237"/>
      <c r="U251" s="13"/>
      <c r="V251" s="13"/>
      <c r="W251" s="13"/>
      <c r="X251" s="13"/>
      <c r="Y251" s="13"/>
      <c r="Z251" s="13"/>
      <c r="AA251" s="13"/>
      <c r="AB251" s="13"/>
      <c r="AC251" s="13"/>
      <c r="AD251" s="13"/>
      <c r="AE251" s="13"/>
      <c r="AT251" s="238" t="s">
        <v>172</v>
      </c>
      <c r="AU251" s="238" t="s">
        <v>92</v>
      </c>
      <c r="AV251" s="13" t="s">
        <v>90</v>
      </c>
      <c r="AW251" s="13" t="s">
        <v>42</v>
      </c>
      <c r="AX251" s="13" t="s">
        <v>82</v>
      </c>
      <c r="AY251" s="238" t="s">
        <v>159</v>
      </c>
    </row>
    <row r="252" s="14" customFormat="1">
      <c r="A252" s="14"/>
      <c r="B252" s="239"/>
      <c r="C252" s="240"/>
      <c r="D252" s="227" t="s">
        <v>172</v>
      </c>
      <c r="E252" s="241" t="s">
        <v>44</v>
      </c>
      <c r="F252" s="242" t="s">
        <v>246</v>
      </c>
      <c r="G252" s="240"/>
      <c r="H252" s="243">
        <v>584.44000000000005</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4" customFormat="1">
      <c r="A253" s="14"/>
      <c r="B253" s="239"/>
      <c r="C253" s="240"/>
      <c r="D253" s="227" t="s">
        <v>172</v>
      </c>
      <c r="E253" s="241" t="s">
        <v>44</v>
      </c>
      <c r="F253" s="242" t="s">
        <v>248</v>
      </c>
      <c r="G253" s="240"/>
      <c r="H253" s="243">
        <v>723.27999999999997</v>
      </c>
      <c r="I253" s="244"/>
      <c r="J253" s="240"/>
      <c r="K253" s="240"/>
      <c r="L253" s="245"/>
      <c r="M253" s="246"/>
      <c r="N253" s="247"/>
      <c r="O253" s="247"/>
      <c r="P253" s="247"/>
      <c r="Q253" s="247"/>
      <c r="R253" s="247"/>
      <c r="S253" s="247"/>
      <c r="T253" s="248"/>
      <c r="U253" s="14"/>
      <c r="V253" s="14"/>
      <c r="W253" s="14"/>
      <c r="X253" s="14"/>
      <c r="Y253" s="14"/>
      <c r="Z253" s="14"/>
      <c r="AA253" s="14"/>
      <c r="AB253" s="14"/>
      <c r="AC253" s="14"/>
      <c r="AD253" s="14"/>
      <c r="AE253" s="14"/>
      <c r="AT253" s="249" t="s">
        <v>172</v>
      </c>
      <c r="AU253" s="249" t="s">
        <v>92</v>
      </c>
      <c r="AV253" s="14" t="s">
        <v>92</v>
      </c>
      <c r="AW253" s="14" t="s">
        <v>42</v>
      </c>
      <c r="AX253" s="14" t="s">
        <v>82</v>
      </c>
      <c r="AY253" s="249" t="s">
        <v>159</v>
      </c>
    </row>
    <row r="254" s="14" customFormat="1">
      <c r="A254" s="14"/>
      <c r="B254" s="239"/>
      <c r="C254" s="240"/>
      <c r="D254" s="227" t="s">
        <v>172</v>
      </c>
      <c r="E254" s="241" t="s">
        <v>44</v>
      </c>
      <c r="F254" s="242" t="s">
        <v>250</v>
      </c>
      <c r="G254" s="240"/>
      <c r="H254" s="243">
        <v>1428.29</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4" customFormat="1">
      <c r="A255" s="14"/>
      <c r="B255" s="239"/>
      <c r="C255" s="240"/>
      <c r="D255" s="227" t="s">
        <v>172</v>
      </c>
      <c r="E255" s="241" t="s">
        <v>44</v>
      </c>
      <c r="F255" s="242" t="s">
        <v>252</v>
      </c>
      <c r="G255" s="240"/>
      <c r="H255" s="243">
        <v>193.31</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4" customFormat="1">
      <c r="A256" s="14"/>
      <c r="B256" s="239"/>
      <c r="C256" s="240"/>
      <c r="D256" s="227" t="s">
        <v>172</v>
      </c>
      <c r="E256" s="241" t="s">
        <v>44</v>
      </c>
      <c r="F256" s="242" t="s">
        <v>254</v>
      </c>
      <c r="G256" s="240"/>
      <c r="H256" s="243">
        <v>86.430000000000007</v>
      </c>
      <c r="I256" s="244"/>
      <c r="J256" s="240"/>
      <c r="K256" s="240"/>
      <c r="L256" s="245"/>
      <c r="M256" s="246"/>
      <c r="N256" s="247"/>
      <c r="O256" s="247"/>
      <c r="P256" s="247"/>
      <c r="Q256" s="247"/>
      <c r="R256" s="247"/>
      <c r="S256" s="247"/>
      <c r="T256" s="248"/>
      <c r="U256" s="14"/>
      <c r="V256" s="14"/>
      <c r="W256" s="14"/>
      <c r="X256" s="14"/>
      <c r="Y256" s="14"/>
      <c r="Z256" s="14"/>
      <c r="AA256" s="14"/>
      <c r="AB256" s="14"/>
      <c r="AC256" s="14"/>
      <c r="AD256" s="14"/>
      <c r="AE256" s="14"/>
      <c r="AT256" s="249" t="s">
        <v>172</v>
      </c>
      <c r="AU256" s="249" t="s">
        <v>92</v>
      </c>
      <c r="AV256" s="14" t="s">
        <v>92</v>
      </c>
      <c r="AW256" s="14" t="s">
        <v>42</v>
      </c>
      <c r="AX256" s="14" t="s">
        <v>82</v>
      </c>
      <c r="AY256" s="249" t="s">
        <v>159</v>
      </c>
    </row>
    <row r="257" s="14" customFormat="1">
      <c r="A257" s="14"/>
      <c r="B257" s="239"/>
      <c r="C257" s="240"/>
      <c r="D257" s="227" t="s">
        <v>172</v>
      </c>
      <c r="E257" s="241" t="s">
        <v>44</v>
      </c>
      <c r="F257" s="242" t="s">
        <v>263</v>
      </c>
      <c r="G257" s="240"/>
      <c r="H257" s="243">
        <v>1810.9000000000001</v>
      </c>
      <c r="I257" s="244"/>
      <c r="J257" s="240"/>
      <c r="K257" s="240"/>
      <c r="L257" s="245"/>
      <c r="M257" s="246"/>
      <c r="N257" s="247"/>
      <c r="O257" s="247"/>
      <c r="P257" s="247"/>
      <c r="Q257" s="247"/>
      <c r="R257" s="247"/>
      <c r="S257" s="247"/>
      <c r="T257" s="248"/>
      <c r="U257" s="14"/>
      <c r="V257" s="14"/>
      <c r="W257" s="14"/>
      <c r="X257" s="14"/>
      <c r="Y257" s="14"/>
      <c r="Z257" s="14"/>
      <c r="AA257" s="14"/>
      <c r="AB257" s="14"/>
      <c r="AC257" s="14"/>
      <c r="AD257" s="14"/>
      <c r="AE257" s="14"/>
      <c r="AT257" s="249" t="s">
        <v>172</v>
      </c>
      <c r="AU257" s="249" t="s">
        <v>92</v>
      </c>
      <c r="AV257" s="14" t="s">
        <v>92</v>
      </c>
      <c r="AW257" s="14" t="s">
        <v>42</v>
      </c>
      <c r="AX257" s="14" t="s">
        <v>82</v>
      </c>
      <c r="AY257" s="249" t="s">
        <v>159</v>
      </c>
    </row>
    <row r="258" s="16" customFormat="1">
      <c r="A258" s="16"/>
      <c r="B258" s="261"/>
      <c r="C258" s="262"/>
      <c r="D258" s="227" t="s">
        <v>172</v>
      </c>
      <c r="E258" s="263" t="s">
        <v>44</v>
      </c>
      <c r="F258" s="264" t="s">
        <v>178</v>
      </c>
      <c r="G258" s="262"/>
      <c r="H258" s="265">
        <v>4826.6499999999996</v>
      </c>
      <c r="I258" s="266"/>
      <c r="J258" s="262"/>
      <c r="K258" s="262"/>
      <c r="L258" s="267"/>
      <c r="M258" s="268"/>
      <c r="N258" s="269"/>
      <c r="O258" s="269"/>
      <c r="P258" s="269"/>
      <c r="Q258" s="269"/>
      <c r="R258" s="269"/>
      <c r="S258" s="269"/>
      <c r="T258" s="270"/>
      <c r="U258" s="16"/>
      <c r="V258" s="16"/>
      <c r="W258" s="16"/>
      <c r="X258" s="16"/>
      <c r="Y258" s="16"/>
      <c r="Z258" s="16"/>
      <c r="AA258" s="16"/>
      <c r="AB258" s="16"/>
      <c r="AC258" s="16"/>
      <c r="AD258" s="16"/>
      <c r="AE258" s="16"/>
      <c r="AT258" s="271" t="s">
        <v>172</v>
      </c>
      <c r="AU258" s="271" t="s">
        <v>92</v>
      </c>
      <c r="AV258" s="16" t="s">
        <v>166</v>
      </c>
      <c r="AW258" s="16" t="s">
        <v>42</v>
      </c>
      <c r="AX258" s="16" t="s">
        <v>90</v>
      </c>
      <c r="AY258" s="271" t="s">
        <v>159</v>
      </c>
    </row>
    <row r="259" s="2" customFormat="1" ht="21.75" customHeight="1">
      <c r="A259" s="42"/>
      <c r="B259" s="43"/>
      <c r="C259" s="209" t="s">
        <v>434</v>
      </c>
      <c r="D259" s="209" t="s">
        <v>161</v>
      </c>
      <c r="E259" s="210" t="s">
        <v>435</v>
      </c>
      <c r="F259" s="211" t="s">
        <v>436</v>
      </c>
      <c r="G259" s="212" t="s">
        <v>308</v>
      </c>
      <c r="H259" s="213">
        <v>48.270000000000003</v>
      </c>
      <c r="I259" s="214"/>
      <c r="J259" s="215">
        <f>ROUND(I259*H259,2)</f>
        <v>0</v>
      </c>
      <c r="K259" s="211" t="s">
        <v>201</v>
      </c>
      <c r="L259" s="48"/>
      <c r="M259" s="216" t="s">
        <v>44</v>
      </c>
      <c r="N259" s="217" t="s">
        <v>53</v>
      </c>
      <c r="O259" s="88"/>
      <c r="P259" s="218">
        <f>O259*H259</f>
        <v>0</v>
      </c>
      <c r="Q259" s="218">
        <v>0</v>
      </c>
      <c r="R259" s="218">
        <f>Q259*H259</f>
        <v>0</v>
      </c>
      <c r="S259" s="218">
        <v>0</v>
      </c>
      <c r="T259" s="219">
        <f>S259*H259</f>
        <v>0</v>
      </c>
      <c r="U259" s="42"/>
      <c r="V259" s="42"/>
      <c r="W259" s="42"/>
      <c r="X259" s="42"/>
      <c r="Y259" s="42"/>
      <c r="Z259" s="42"/>
      <c r="AA259" s="42"/>
      <c r="AB259" s="42"/>
      <c r="AC259" s="42"/>
      <c r="AD259" s="42"/>
      <c r="AE259" s="42"/>
      <c r="AR259" s="220" t="s">
        <v>166</v>
      </c>
      <c r="AT259" s="220" t="s">
        <v>161</v>
      </c>
      <c r="AU259" s="220" t="s">
        <v>92</v>
      </c>
      <c r="AY259" s="20" t="s">
        <v>159</v>
      </c>
      <c r="BE259" s="221">
        <f>IF(N259="základní",J259,0)</f>
        <v>0</v>
      </c>
      <c r="BF259" s="221">
        <f>IF(N259="snížená",J259,0)</f>
        <v>0</v>
      </c>
      <c r="BG259" s="221">
        <f>IF(N259="zákl. přenesená",J259,0)</f>
        <v>0</v>
      </c>
      <c r="BH259" s="221">
        <f>IF(N259="sníž. přenesená",J259,0)</f>
        <v>0</v>
      </c>
      <c r="BI259" s="221">
        <f>IF(N259="nulová",J259,0)</f>
        <v>0</v>
      </c>
      <c r="BJ259" s="20" t="s">
        <v>90</v>
      </c>
      <c r="BK259" s="221">
        <f>ROUND(I259*H259,2)</f>
        <v>0</v>
      </c>
      <c r="BL259" s="20" t="s">
        <v>166</v>
      </c>
      <c r="BM259" s="220" t="s">
        <v>437</v>
      </c>
    </row>
    <row r="260" s="2" customFormat="1">
      <c r="A260" s="42"/>
      <c r="B260" s="43"/>
      <c r="C260" s="44"/>
      <c r="D260" s="227" t="s">
        <v>170</v>
      </c>
      <c r="E260" s="44"/>
      <c r="F260" s="228" t="s">
        <v>438</v>
      </c>
      <c r="G260" s="44"/>
      <c r="H260" s="44"/>
      <c r="I260" s="224"/>
      <c r="J260" s="44"/>
      <c r="K260" s="44"/>
      <c r="L260" s="48"/>
      <c r="M260" s="225"/>
      <c r="N260" s="226"/>
      <c r="O260" s="88"/>
      <c r="P260" s="88"/>
      <c r="Q260" s="88"/>
      <c r="R260" s="88"/>
      <c r="S260" s="88"/>
      <c r="T260" s="89"/>
      <c r="U260" s="42"/>
      <c r="V260" s="42"/>
      <c r="W260" s="42"/>
      <c r="X260" s="42"/>
      <c r="Y260" s="42"/>
      <c r="Z260" s="42"/>
      <c r="AA260" s="42"/>
      <c r="AB260" s="42"/>
      <c r="AC260" s="42"/>
      <c r="AD260" s="42"/>
      <c r="AE260" s="42"/>
      <c r="AT260" s="20" t="s">
        <v>170</v>
      </c>
      <c r="AU260" s="20" t="s">
        <v>92</v>
      </c>
    </row>
    <row r="261" s="13" customFormat="1">
      <c r="A261" s="13"/>
      <c r="B261" s="229"/>
      <c r="C261" s="230"/>
      <c r="D261" s="227" t="s">
        <v>172</v>
      </c>
      <c r="E261" s="231" t="s">
        <v>44</v>
      </c>
      <c r="F261" s="232" t="s">
        <v>399</v>
      </c>
      <c r="G261" s="230"/>
      <c r="H261" s="231" t="s">
        <v>44</v>
      </c>
      <c r="I261" s="233"/>
      <c r="J261" s="230"/>
      <c r="K261" s="230"/>
      <c r="L261" s="234"/>
      <c r="M261" s="235"/>
      <c r="N261" s="236"/>
      <c r="O261" s="236"/>
      <c r="P261" s="236"/>
      <c r="Q261" s="236"/>
      <c r="R261" s="236"/>
      <c r="S261" s="236"/>
      <c r="T261" s="237"/>
      <c r="U261" s="13"/>
      <c r="V261" s="13"/>
      <c r="W261" s="13"/>
      <c r="X261" s="13"/>
      <c r="Y261" s="13"/>
      <c r="Z261" s="13"/>
      <c r="AA261" s="13"/>
      <c r="AB261" s="13"/>
      <c r="AC261" s="13"/>
      <c r="AD261" s="13"/>
      <c r="AE261" s="13"/>
      <c r="AT261" s="238" t="s">
        <v>172</v>
      </c>
      <c r="AU261" s="238" t="s">
        <v>92</v>
      </c>
      <c r="AV261" s="13" t="s">
        <v>90</v>
      </c>
      <c r="AW261" s="13" t="s">
        <v>42</v>
      </c>
      <c r="AX261" s="13" t="s">
        <v>82</v>
      </c>
      <c r="AY261" s="238" t="s">
        <v>159</v>
      </c>
    </row>
    <row r="262" s="14" customFormat="1">
      <c r="A262" s="14"/>
      <c r="B262" s="239"/>
      <c r="C262" s="240"/>
      <c r="D262" s="227" t="s">
        <v>172</v>
      </c>
      <c r="E262" s="241" t="s">
        <v>44</v>
      </c>
      <c r="F262" s="242" t="s">
        <v>261</v>
      </c>
      <c r="G262" s="240"/>
      <c r="H262" s="243">
        <v>48.270000000000003</v>
      </c>
      <c r="I262" s="244"/>
      <c r="J262" s="240"/>
      <c r="K262" s="240"/>
      <c r="L262" s="245"/>
      <c r="M262" s="246"/>
      <c r="N262" s="247"/>
      <c r="O262" s="247"/>
      <c r="P262" s="247"/>
      <c r="Q262" s="247"/>
      <c r="R262" s="247"/>
      <c r="S262" s="247"/>
      <c r="T262" s="248"/>
      <c r="U262" s="14"/>
      <c r="V262" s="14"/>
      <c r="W262" s="14"/>
      <c r="X262" s="14"/>
      <c r="Y262" s="14"/>
      <c r="Z262" s="14"/>
      <c r="AA262" s="14"/>
      <c r="AB262" s="14"/>
      <c r="AC262" s="14"/>
      <c r="AD262" s="14"/>
      <c r="AE262" s="14"/>
      <c r="AT262" s="249" t="s">
        <v>172</v>
      </c>
      <c r="AU262" s="249" t="s">
        <v>92</v>
      </c>
      <c r="AV262" s="14" t="s">
        <v>92</v>
      </c>
      <c r="AW262" s="14" t="s">
        <v>42</v>
      </c>
      <c r="AX262" s="14" t="s">
        <v>82</v>
      </c>
      <c r="AY262" s="249" t="s">
        <v>159</v>
      </c>
    </row>
    <row r="263" s="16" customFormat="1">
      <c r="A263" s="16"/>
      <c r="B263" s="261"/>
      <c r="C263" s="262"/>
      <c r="D263" s="227" t="s">
        <v>172</v>
      </c>
      <c r="E263" s="263" t="s">
        <v>44</v>
      </c>
      <c r="F263" s="264" t="s">
        <v>178</v>
      </c>
      <c r="G263" s="262"/>
      <c r="H263" s="265">
        <v>48.270000000000003</v>
      </c>
      <c r="I263" s="266"/>
      <c r="J263" s="262"/>
      <c r="K263" s="262"/>
      <c r="L263" s="267"/>
      <c r="M263" s="268"/>
      <c r="N263" s="269"/>
      <c r="O263" s="269"/>
      <c r="P263" s="269"/>
      <c r="Q263" s="269"/>
      <c r="R263" s="269"/>
      <c r="S263" s="269"/>
      <c r="T263" s="270"/>
      <c r="U263" s="16"/>
      <c r="V263" s="16"/>
      <c r="W263" s="16"/>
      <c r="X263" s="16"/>
      <c r="Y263" s="16"/>
      <c r="Z263" s="16"/>
      <c r="AA263" s="16"/>
      <c r="AB263" s="16"/>
      <c r="AC263" s="16"/>
      <c r="AD263" s="16"/>
      <c r="AE263" s="16"/>
      <c r="AT263" s="271" t="s">
        <v>172</v>
      </c>
      <c r="AU263" s="271" t="s">
        <v>92</v>
      </c>
      <c r="AV263" s="16" t="s">
        <v>166</v>
      </c>
      <c r="AW263" s="16" t="s">
        <v>42</v>
      </c>
      <c r="AX263" s="16" t="s">
        <v>90</v>
      </c>
      <c r="AY263" s="271" t="s">
        <v>159</v>
      </c>
    </row>
    <row r="264" s="2" customFormat="1" ht="21.75" customHeight="1">
      <c r="A264" s="42"/>
      <c r="B264" s="43"/>
      <c r="C264" s="209" t="s">
        <v>439</v>
      </c>
      <c r="D264" s="209" t="s">
        <v>161</v>
      </c>
      <c r="E264" s="210" t="s">
        <v>440</v>
      </c>
      <c r="F264" s="211" t="s">
        <v>441</v>
      </c>
      <c r="G264" s="212" t="s">
        <v>308</v>
      </c>
      <c r="H264" s="213">
        <v>3015.75</v>
      </c>
      <c r="I264" s="214"/>
      <c r="J264" s="215">
        <f>ROUND(I264*H264,2)</f>
        <v>0</v>
      </c>
      <c r="K264" s="211" t="s">
        <v>201</v>
      </c>
      <c r="L264" s="48"/>
      <c r="M264" s="216" t="s">
        <v>44</v>
      </c>
      <c r="N264" s="217" t="s">
        <v>53</v>
      </c>
      <c r="O264" s="88"/>
      <c r="P264" s="218">
        <f>O264*H264</f>
        <v>0</v>
      </c>
      <c r="Q264" s="218">
        <v>0</v>
      </c>
      <c r="R264" s="218">
        <f>Q264*H264</f>
        <v>0</v>
      </c>
      <c r="S264" s="218">
        <v>0</v>
      </c>
      <c r="T264" s="219">
        <f>S264*H264</f>
        <v>0</v>
      </c>
      <c r="U264" s="42"/>
      <c r="V264" s="42"/>
      <c r="W264" s="42"/>
      <c r="X264" s="42"/>
      <c r="Y264" s="42"/>
      <c r="Z264" s="42"/>
      <c r="AA264" s="42"/>
      <c r="AB264" s="42"/>
      <c r="AC264" s="42"/>
      <c r="AD264" s="42"/>
      <c r="AE264" s="42"/>
      <c r="AR264" s="220" t="s">
        <v>166</v>
      </c>
      <c r="AT264" s="220" t="s">
        <v>161</v>
      </c>
      <c r="AU264" s="220" t="s">
        <v>92</v>
      </c>
      <c r="AY264" s="20" t="s">
        <v>159</v>
      </c>
      <c r="BE264" s="221">
        <f>IF(N264="základní",J264,0)</f>
        <v>0</v>
      </c>
      <c r="BF264" s="221">
        <f>IF(N264="snížená",J264,0)</f>
        <v>0</v>
      </c>
      <c r="BG264" s="221">
        <f>IF(N264="zákl. přenesená",J264,0)</f>
        <v>0</v>
      </c>
      <c r="BH264" s="221">
        <f>IF(N264="sníž. přenesená",J264,0)</f>
        <v>0</v>
      </c>
      <c r="BI264" s="221">
        <f>IF(N264="nulová",J264,0)</f>
        <v>0</v>
      </c>
      <c r="BJ264" s="20" t="s">
        <v>90</v>
      </c>
      <c r="BK264" s="221">
        <f>ROUND(I264*H264,2)</f>
        <v>0</v>
      </c>
      <c r="BL264" s="20" t="s">
        <v>166</v>
      </c>
      <c r="BM264" s="220" t="s">
        <v>442</v>
      </c>
    </row>
    <row r="265" s="2" customFormat="1">
      <c r="A265" s="42"/>
      <c r="B265" s="43"/>
      <c r="C265" s="44"/>
      <c r="D265" s="227" t="s">
        <v>170</v>
      </c>
      <c r="E265" s="44"/>
      <c r="F265" s="228" t="s">
        <v>443</v>
      </c>
      <c r="G265" s="44"/>
      <c r="H265" s="44"/>
      <c r="I265" s="224"/>
      <c r="J265" s="44"/>
      <c r="K265" s="44"/>
      <c r="L265" s="48"/>
      <c r="M265" s="225"/>
      <c r="N265" s="226"/>
      <c r="O265" s="88"/>
      <c r="P265" s="88"/>
      <c r="Q265" s="88"/>
      <c r="R265" s="88"/>
      <c r="S265" s="88"/>
      <c r="T265" s="89"/>
      <c r="U265" s="42"/>
      <c r="V265" s="42"/>
      <c r="W265" s="42"/>
      <c r="X265" s="42"/>
      <c r="Y265" s="42"/>
      <c r="Z265" s="42"/>
      <c r="AA265" s="42"/>
      <c r="AB265" s="42"/>
      <c r="AC265" s="42"/>
      <c r="AD265" s="42"/>
      <c r="AE265" s="42"/>
      <c r="AT265" s="20" t="s">
        <v>170</v>
      </c>
      <c r="AU265" s="20" t="s">
        <v>92</v>
      </c>
    </row>
    <row r="266" s="13" customFormat="1">
      <c r="A266" s="13"/>
      <c r="B266" s="229"/>
      <c r="C266" s="230"/>
      <c r="D266" s="227" t="s">
        <v>172</v>
      </c>
      <c r="E266" s="231" t="s">
        <v>44</v>
      </c>
      <c r="F266" s="232" t="s">
        <v>399</v>
      </c>
      <c r="G266" s="230"/>
      <c r="H266" s="231" t="s">
        <v>44</v>
      </c>
      <c r="I266" s="233"/>
      <c r="J266" s="230"/>
      <c r="K266" s="230"/>
      <c r="L266" s="234"/>
      <c r="M266" s="235"/>
      <c r="N266" s="236"/>
      <c r="O266" s="236"/>
      <c r="P266" s="236"/>
      <c r="Q266" s="236"/>
      <c r="R266" s="236"/>
      <c r="S266" s="236"/>
      <c r="T266" s="237"/>
      <c r="U266" s="13"/>
      <c r="V266" s="13"/>
      <c r="W266" s="13"/>
      <c r="X266" s="13"/>
      <c r="Y266" s="13"/>
      <c r="Z266" s="13"/>
      <c r="AA266" s="13"/>
      <c r="AB266" s="13"/>
      <c r="AC266" s="13"/>
      <c r="AD266" s="13"/>
      <c r="AE266" s="13"/>
      <c r="AT266" s="238" t="s">
        <v>172</v>
      </c>
      <c r="AU266" s="238" t="s">
        <v>92</v>
      </c>
      <c r="AV266" s="13" t="s">
        <v>90</v>
      </c>
      <c r="AW266" s="13" t="s">
        <v>42</v>
      </c>
      <c r="AX266" s="13" t="s">
        <v>82</v>
      </c>
      <c r="AY266" s="238" t="s">
        <v>159</v>
      </c>
    </row>
    <row r="267" s="14" customFormat="1">
      <c r="A267" s="14"/>
      <c r="B267" s="239"/>
      <c r="C267" s="240"/>
      <c r="D267" s="227" t="s">
        <v>172</v>
      </c>
      <c r="E267" s="241" t="s">
        <v>44</v>
      </c>
      <c r="F267" s="242" t="s">
        <v>246</v>
      </c>
      <c r="G267" s="240"/>
      <c r="H267" s="243">
        <v>584.44000000000005</v>
      </c>
      <c r="I267" s="244"/>
      <c r="J267" s="240"/>
      <c r="K267" s="240"/>
      <c r="L267" s="245"/>
      <c r="M267" s="246"/>
      <c r="N267" s="247"/>
      <c r="O267" s="247"/>
      <c r="P267" s="247"/>
      <c r="Q267" s="247"/>
      <c r="R267" s="247"/>
      <c r="S267" s="247"/>
      <c r="T267" s="248"/>
      <c r="U267" s="14"/>
      <c r="V267" s="14"/>
      <c r="W267" s="14"/>
      <c r="X267" s="14"/>
      <c r="Y267" s="14"/>
      <c r="Z267" s="14"/>
      <c r="AA267" s="14"/>
      <c r="AB267" s="14"/>
      <c r="AC267" s="14"/>
      <c r="AD267" s="14"/>
      <c r="AE267" s="14"/>
      <c r="AT267" s="249" t="s">
        <v>172</v>
      </c>
      <c r="AU267" s="249" t="s">
        <v>92</v>
      </c>
      <c r="AV267" s="14" t="s">
        <v>92</v>
      </c>
      <c r="AW267" s="14" t="s">
        <v>42</v>
      </c>
      <c r="AX267" s="14" t="s">
        <v>82</v>
      </c>
      <c r="AY267" s="249" t="s">
        <v>159</v>
      </c>
    </row>
    <row r="268" s="14" customFormat="1">
      <c r="A268" s="14"/>
      <c r="B268" s="239"/>
      <c r="C268" s="240"/>
      <c r="D268" s="227" t="s">
        <v>172</v>
      </c>
      <c r="E268" s="241" t="s">
        <v>44</v>
      </c>
      <c r="F268" s="242" t="s">
        <v>248</v>
      </c>
      <c r="G268" s="240"/>
      <c r="H268" s="243">
        <v>723.27999999999997</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42</v>
      </c>
      <c r="AX268" s="14" t="s">
        <v>82</v>
      </c>
      <c r="AY268" s="249" t="s">
        <v>159</v>
      </c>
    </row>
    <row r="269" s="14" customFormat="1">
      <c r="A269" s="14"/>
      <c r="B269" s="239"/>
      <c r="C269" s="240"/>
      <c r="D269" s="227" t="s">
        <v>172</v>
      </c>
      <c r="E269" s="241" t="s">
        <v>44</v>
      </c>
      <c r="F269" s="242" t="s">
        <v>250</v>
      </c>
      <c r="G269" s="240"/>
      <c r="H269" s="243">
        <v>1428.29</v>
      </c>
      <c r="I269" s="244"/>
      <c r="J269" s="240"/>
      <c r="K269" s="240"/>
      <c r="L269" s="245"/>
      <c r="M269" s="246"/>
      <c r="N269" s="247"/>
      <c r="O269" s="247"/>
      <c r="P269" s="247"/>
      <c r="Q269" s="247"/>
      <c r="R269" s="247"/>
      <c r="S269" s="247"/>
      <c r="T269" s="248"/>
      <c r="U269" s="14"/>
      <c r="V269" s="14"/>
      <c r="W269" s="14"/>
      <c r="X269" s="14"/>
      <c r="Y269" s="14"/>
      <c r="Z269" s="14"/>
      <c r="AA269" s="14"/>
      <c r="AB269" s="14"/>
      <c r="AC269" s="14"/>
      <c r="AD269" s="14"/>
      <c r="AE269" s="14"/>
      <c r="AT269" s="249" t="s">
        <v>172</v>
      </c>
      <c r="AU269" s="249" t="s">
        <v>92</v>
      </c>
      <c r="AV269" s="14" t="s">
        <v>92</v>
      </c>
      <c r="AW269" s="14" t="s">
        <v>42</v>
      </c>
      <c r="AX269" s="14" t="s">
        <v>82</v>
      </c>
      <c r="AY269" s="249" t="s">
        <v>159</v>
      </c>
    </row>
    <row r="270" s="14" customFormat="1">
      <c r="A270" s="14"/>
      <c r="B270" s="239"/>
      <c r="C270" s="240"/>
      <c r="D270" s="227" t="s">
        <v>172</v>
      </c>
      <c r="E270" s="241" t="s">
        <v>44</v>
      </c>
      <c r="F270" s="242" t="s">
        <v>252</v>
      </c>
      <c r="G270" s="240"/>
      <c r="H270" s="243">
        <v>193.31</v>
      </c>
      <c r="I270" s="244"/>
      <c r="J270" s="240"/>
      <c r="K270" s="240"/>
      <c r="L270" s="245"/>
      <c r="M270" s="246"/>
      <c r="N270" s="247"/>
      <c r="O270" s="247"/>
      <c r="P270" s="247"/>
      <c r="Q270" s="247"/>
      <c r="R270" s="247"/>
      <c r="S270" s="247"/>
      <c r="T270" s="248"/>
      <c r="U270" s="14"/>
      <c r="V270" s="14"/>
      <c r="W270" s="14"/>
      <c r="X270" s="14"/>
      <c r="Y270" s="14"/>
      <c r="Z270" s="14"/>
      <c r="AA270" s="14"/>
      <c r="AB270" s="14"/>
      <c r="AC270" s="14"/>
      <c r="AD270" s="14"/>
      <c r="AE270" s="14"/>
      <c r="AT270" s="249" t="s">
        <v>172</v>
      </c>
      <c r="AU270" s="249" t="s">
        <v>92</v>
      </c>
      <c r="AV270" s="14" t="s">
        <v>92</v>
      </c>
      <c r="AW270" s="14" t="s">
        <v>42</v>
      </c>
      <c r="AX270" s="14" t="s">
        <v>82</v>
      </c>
      <c r="AY270" s="249" t="s">
        <v>159</v>
      </c>
    </row>
    <row r="271" s="14" customFormat="1">
      <c r="A271" s="14"/>
      <c r="B271" s="239"/>
      <c r="C271" s="240"/>
      <c r="D271" s="227" t="s">
        <v>172</v>
      </c>
      <c r="E271" s="241" t="s">
        <v>44</v>
      </c>
      <c r="F271" s="242" t="s">
        <v>254</v>
      </c>
      <c r="G271" s="240"/>
      <c r="H271" s="243">
        <v>86.430000000000007</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3015.75</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1.75" customHeight="1">
      <c r="A273" s="42"/>
      <c r="B273" s="43"/>
      <c r="C273" s="209" t="s">
        <v>444</v>
      </c>
      <c r="D273" s="209" t="s">
        <v>161</v>
      </c>
      <c r="E273" s="210" t="s">
        <v>445</v>
      </c>
      <c r="F273" s="211" t="s">
        <v>441</v>
      </c>
      <c r="G273" s="212" t="s">
        <v>308</v>
      </c>
      <c r="H273" s="213">
        <v>298.18000000000001</v>
      </c>
      <c r="I273" s="214"/>
      <c r="J273" s="215">
        <f>ROUND(I273*H273,2)</f>
        <v>0</v>
      </c>
      <c r="K273" s="211" t="s">
        <v>201</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446</v>
      </c>
    </row>
    <row r="274" s="2" customFormat="1">
      <c r="A274" s="42"/>
      <c r="B274" s="43"/>
      <c r="C274" s="44"/>
      <c r="D274" s="227" t="s">
        <v>170</v>
      </c>
      <c r="E274" s="44"/>
      <c r="F274" s="228" t="s">
        <v>447</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170</v>
      </c>
      <c r="AU274" s="20" t="s">
        <v>92</v>
      </c>
    </row>
    <row r="275" s="13" customFormat="1">
      <c r="A275" s="13"/>
      <c r="B275" s="229"/>
      <c r="C275" s="230"/>
      <c r="D275" s="227" t="s">
        <v>172</v>
      </c>
      <c r="E275" s="231" t="s">
        <v>44</v>
      </c>
      <c r="F275" s="232" t="s">
        <v>399</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4" customFormat="1">
      <c r="A276" s="14"/>
      <c r="B276" s="239"/>
      <c r="C276" s="240"/>
      <c r="D276" s="227" t="s">
        <v>172</v>
      </c>
      <c r="E276" s="241" t="s">
        <v>44</v>
      </c>
      <c r="F276" s="242" t="s">
        <v>259</v>
      </c>
      <c r="G276" s="240"/>
      <c r="H276" s="243">
        <v>298.18000000000001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298.18000000000001</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448</v>
      </c>
      <c r="D278" s="209" t="s">
        <v>161</v>
      </c>
      <c r="E278" s="210" t="s">
        <v>449</v>
      </c>
      <c r="F278" s="211" t="s">
        <v>450</v>
      </c>
      <c r="G278" s="212" t="s">
        <v>308</v>
      </c>
      <c r="H278" s="213">
        <v>2736.0100000000002</v>
      </c>
      <c r="I278" s="214"/>
      <c r="J278" s="215">
        <f>ROUND(I278*H278,2)</f>
        <v>0</v>
      </c>
      <c r="K278" s="211" t="s">
        <v>165</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451</v>
      </c>
    </row>
    <row r="279" s="2" customFormat="1">
      <c r="A279" s="42"/>
      <c r="B279" s="43"/>
      <c r="C279" s="44"/>
      <c r="D279" s="222" t="s">
        <v>168</v>
      </c>
      <c r="E279" s="44"/>
      <c r="F279" s="223" t="s">
        <v>452</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168</v>
      </c>
      <c r="AU279" s="20" t="s">
        <v>92</v>
      </c>
    </row>
    <row r="280" s="2" customFormat="1">
      <c r="A280" s="42"/>
      <c r="B280" s="43"/>
      <c r="C280" s="44"/>
      <c r="D280" s="227" t="s">
        <v>170</v>
      </c>
      <c r="E280" s="44"/>
      <c r="F280" s="228" t="s">
        <v>447</v>
      </c>
      <c r="G280" s="44"/>
      <c r="H280" s="44"/>
      <c r="I280" s="224"/>
      <c r="J280" s="44"/>
      <c r="K280" s="44"/>
      <c r="L280" s="48"/>
      <c r="M280" s="225"/>
      <c r="N280" s="226"/>
      <c r="O280" s="88"/>
      <c r="P280" s="88"/>
      <c r="Q280" s="88"/>
      <c r="R280" s="88"/>
      <c r="S280" s="88"/>
      <c r="T280" s="89"/>
      <c r="U280" s="42"/>
      <c r="V280" s="42"/>
      <c r="W280" s="42"/>
      <c r="X280" s="42"/>
      <c r="Y280" s="42"/>
      <c r="Z280" s="42"/>
      <c r="AA280" s="42"/>
      <c r="AB280" s="42"/>
      <c r="AC280" s="42"/>
      <c r="AD280" s="42"/>
      <c r="AE280" s="42"/>
      <c r="AT280" s="20" t="s">
        <v>170</v>
      </c>
      <c r="AU280" s="20" t="s">
        <v>92</v>
      </c>
    </row>
    <row r="281" s="13" customFormat="1">
      <c r="A281" s="13"/>
      <c r="B281" s="229"/>
      <c r="C281" s="230"/>
      <c r="D281" s="227" t="s">
        <v>172</v>
      </c>
      <c r="E281" s="231" t="s">
        <v>44</v>
      </c>
      <c r="F281" s="232" t="s">
        <v>399</v>
      </c>
      <c r="G281" s="230"/>
      <c r="H281" s="231" t="s">
        <v>44</v>
      </c>
      <c r="I281" s="233"/>
      <c r="J281" s="230"/>
      <c r="K281" s="230"/>
      <c r="L281" s="234"/>
      <c r="M281" s="235"/>
      <c r="N281" s="236"/>
      <c r="O281" s="236"/>
      <c r="P281" s="236"/>
      <c r="Q281" s="236"/>
      <c r="R281" s="236"/>
      <c r="S281" s="236"/>
      <c r="T281" s="237"/>
      <c r="U281" s="13"/>
      <c r="V281" s="13"/>
      <c r="W281" s="13"/>
      <c r="X281" s="13"/>
      <c r="Y281" s="13"/>
      <c r="Z281" s="13"/>
      <c r="AA281" s="13"/>
      <c r="AB281" s="13"/>
      <c r="AC281" s="13"/>
      <c r="AD281" s="13"/>
      <c r="AE281" s="13"/>
      <c r="AT281" s="238" t="s">
        <v>172</v>
      </c>
      <c r="AU281" s="238" t="s">
        <v>92</v>
      </c>
      <c r="AV281" s="13" t="s">
        <v>90</v>
      </c>
      <c r="AW281" s="13" t="s">
        <v>42</v>
      </c>
      <c r="AX281" s="13" t="s">
        <v>82</v>
      </c>
      <c r="AY281" s="238" t="s">
        <v>159</v>
      </c>
    </row>
    <row r="282" s="14" customFormat="1">
      <c r="A282" s="14"/>
      <c r="B282" s="239"/>
      <c r="C282" s="240"/>
      <c r="D282" s="227" t="s">
        <v>172</v>
      </c>
      <c r="E282" s="241" t="s">
        <v>44</v>
      </c>
      <c r="F282" s="242" t="s">
        <v>246</v>
      </c>
      <c r="G282" s="240"/>
      <c r="H282" s="243">
        <v>584.44000000000005</v>
      </c>
      <c r="I282" s="244"/>
      <c r="J282" s="240"/>
      <c r="K282" s="240"/>
      <c r="L282" s="245"/>
      <c r="M282" s="246"/>
      <c r="N282" s="247"/>
      <c r="O282" s="247"/>
      <c r="P282" s="247"/>
      <c r="Q282" s="247"/>
      <c r="R282" s="247"/>
      <c r="S282" s="247"/>
      <c r="T282" s="248"/>
      <c r="U282" s="14"/>
      <c r="V282" s="14"/>
      <c r="W282" s="14"/>
      <c r="X282" s="14"/>
      <c r="Y282" s="14"/>
      <c r="Z282" s="14"/>
      <c r="AA282" s="14"/>
      <c r="AB282" s="14"/>
      <c r="AC282" s="14"/>
      <c r="AD282" s="14"/>
      <c r="AE282" s="14"/>
      <c r="AT282" s="249" t="s">
        <v>172</v>
      </c>
      <c r="AU282" s="249" t="s">
        <v>92</v>
      </c>
      <c r="AV282" s="14" t="s">
        <v>92</v>
      </c>
      <c r="AW282" s="14" t="s">
        <v>42</v>
      </c>
      <c r="AX282" s="14" t="s">
        <v>82</v>
      </c>
      <c r="AY282" s="249" t="s">
        <v>159</v>
      </c>
    </row>
    <row r="283" s="14" customFormat="1">
      <c r="A283" s="14"/>
      <c r="B283" s="239"/>
      <c r="C283" s="240"/>
      <c r="D283" s="227" t="s">
        <v>172</v>
      </c>
      <c r="E283" s="241" t="s">
        <v>44</v>
      </c>
      <c r="F283" s="242" t="s">
        <v>248</v>
      </c>
      <c r="G283" s="240"/>
      <c r="H283" s="243">
        <v>723.27999999999997</v>
      </c>
      <c r="I283" s="244"/>
      <c r="J283" s="240"/>
      <c r="K283" s="240"/>
      <c r="L283" s="245"/>
      <c r="M283" s="246"/>
      <c r="N283" s="247"/>
      <c r="O283" s="247"/>
      <c r="P283" s="247"/>
      <c r="Q283" s="247"/>
      <c r="R283" s="247"/>
      <c r="S283" s="247"/>
      <c r="T283" s="248"/>
      <c r="U283" s="14"/>
      <c r="V283" s="14"/>
      <c r="W283" s="14"/>
      <c r="X283" s="14"/>
      <c r="Y283" s="14"/>
      <c r="Z283" s="14"/>
      <c r="AA283" s="14"/>
      <c r="AB283" s="14"/>
      <c r="AC283" s="14"/>
      <c r="AD283" s="14"/>
      <c r="AE283" s="14"/>
      <c r="AT283" s="249" t="s">
        <v>172</v>
      </c>
      <c r="AU283" s="249" t="s">
        <v>92</v>
      </c>
      <c r="AV283" s="14" t="s">
        <v>92</v>
      </c>
      <c r="AW283" s="14" t="s">
        <v>42</v>
      </c>
      <c r="AX283" s="14" t="s">
        <v>82</v>
      </c>
      <c r="AY283" s="249" t="s">
        <v>159</v>
      </c>
    </row>
    <row r="284" s="14" customFormat="1">
      <c r="A284" s="14"/>
      <c r="B284" s="239"/>
      <c r="C284" s="240"/>
      <c r="D284" s="227" t="s">
        <v>172</v>
      </c>
      <c r="E284" s="241" t="s">
        <v>44</v>
      </c>
      <c r="F284" s="242" t="s">
        <v>250</v>
      </c>
      <c r="G284" s="240"/>
      <c r="H284" s="243">
        <v>1428.29</v>
      </c>
      <c r="I284" s="244"/>
      <c r="J284" s="240"/>
      <c r="K284" s="240"/>
      <c r="L284" s="245"/>
      <c r="M284" s="246"/>
      <c r="N284" s="247"/>
      <c r="O284" s="247"/>
      <c r="P284" s="247"/>
      <c r="Q284" s="247"/>
      <c r="R284" s="247"/>
      <c r="S284" s="247"/>
      <c r="T284" s="248"/>
      <c r="U284" s="14"/>
      <c r="V284" s="14"/>
      <c r="W284" s="14"/>
      <c r="X284" s="14"/>
      <c r="Y284" s="14"/>
      <c r="Z284" s="14"/>
      <c r="AA284" s="14"/>
      <c r="AB284" s="14"/>
      <c r="AC284" s="14"/>
      <c r="AD284" s="14"/>
      <c r="AE284" s="14"/>
      <c r="AT284" s="249" t="s">
        <v>172</v>
      </c>
      <c r="AU284" s="249" t="s">
        <v>92</v>
      </c>
      <c r="AV284" s="14" t="s">
        <v>92</v>
      </c>
      <c r="AW284" s="14" t="s">
        <v>42</v>
      </c>
      <c r="AX284" s="14" t="s">
        <v>82</v>
      </c>
      <c r="AY284" s="249" t="s">
        <v>159</v>
      </c>
    </row>
    <row r="285" s="16" customFormat="1">
      <c r="A285" s="16"/>
      <c r="B285" s="261"/>
      <c r="C285" s="262"/>
      <c r="D285" s="227" t="s">
        <v>172</v>
      </c>
      <c r="E285" s="263" t="s">
        <v>44</v>
      </c>
      <c r="F285" s="264" t="s">
        <v>178</v>
      </c>
      <c r="G285" s="262"/>
      <c r="H285" s="265">
        <v>2736.0100000000002</v>
      </c>
      <c r="I285" s="266"/>
      <c r="J285" s="262"/>
      <c r="K285" s="262"/>
      <c r="L285" s="267"/>
      <c r="M285" s="268"/>
      <c r="N285" s="269"/>
      <c r="O285" s="269"/>
      <c r="P285" s="269"/>
      <c r="Q285" s="269"/>
      <c r="R285" s="269"/>
      <c r="S285" s="269"/>
      <c r="T285" s="270"/>
      <c r="U285" s="16"/>
      <c r="V285" s="16"/>
      <c r="W285" s="16"/>
      <c r="X285" s="16"/>
      <c r="Y285" s="16"/>
      <c r="Z285" s="16"/>
      <c r="AA285" s="16"/>
      <c r="AB285" s="16"/>
      <c r="AC285" s="16"/>
      <c r="AD285" s="16"/>
      <c r="AE285" s="16"/>
      <c r="AT285" s="271" t="s">
        <v>172</v>
      </c>
      <c r="AU285" s="271" t="s">
        <v>92</v>
      </c>
      <c r="AV285" s="16" t="s">
        <v>166</v>
      </c>
      <c r="AW285" s="16" t="s">
        <v>42</v>
      </c>
      <c r="AX285" s="16" t="s">
        <v>90</v>
      </c>
      <c r="AY285" s="271" t="s">
        <v>159</v>
      </c>
    </row>
    <row r="286" s="2" customFormat="1" ht="21.75" customHeight="1">
      <c r="A286" s="42"/>
      <c r="B286" s="43"/>
      <c r="C286" s="209" t="s">
        <v>453</v>
      </c>
      <c r="D286" s="209" t="s">
        <v>161</v>
      </c>
      <c r="E286" s="210" t="s">
        <v>454</v>
      </c>
      <c r="F286" s="211" t="s">
        <v>455</v>
      </c>
      <c r="G286" s="212" t="s">
        <v>308</v>
      </c>
      <c r="H286" s="213">
        <v>2736.0100000000002</v>
      </c>
      <c r="I286" s="214"/>
      <c r="J286" s="215">
        <f>ROUND(I286*H286,2)</f>
        <v>0</v>
      </c>
      <c r="K286" s="211" t="s">
        <v>201</v>
      </c>
      <c r="L286" s="48"/>
      <c r="M286" s="216" t="s">
        <v>44</v>
      </c>
      <c r="N286" s="217" t="s">
        <v>53</v>
      </c>
      <c r="O286" s="88"/>
      <c r="P286" s="218">
        <f>O286*H286</f>
        <v>0</v>
      </c>
      <c r="Q286" s="218">
        <v>0</v>
      </c>
      <c r="R286" s="218">
        <f>Q286*H286</f>
        <v>0</v>
      </c>
      <c r="S286" s="218">
        <v>0</v>
      </c>
      <c r="T286" s="219">
        <f>S286*H286</f>
        <v>0</v>
      </c>
      <c r="U286" s="42"/>
      <c r="V286" s="42"/>
      <c r="W286" s="42"/>
      <c r="X286" s="42"/>
      <c r="Y286" s="42"/>
      <c r="Z286" s="42"/>
      <c r="AA286" s="42"/>
      <c r="AB286" s="42"/>
      <c r="AC286" s="42"/>
      <c r="AD286" s="42"/>
      <c r="AE286" s="42"/>
      <c r="AR286" s="220" t="s">
        <v>166</v>
      </c>
      <c r="AT286" s="220" t="s">
        <v>161</v>
      </c>
      <c r="AU286" s="220" t="s">
        <v>92</v>
      </c>
      <c r="AY286" s="20" t="s">
        <v>159</v>
      </c>
      <c r="BE286" s="221">
        <f>IF(N286="základní",J286,0)</f>
        <v>0</v>
      </c>
      <c r="BF286" s="221">
        <f>IF(N286="snížená",J286,0)</f>
        <v>0</v>
      </c>
      <c r="BG286" s="221">
        <f>IF(N286="zákl. přenesená",J286,0)</f>
        <v>0</v>
      </c>
      <c r="BH286" s="221">
        <f>IF(N286="sníž. přenesená",J286,0)</f>
        <v>0</v>
      </c>
      <c r="BI286" s="221">
        <f>IF(N286="nulová",J286,0)</f>
        <v>0</v>
      </c>
      <c r="BJ286" s="20" t="s">
        <v>90</v>
      </c>
      <c r="BK286" s="221">
        <f>ROUND(I286*H286,2)</f>
        <v>0</v>
      </c>
      <c r="BL286" s="20" t="s">
        <v>166</v>
      </c>
      <c r="BM286" s="220" t="s">
        <v>456</v>
      </c>
    </row>
    <row r="287" s="2" customFormat="1">
      <c r="A287" s="42"/>
      <c r="B287" s="43"/>
      <c r="C287" s="44"/>
      <c r="D287" s="227" t="s">
        <v>170</v>
      </c>
      <c r="E287" s="44"/>
      <c r="F287" s="228" t="s">
        <v>447</v>
      </c>
      <c r="G287" s="44"/>
      <c r="H287" s="44"/>
      <c r="I287" s="224"/>
      <c r="J287" s="44"/>
      <c r="K287" s="44"/>
      <c r="L287" s="48"/>
      <c r="M287" s="225"/>
      <c r="N287" s="226"/>
      <c r="O287" s="88"/>
      <c r="P287" s="88"/>
      <c r="Q287" s="88"/>
      <c r="R287" s="88"/>
      <c r="S287" s="88"/>
      <c r="T287" s="89"/>
      <c r="U287" s="42"/>
      <c r="V287" s="42"/>
      <c r="W287" s="42"/>
      <c r="X287" s="42"/>
      <c r="Y287" s="42"/>
      <c r="Z287" s="42"/>
      <c r="AA287" s="42"/>
      <c r="AB287" s="42"/>
      <c r="AC287" s="42"/>
      <c r="AD287" s="42"/>
      <c r="AE287" s="42"/>
      <c r="AT287" s="20" t="s">
        <v>170</v>
      </c>
      <c r="AU287" s="20" t="s">
        <v>92</v>
      </c>
    </row>
    <row r="288" s="13" customFormat="1">
      <c r="A288" s="13"/>
      <c r="B288" s="229"/>
      <c r="C288" s="230"/>
      <c r="D288" s="227" t="s">
        <v>172</v>
      </c>
      <c r="E288" s="231" t="s">
        <v>44</v>
      </c>
      <c r="F288" s="232" t="s">
        <v>399</v>
      </c>
      <c r="G288" s="230"/>
      <c r="H288" s="231" t="s">
        <v>44</v>
      </c>
      <c r="I288" s="233"/>
      <c r="J288" s="230"/>
      <c r="K288" s="230"/>
      <c r="L288" s="234"/>
      <c r="M288" s="235"/>
      <c r="N288" s="236"/>
      <c r="O288" s="236"/>
      <c r="P288" s="236"/>
      <c r="Q288" s="236"/>
      <c r="R288" s="236"/>
      <c r="S288" s="236"/>
      <c r="T288" s="237"/>
      <c r="U288" s="13"/>
      <c r="V288" s="13"/>
      <c r="W288" s="13"/>
      <c r="X288" s="13"/>
      <c r="Y288" s="13"/>
      <c r="Z288" s="13"/>
      <c r="AA288" s="13"/>
      <c r="AB288" s="13"/>
      <c r="AC288" s="13"/>
      <c r="AD288" s="13"/>
      <c r="AE288" s="13"/>
      <c r="AT288" s="238" t="s">
        <v>172</v>
      </c>
      <c r="AU288" s="238" t="s">
        <v>92</v>
      </c>
      <c r="AV288" s="13" t="s">
        <v>90</v>
      </c>
      <c r="AW288" s="13" t="s">
        <v>42</v>
      </c>
      <c r="AX288" s="13" t="s">
        <v>82</v>
      </c>
      <c r="AY288" s="238" t="s">
        <v>159</v>
      </c>
    </row>
    <row r="289" s="14" customFormat="1">
      <c r="A289" s="14"/>
      <c r="B289" s="239"/>
      <c r="C289" s="240"/>
      <c r="D289" s="227" t="s">
        <v>172</v>
      </c>
      <c r="E289" s="241" t="s">
        <v>44</v>
      </c>
      <c r="F289" s="242" t="s">
        <v>246</v>
      </c>
      <c r="G289" s="240"/>
      <c r="H289" s="243">
        <v>584.44000000000005</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248</v>
      </c>
      <c r="G290" s="240"/>
      <c r="H290" s="243">
        <v>723.27999999999997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4" customFormat="1">
      <c r="A291" s="14"/>
      <c r="B291" s="239"/>
      <c r="C291" s="240"/>
      <c r="D291" s="227" t="s">
        <v>172</v>
      </c>
      <c r="E291" s="241" t="s">
        <v>44</v>
      </c>
      <c r="F291" s="242" t="s">
        <v>250</v>
      </c>
      <c r="G291" s="240"/>
      <c r="H291" s="243">
        <v>1428.29</v>
      </c>
      <c r="I291" s="244"/>
      <c r="J291" s="240"/>
      <c r="K291" s="240"/>
      <c r="L291" s="245"/>
      <c r="M291" s="246"/>
      <c r="N291" s="247"/>
      <c r="O291" s="247"/>
      <c r="P291" s="247"/>
      <c r="Q291" s="247"/>
      <c r="R291" s="247"/>
      <c r="S291" s="247"/>
      <c r="T291" s="248"/>
      <c r="U291" s="14"/>
      <c r="V291" s="14"/>
      <c r="W291" s="14"/>
      <c r="X291" s="14"/>
      <c r="Y291" s="14"/>
      <c r="Z291" s="14"/>
      <c r="AA291" s="14"/>
      <c r="AB291" s="14"/>
      <c r="AC291" s="14"/>
      <c r="AD291" s="14"/>
      <c r="AE291" s="14"/>
      <c r="AT291" s="249" t="s">
        <v>172</v>
      </c>
      <c r="AU291" s="249" t="s">
        <v>92</v>
      </c>
      <c r="AV291" s="14" t="s">
        <v>92</v>
      </c>
      <c r="AW291" s="14" t="s">
        <v>42</v>
      </c>
      <c r="AX291" s="14" t="s">
        <v>82</v>
      </c>
      <c r="AY291" s="249" t="s">
        <v>159</v>
      </c>
    </row>
    <row r="292" s="16" customFormat="1">
      <c r="A292" s="16"/>
      <c r="B292" s="261"/>
      <c r="C292" s="262"/>
      <c r="D292" s="227" t="s">
        <v>172</v>
      </c>
      <c r="E292" s="263" t="s">
        <v>44</v>
      </c>
      <c r="F292" s="264" t="s">
        <v>178</v>
      </c>
      <c r="G292" s="262"/>
      <c r="H292" s="265">
        <v>2736.0100000000002</v>
      </c>
      <c r="I292" s="266"/>
      <c r="J292" s="262"/>
      <c r="K292" s="262"/>
      <c r="L292" s="267"/>
      <c r="M292" s="268"/>
      <c r="N292" s="269"/>
      <c r="O292" s="269"/>
      <c r="P292" s="269"/>
      <c r="Q292" s="269"/>
      <c r="R292" s="269"/>
      <c r="S292" s="269"/>
      <c r="T292" s="270"/>
      <c r="U292" s="16"/>
      <c r="V292" s="16"/>
      <c r="W292" s="16"/>
      <c r="X292" s="16"/>
      <c r="Y292" s="16"/>
      <c r="Z292" s="16"/>
      <c r="AA292" s="16"/>
      <c r="AB292" s="16"/>
      <c r="AC292" s="16"/>
      <c r="AD292" s="16"/>
      <c r="AE292" s="16"/>
      <c r="AT292" s="271" t="s">
        <v>172</v>
      </c>
      <c r="AU292" s="271" t="s">
        <v>92</v>
      </c>
      <c r="AV292" s="16" t="s">
        <v>166</v>
      </c>
      <c r="AW292" s="16" t="s">
        <v>42</v>
      </c>
      <c r="AX292" s="16" t="s">
        <v>90</v>
      </c>
      <c r="AY292" s="271" t="s">
        <v>159</v>
      </c>
    </row>
    <row r="293" s="2" customFormat="1" ht="21.75" customHeight="1">
      <c r="A293" s="42"/>
      <c r="B293" s="43"/>
      <c r="C293" s="209" t="s">
        <v>457</v>
      </c>
      <c r="D293" s="209" t="s">
        <v>161</v>
      </c>
      <c r="E293" s="210" t="s">
        <v>458</v>
      </c>
      <c r="F293" s="211" t="s">
        <v>455</v>
      </c>
      <c r="G293" s="212" t="s">
        <v>308</v>
      </c>
      <c r="H293" s="213">
        <v>298.18000000000001</v>
      </c>
      <c r="I293" s="214"/>
      <c r="J293" s="215">
        <f>ROUND(I293*H293,2)</f>
        <v>0</v>
      </c>
      <c r="K293" s="211" t="s">
        <v>201</v>
      </c>
      <c r="L293" s="48"/>
      <c r="M293" s="216" t="s">
        <v>44</v>
      </c>
      <c r="N293" s="217" t="s">
        <v>53</v>
      </c>
      <c r="O293" s="88"/>
      <c r="P293" s="218">
        <f>O293*H293</f>
        <v>0</v>
      </c>
      <c r="Q293" s="218">
        <v>0</v>
      </c>
      <c r="R293" s="218">
        <f>Q293*H293</f>
        <v>0</v>
      </c>
      <c r="S293" s="218">
        <v>0</v>
      </c>
      <c r="T293" s="219">
        <f>S293*H293</f>
        <v>0</v>
      </c>
      <c r="U293" s="42"/>
      <c r="V293" s="42"/>
      <c r="W293" s="42"/>
      <c r="X293" s="42"/>
      <c r="Y293" s="42"/>
      <c r="Z293" s="42"/>
      <c r="AA293" s="42"/>
      <c r="AB293" s="42"/>
      <c r="AC293" s="42"/>
      <c r="AD293" s="42"/>
      <c r="AE293" s="42"/>
      <c r="AR293" s="220" t="s">
        <v>166</v>
      </c>
      <c r="AT293" s="220" t="s">
        <v>161</v>
      </c>
      <c r="AU293" s="220" t="s">
        <v>92</v>
      </c>
      <c r="AY293" s="20" t="s">
        <v>159</v>
      </c>
      <c r="BE293" s="221">
        <f>IF(N293="základní",J293,0)</f>
        <v>0</v>
      </c>
      <c r="BF293" s="221">
        <f>IF(N293="snížená",J293,0)</f>
        <v>0</v>
      </c>
      <c r="BG293" s="221">
        <f>IF(N293="zákl. přenesená",J293,0)</f>
        <v>0</v>
      </c>
      <c r="BH293" s="221">
        <f>IF(N293="sníž. přenesená",J293,0)</f>
        <v>0</v>
      </c>
      <c r="BI293" s="221">
        <f>IF(N293="nulová",J293,0)</f>
        <v>0</v>
      </c>
      <c r="BJ293" s="20" t="s">
        <v>90</v>
      </c>
      <c r="BK293" s="221">
        <f>ROUND(I293*H293,2)</f>
        <v>0</v>
      </c>
      <c r="BL293" s="20" t="s">
        <v>166</v>
      </c>
      <c r="BM293" s="220" t="s">
        <v>459</v>
      </c>
    </row>
    <row r="294" s="2" customFormat="1">
      <c r="A294" s="42"/>
      <c r="B294" s="43"/>
      <c r="C294" s="44"/>
      <c r="D294" s="227" t="s">
        <v>170</v>
      </c>
      <c r="E294" s="44"/>
      <c r="F294" s="228" t="s">
        <v>443</v>
      </c>
      <c r="G294" s="44"/>
      <c r="H294" s="44"/>
      <c r="I294" s="224"/>
      <c r="J294" s="44"/>
      <c r="K294" s="44"/>
      <c r="L294" s="48"/>
      <c r="M294" s="225"/>
      <c r="N294" s="226"/>
      <c r="O294" s="88"/>
      <c r="P294" s="88"/>
      <c r="Q294" s="88"/>
      <c r="R294" s="88"/>
      <c r="S294" s="88"/>
      <c r="T294" s="89"/>
      <c r="U294" s="42"/>
      <c r="V294" s="42"/>
      <c r="W294" s="42"/>
      <c r="X294" s="42"/>
      <c r="Y294" s="42"/>
      <c r="Z294" s="42"/>
      <c r="AA294" s="42"/>
      <c r="AB294" s="42"/>
      <c r="AC294" s="42"/>
      <c r="AD294" s="42"/>
      <c r="AE294" s="42"/>
      <c r="AT294" s="20" t="s">
        <v>170</v>
      </c>
      <c r="AU294" s="20" t="s">
        <v>92</v>
      </c>
    </row>
    <row r="295" s="13" customFormat="1">
      <c r="A295" s="13"/>
      <c r="B295" s="229"/>
      <c r="C295" s="230"/>
      <c r="D295" s="227" t="s">
        <v>172</v>
      </c>
      <c r="E295" s="231" t="s">
        <v>44</v>
      </c>
      <c r="F295" s="232" t="s">
        <v>399</v>
      </c>
      <c r="G295" s="230"/>
      <c r="H295" s="231" t="s">
        <v>44</v>
      </c>
      <c r="I295" s="233"/>
      <c r="J295" s="230"/>
      <c r="K295" s="230"/>
      <c r="L295" s="234"/>
      <c r="M295" s="235"/>
      <c r="N295" s="236"/>
      <c r="O295" s="236"/>
      <c r="P295" s="236"/>
      <c r="Q295" s="236"/>
      <c r="R295" s="236"/>
      <c r="S295" s="236"/>
      <c r="T295" s="237"/>
      <c r="U295" s="13"/>
      <c r="V295" s="13"/>
      <c r="W295" s="13"/>
      <c r="X295" s="13"/>
      <c r="Y295" s="13"/>
      <c r="Z295" s="13"/>
      <c r="AA295" s="13"/>
      <c r="AB295" s="13"/>
      <c r="AC295" s="13"/>
      <c r="AD295" s="13"/>
      <c r="AE295" s="13"/>
      <c r="AT295" s="238" t="s">
        <v>172</v>
      </c>
      <c r="AU295" s="238" t="s">
        <v>92</v>
      </c>
      <c r="AV295" s="13" t="s">
        <v>90</v>
      </c>
      <c r="AW295" s="13" t="s">
        <v>42</v>
      </c>
      <c r="AX295" s="13" t="s">
        <v>82</v>
      </c>
      <c r="AY295" s="238" t="s">
        <v>159</v>
      </c>
    </row>
    <row r="296" s="14" customFormat="1">
      <c r="A296" s="14"/>
      <c r="B296" s="239"/>
      <c r="C296" s="240"/>
      <c r="D296" s="227" t="s">
        <v>172</v>
      </c>
      <c r="E296" s="241" t="s">
        <v>44</v>
      </c>
      <c r="F296" s="242" t="s">
        <v>259</v>
      </c>
      <c r="G296" s="240"/>
      <c r="H296" s="243">
        <v>298.18000000000001</v>
      </c>
      <c r="I296" s="244"/>
      <c r="J296" s="240"/>
      <c r="K296" s="240"/>
      <c r="L296" s="245"/>
      <c r="M296" s="246"/>
      <c r="N296" s="247"/>
      <c r="O296" s="247"/>
      <c r="P296" s="247"/>
      <c r="Q296" s="247"/>
      <c r="R296" s="247"/>
      <c r="S296" s="247"/>
      <c r="T296" s="248"/>
      <c r="U296" s="14"/>
      <c r="V296" s="14"/>
      <c r="W296" s="14"/>
      <c r="X296" s="14"/>
      <c r="Y296" s="14"/>
      <c r="Z296" s="14"/>
      <c r="AA296" s="14"/>
      <c r="AB296" s="14"/>
      <c r="AC296" s="14"/>
      <c r="AD296" s="14"/>
      <c r="AE296" s="14"/>
      <c r="AT296" s="249" t="s">
        <v>172</v>
      </c>
      <c r="AU296" s="249" t="s">
        <v>92</v>
      </c>
      <c r="AV296" s="14" t="s">
        <v>92</v>
      </c>
      <c r="AW296" s="14" t="s">
        <v>42</v>
      </c>
      <c r="AX296" s="14" t="s">
        <v>82</v>
      </c>
      <c r="AY296" s="249" t="s">
        <v>159</v>
      </c>
    </row>
    <row r="297" s="16" customFormat="1">
      <c r="A297" s="16"/>
      <c r="B297" s="261"/>
      <c r="C297" s="262"/>
      <c r="D297" s="227" t="s">
        <v>172</v>
      </c>
      <c r="E297" s="263" t="s">
        <v>44</v>
      </c>
      <c r="F297" s="264" t="s">
        <v>178</v>
      </c>
      <c r="G297" s="262"/>
      <c r="H297" s="265">
        <v>298.18000000000001</v>
      </c>
      <c r="I297" s="266"/>
      <c r="J297" s="262"/>
      <c r="K297" s="262"/>
      <c r="L297" s="267"/>
      <c r="M297" s="268"/>
      <c r="N297" s="269"/>
      <c r="O297" s="269"/>
      <c r="P297" s="269"/>
      <c r="Q297" s="269"/>
      <c r="R297" s="269"/>
      <c r="S297" s="269"/>
      <c r="T297" s="270"/>
      <c r="U297" s="16"/>
      <c r="V297" s="16"/>
      <c r="W297" s="16"/>
      <c r="X297" s="16"/>
      <c r="Y297" s="16"/>
      <c r="Z297" s="16"/>
      <c r="AA297" s="16"/>
      <c r="AB297" s="16"/>
      <c r="AC297" s="16"/>
      <c r="AD297" s="16"/>
      <c r="AE297" s="16"/>
      <c r="AT297" s="271" t="s">
        <v>172</v>
      </c>
      <c r="AU297" s="271" t="s">
        <v>92</v>
      </c>
      <c r="AV297" s="16" t="s">
        <v>166</v>
      </c>
      <c r="AW297" s="16" t="s">
        <v>42</v>
      </c>
      <c r="AX297" s="16" t="s">
        <v>90</v>
      </c>
      <c r="AY297" s="271" t="s">
        <v>159</v>
      </c>
    </row>
    <row r="298" s="2" customFormat="1" ht="16.5" customHeight="1">
      <c r="A298" s="42"/>
      <c r="B298" s="43"/>
      <c r="C298" s="209" t="s">
        <v>460</v>
      </c>
      <c r="D298" s="209" t="s">
        <v>161</v>
      </c>
      <c r="E298" s="210" t="s">
        <v>461</v>
      </c>
      <c r="F298" s="211" t="s">
        <v>462</v>
      </c>
      <c r="G298" s="212" t="s">
        <v>308</v>
      </c>
      <c r="H298" s="213">
        <v>3015.75</v>
      </c>
      <c r="I298" s="214"/>
      <c r="J298" s="215">
        <f>ROUND(I298*H298,2)</f>
        <v>0</v>
      </c>
      <c r="K298" s="211" t="s">
        <v>201</v>
      </c>
      <c r="L298" s="48"/>
      <c r="M298" s="216" t="s">
        <v>44</v>
      </c>
      <c r="N298" s="217" t="s">
        <v>53</v>
      </c>
      <c r="O298" s="88"/>
      <c r="P298" s="218">
        <f>O298*H298</f>
        <v>0</v>
      </c>
      <c r="Q298" s="218">
        <v>0</v>
      </c>
      <c r="R298" s="218">
        <f>Q298*H298</f>
        <v>0</v>
      </c>
      <c r="S298" s="218">
        <v>0</v>
      </c>
      <c r="T298" s="219">
        <f>S298*H298</f>
        <v>0</v>
      </c>
      <c r="U298" s="42"/>
      <c r="V298" s="42"/>
      <c r="W298" s="42"/>
      <c r="X298" s="42"/>
      <c r="Y298" s="42"/>
      <c r="Z298" s="42"/>
      <c r="AA298" s="42"/>
      <c r="AB298" s="42"/>
      <c r="AC298" s="42"/>
      <c r="AD298" s="42"/>
      <c r="AE298" s="42"/>
      <c r="AR298" s="220" t="s">
        <v>166</v>
      </c>
      <c r="AT298" s="220" t="s">
        <v>161</v>
      </c>
      <c r="AU298" s="220" t="s">
        <v>92</v>
      </c>
      <c r="AY298" s="20" t="s">
        <v>159</v>
      </c>
      <c r="BE298" s="221">
        <f>IF(N298="základní",J298,0)</f>
        <v>0</v>
      </c>
      <c r="BF298" s="221">
        <f>IF(N298="snížená",J298,0)</f>
        <v>0</v>
      </c>
      <c r="BG298" s="221">
        <f>IF(N298="zákl. přenesená",J298,0)</f>
        <v>0</v>
      </c>
      <c r="BH298" s="221">
        <f>IF(N298="sníž. přenesená",J298,0)</f>
        <v>0</v>
      </c>
      <c r="BI298" s="221">
        <f>IF(N298="nulová",J298,0)</f>
        <v>0</v>
      </c>
      <c r="BJ298" s="20" t="s">
        <v>90</v>
      </c>
      <c r="BK298" s="221">
        <f>ROUND(I298*H298,2)</f>
        <v>0</v>
      </c>
      <c r="BL298" s="20" t="s">
        <v>166</v>
      </c>
      <c r="BM298" s="220" t="s">
        <v>463</v>
      </c>
    </row>
    <row r="299" s="2" customFormat="1">
      <c r="A299" s="42"/>
      <c r="B299" s="43"/>
      <c r="C299" s="44"/>
      <c r="D299" s="227" t="s">
        <v>170</v>
      </c>
      <c r="E299" s="44"/>
      <c r="F299" s="228" t="s">
        <v>398</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399</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723.27999999999997</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1428.29</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4" customFormat="1">
      <c r="A304" s="14"/>
      <c r="B304" s="239"/>
      <c r="C304" s="240"/>
      <c r="D304" s="227" t="s">
        <v>172</v>
      </c>
      <c r="E304" s="241" t="s">
        <v>44</v>
      </c>
      <c r="F304" s="242" t="s">
        <v>252</v>
      </c>
      <c r="G304" s="240"/>
      <c r="H304" s="243">
        <v>193.31</v>
      </c>
      <c r="I304" s="244"/>
      <c r="J304" s="240"/>
      <c r="K304" s="240"/>
      <c r="L304" s="245"/>
      <c r="M304" s="246"/>
      <c r="N304" s="247"/>
      <c r="O304" s="247"/>
      <c r="P304" s="247"/>
      <c r="Q304" s="247"/>
      <c r="R304" s="247"/>
      <c r="S304" s="247"/>
      <c r="T304" s="248"/>
      <c r="U304" s="14"/>
      <c r="V304" s="14"/>
      <c r="W304" s="14"/>
      <c r="X304" s="14"/>
      <c r="Y304" s="14"/>
      <c r="Z304" s="14"/>
      <c r="AA304" s="14"/>
      <c r="AB304" s="14"/>
      <c r="AC304" s="14"/>
      <c r="AD304" s="14"/>
      <c r="AE304" s="14"/>
      <c r="AT304" s="249" t="s">
        <v>172</v>
      </c>
      <c r="AU304" s="249" t="s">
        <v>92</v>
      </c>
      <c r="AV304" s="14" t="s">
        <v>92</v>
      </c>
      <c r="AW304" s="14" t="s">
        <v>42</v>
      </c>
      <c r="AX304" s="14" t="s">
        <v>82</v>
      </c>
      <c r="AY304" s="249" t="s">
        <v>159</v>
      </c>
    </row>
    <row r="305" s="14" customFormat="1">
      <c r="A305" s="14"/>
      <c r="B305" s="239"/>
      <c r="C305" s="240"/>
      <c r="D305" s="227" t="s">
        <v>172</v>
      </c>
      <c r="E305" s="241" t="s">
        <v>44</v>
      </c>
      <c r="F305" s="242" t="s">
        <v>254</v>
      </c>
      <c r="G305" s="240"/>
      <c r="H305" s="243">
        <v>86.430000000000007</v>
      </c>
      <c r="I305" s="244"/>
      <c r="J305" s="240"/>
      <c r="K305" s="240"/>
      <c r="L305" s="245"/>
      <c r="M305" s="246"/>
      <c r="N305" s="247"/>
      <c r="O305" s="247"/>
      <c r="P305" s="247"/>
      <c r="Q305" s="247"/>
      <c r="R305" s="247"/>
      <c r="S305" s="247"/>
      <c r="T305" s="248"/>
      <c r="U305" s="14"/>
      <c r="V305" s="14"/>
      <c r="W305" s="14"/>
      <c r="X305" s="14"/>
      <c r="Y305" s="14"/>
      <c r="Z305" s="14"/>
      <c r="AA305" s="14"/>
      <c r="AB305" s="14"/>
      <c r="AC305" s="14"/>
      <c r="AD305" s="14"/>
      <c r="AE305" s="14"/>
      <c r="AT305" s="249" t="s">
        <v>172</v>
      </c>
      <c r="AU305" s="249" t="s">
        <v>92</v>
      </c>
      <c r="AV305" s="14" t="s">
        <v>92</v>
      </c>
      <c r="AW305" s="14" t="s">
        <v>42</v>
      </c>
      <c r="AX305" s="14" t="s">
        <v>82</v>
      </c>
      <c r="AY305" s="249" t="s">
        <v>159</v>
      </c>
    </row>
    <row r="306" s="16" customFormat="1">
      <c r="A306" s="16"/>
      <c r="B306" s="261"/>
      <c r="C306" s="262"/>
      <c r="D306" s="227" t="s">
        <v>172</v>
      </c>
      <c r="E306" s="263" t="s">
        <v>44</v>
      </c>
      <c r="F306" s="264" t="s">
        <v>178</v>
      </c>
      <c r="G306" s="262"/>
      <c r="H306" s="265">
        <v>3015.75</v>
      </c>
      <c r="I306" s="266"/>
      <c r="J306" s="262"/>
      <c r="K306" s="262"/>
      <c r="L306" s="267"/>
      <c r="M306" s="268"/>
      <c r="N306" s="269"/>
      <c r="O306" s="269"/>
      <c r="P306" s="269"/>
      <c r="Q306" s="269"/>
      <c r="R306" s="269"/>
      <c r="S306" s="269"/>
      <c r="T306" s="270"/>
      <c r="U306" s="16"/>
      <c r="V306" s="16"/>
      <c r="W306" s="16"/>
      <c r="X306" s="16"/>
      <c r="Y306" s="16"/>
      <c r="Z306" s="16"/>
      <c r="AA306" s="16"/>
      <c r="AB306" s="16"/>
      <c r="AC306" s="16"/>
      <c r="AD306" s="16"/>
      <c r="AE306" s="16"/>
      <c r="AT306" s="271" t="s">
        <v>172</v>
      </c>
      <c r="AU306" s="271" t="s">
        <v>92</v>
      </c>
      <c r="AV306" s="16" t="s">
        <v>166</v>
      </c>
      <c r="AW306" s="16" t="s">
        <v>42</v>
      </c>
      <c r="AX306" s="16" t="s">
        <v>90</v>
      </c>
      <c r="AY306" s="271" t="s">
        <v>159</v>
      </c>
    </row>
    <row r="307" s="2" customFormat="1" ht="16.5" customHeight="1">
      <c r="A307" s="42"/>
      <c r="B307" s="43"/>
      <c r="C307" s="209" t="s">
        <v>464</v>
      </c>
      <c r="D307" s="209" t="s">
        <v>161</v>
      </c>
      <c r="E307" s="210" t="s">
        <v>465</v>
      </c>
      <c r="F307" s="211" t="s">
        <v>466</v>
      </c>
      <c r="G307" s="212" t="s">
        <v>308</v>
      </c>
      <c r="H307" s="213">
        <v>3015.75</v>
      </c>
      <c r="I307" s="214"/>
      <c r="J307" s="215">
        <f>ROUND(I307*H307,2)</f>
        <v>0</v>
      </c>
      <c r="K307" s="211" t="s">
        <v>201</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467</v>
      </c>
    </row>
    <row r="308" s="2" customFormat="1">
      <c r="A308" s="42"/>
      <c r="B308" s="43"/>
      <c r="C308" s="44"/>
      <c r="D308" s="227" t="s">
        <v>170</v>
      </c>
      <c r="E308" s="44"/>
      <c r="F308" s="228" t="s">
        <v>398</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170</v>
      </c>
      <c r="AU308" s="20" t="s">
        <v>92</v>
      </c>
    </row>
    <row r="309" s="13" customFormat="1">
      <c r="A309" s="13"/>
      <c r="B309" s="229"/>
      <c r="C309" s="230"/>
      <c r="D309" s="227" t="s">
        <v>172</v>
      </c>
      <c r="E309" s="231" t="s">
        <v>44</v>
      </c>
      <c r="F309" s="232" t="s">
        <v>399</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246</v>
      </c>
      <c r="G310" s="240"/>
      <c r="H310" s="243">
        <v>584.44000000000005</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4" customFormat="1">
      <c r="A311" s="14"/>
      <c r="B311" s="239"/>
      <c r="C311" s="240"/>
      <c r="D311" s="227" t="s">
        <v>172</v>
      </c>
      <c r="E311" s="241" t="s">
        <v>44</v>
      </c>
      <c r="F311" s="242" t="s">
        <v>248</v>
      </c>
      <c r="G311" s="240"/>
      <c r="H311" s="243">
        <v>723.27999999999997</v>
      </c>
      <c r="I311" s="244"/>
      <c r="J311" s="240"/>
      <c r="K311" s="240"/>
      <c r="L311" s="245"/>
      <c r="M311" s="246"/>
      <c r="N311" s="247"/>
      <c r="O311" s="247"/>
      <c r="P311" s="247"/>
      <c r="Q311" s="247"/>
      <c r="R311" s="247"/>
      <c r="S311" s="247"/>
      <c r="T311" s="248"/>
      <c r="U311" s="14"/>
      <c r="V311" s="14"/>
      <c r="W311" s="14"/>
      <c r="X311" s="14"/>
      <c r="Y311" s="14"/>
      <c r="Z311" s="14"/>
      <c r="AA311" s="14"/>
      <c r="AB311" s="14"/>
      <c r="AC311" s="14"/>
      <c r="AD311" s="14"/>
      <c r="AE311" s="14"/>
      <c r="AT311" s="249" t="s">
        <v>172</v>
      </c>
      <c r="AU311" s="249" t="s">
        <v>92</v>
      </c>
      <c r="AV311" s="14" t="s">
        <v>92</v>
      </c>
      <c r="AW311" s="14" t="s">
        <v>42</v>
      </c>
      <c r="AX311" s="14" t="s">
        <v>82</v>
      </c>
      <c r="AY311" s="249" t="s">
        <v>159</v>
      </c>
    </row>
    <row r="312" s="14" customFormat="1">
      <c r="A312" s="14"/>
      <c r="B312" s="239"/>
      <c r="C312" s="240"/>
      <c r="D312" s="227" t="s">
        <v>172</v>
      </c>
      <c r="E312" s="241" t="s">
        <v>44</v>
      </c>
      <c r="F312" s="242" t="s">
        <v>250</v>
      </c>
      <c r="G312" s="240"/>
      <c r="H312" s="243">
        <v>1428.29</v>
      </c>
      <c r="I312" s="244"/>
      <c r="J312" s="240"/>
      <c r="K312" s="240"/>
      <c r="L312" s="245"/>
      <c r="M312" s="246"/>
      <c r="N312" s="247"/>
      <c r="O312" s="247"/>
      <c r="P312" s="247"/>
      <c r="Q312" s="247"/>
      <c r="R312" s="247"/>
      <c r="S312" s="247"/>
      <c r="T312" s="248"/>
      <c r="U312" s="14"/>
      <c r="V312" s="14"/>
      <c r="W312" s="14"/>
      <c r="X312" s="14"/>
      <c r="Y312" s="14"/>
      <c r="Z312" s="14"/>
      <c r="AA312" s="14"/>
      <c r="AB312" s="14"/>
      <c r="AC312" s="14"/>
      <c r="AD312" s="14"/>
      <c r="AE312" s="14"/>
      <c r="AT312" s="249" t="s">
        <v>172</v>
      </c>
      <c r="AU312" s="249" t="s">
        <v>92</v>
      </c>
      <c r="AV312" s="14" t="s">
        <v>92</v>
      </c>
      <c r="AW312" s="14" t="s">
        <v>42</v>
      </c>
      <c r="AX312" s="14" t="s">
        <v>82</v>
      </c>
      <c r="AY312" s="249" t="s">
        <v>159</v>
      </c>
    </row>
    <row r="313" s="14" customFormat="1">
      <c r="A313" s="14"/>
      <c r="B313" s="239"/>
      <c r="C313" s="240"/>
      <c r="D313" s="227" t="s">
        <v>172</v>
      </c>
      <c r="E313" s="241" t="s">
        <v>44</v>
      </c>
      <c r="F313" s="242" t="s">
        <v>252</v>
      </c>
      <c r="G313" s="240"/>
      <c r="H313" s="243">
        <v>193.31</v>
      </c>
      <c r="I313" s="244"/>
      <c r="J313" s="240"/>
      <c r="K313" s="240"/>
      <c r="L313" s="245"/>
      <c r="M313" s="246"/>
      <c r="N313" s="247"/>
      <c r="O313" s="247"/>
      <c r="P313" s="247"/>
      <c r="Q313" s="247"/>
      <c r="R313" s="247"/>
      <c r="S313" s="247"/>
      <c r="T313" s="248"/>
      <c r="U313" s="14"/>
      <c r="V313" s="14"/>
      <c r="W313" s="14"/>
      <c r="X313" s="14"/>
      <c r="Y313" s="14"/>
      <c r="Z313" s="14"/>
      <c r="AA313" s="14"/>
      <c r="AB313" s="14"/>
      <c r="AC313" s="14"/>
      <c r="AD313" s="14"/>
      <c r="AE313" s="14"/>
      <c r="AT313" s="249" t="s">
        <v>172</v>
      </c>
      <c r="AU313" s="249" t="s">
        <v>92</v>
      </c>
      <c r="AV313" s="14" t="s">
        <v>92</v>
      </c>
      <c r="AW313" s="14" t="s">
        <v>42</v>
      </c>
      <c r="AX313" s="14" t="s">
        <v>82</v>
      </c>
      <c r="AY313" s="249" t="s">
        <v>159</v>
      </c>
    </row>
    <row r="314" s="14" customFormat="1">
      <c r="A314" s="14"/>
      <c r="B314" s="239"/>
      <c r="C314" s="240"/>
      <c r="D314" s="227" t="s">
        <v>172</v>
      </c>
      <c r="E314" s="241" t="s">
        <v>44</v>
      </c>
      <c r="F314" s="242" t="s">
        <v>254</v>
      </c>
      <c r="G314" s="240"/>
      <c r="H314" s="243">
        <v>86.430000000000007</v>
      </c>
      <c r="I314" s="244"/>
      <c r="J314" s="240"/>
      <c r="K314" s="240"/>
      <c r="L314" s="245"/>
      <c r="M314" s="246"/>
      <c r="N314" s="247"/>
      <c r="O314" s="247"/>
      <c r="P314" s="247"/>
      <c r="Q314" s="247"/>
      <c r="R314" s="247"/>
      <c r="S314" s="247"/>
      <c r="T314" s="248"/>
      <c r="U314" s="14"/>
      <c r="V314" s="14"/>
      <c r="W314" s="14"/>
      <c r="X314" s="14"/>
      <c r="Y314" s="14"/>
      <c r="Z314" s="14"/>
      <c r="AA314" s="14"/>
      <c r="AB314" s="14"/>
      <c r="AC314" s="14"/>
      <c r="AD314" s="14"/>
      <c r="AE314" s="14"/>
      <c r="AT314" s="249" t="s">
        <v>172</v>
      </c>
      <c r="AU314" s="249" t="s">
        <v>92</v>
      </c>
      <c r="AV314" s="14" t="s">
        <v>92</v>
      </c>
      <c r="AW314" s="14" t="s">
        <v>42</v>
      </c>
      <c r="AX314" s="14" t="s">
        <v>82</v>
      </c>
      <c r="AY314" s="249" t="s">
        <v>159</v>
      </c>
    </row>
    <row r="315" s="16" customFormat="1">
      <c r="A315" s="16"/>
      <c r="B315" s="261"/>
      <c r="C315" s="262"/>
      <c r="D315" s="227" t="s">
        <v>172</v>
      </c>
      <c r="E315" s="263" t="s">
        <v>44</v>
      </c>
      <c r="F315" s="264" t="s">
        <v>178</v>
      </c>
      <c r="G315" s="262"/>
      <c r="H315" s="265">
        <v>3015.75</v>
      </c>
      <c r="I315" s="266"/>
      <c r="J315" s="262"/>
      <c r="K315" s="262"/>
      <c r="L315" s="267"/>
      <c r="M315" s="268"/>
      <c r="N315" s="269"/>
      <c r="O315" s="269"/>
      <c r="P315" s="269"/>
      <c r="Q315" s="269"/>
      <c r="R315" s="269"/>
      <c r="S315" s="269"/>
      <c r="T315" s="270"/>
      <c r="U315" s="16"/>
      <c r="V315" s="16"/>
      <c r="W315" s="16"/>
      <c r="X315" s="16"/>
      <c r="Y315" s="16"/>
      <c r="Z315" s="16"/>
      <c r="AA315" s="16"/>
      <c r="AB315" s="16"/>
      <c r="AC315" s="16"/>
      <c r="AD315" s="16"/>
      <c r="AE315" s="16"/>
      <c r="AT315" s="271" t="s">
        <v>172</v>
      </c>
      <c r="AU315" s="271" t="s">
        <v>92</v>
      </c>
      <c r="AV315" s="16" t="s">
        <v>166</v>
      </c>
      <c r="AW315" s="16" t="s">
        <v>42</v>
      </c>
      <c r="AX315" s="16" t="s">
        <v>90</v>
      </c>
      <c r="AY315" s="271" t="s">
        <v>159</v>
      </c>
    </row>
    <row r="316" s="2" customFormat="1" ht="24.15" customHeight="1">
      <c r="A316" s="42"/>
      <c r="B316" s="43"/>
      <c r="C316" s="209" t="s">
        <v>468</v>
      </c>
      <c r="D316" s="209" t="s">
        <v>161</v>
      </c>
      <c r="E316" s="210" t="s">
        <v>469</v>
      </c>
      <c r="F316" s="211" t="s">
        <v>470</v>
      </c>
      <c r="G316" s="212" t="s">
        <v>308</v>
      </c>
      <c r="H316" s="213">
        <v>2736.0100000000002</v>
      </c>
      <c r="I316" s="214"/>
      <c r="J316" s="215">
        <f>ROUND(I316*H316,2)</f>
        <v>0</v>
      </c>
      <c r="K316" s="211" t="s">
        <v>201</v>
      </c>
      <c r="L316" s="48"/>
      <c r="M316" s="216" t="s">
        <v>44</v>
      </c>
      <c r="N316" s="217" t="s">
        <v>53</v>
      </c>
      <c r="O316" s="88"/>
      <c r="P316" s="218">
        <f>O316*H316</f>
        <v>0</v>
      </c>
      <c r="Q316" s="218">
        <v>0.01439</v>
      </c>
      <c r="R316" s="218">
        <f>Q316*H316</f>
        <v>39.371183900000005</v>
      </c>
      <c r="S316" s="218">
        <v>0</v>
      </c>
      <c r="T316" s="219">
        <f>S316*H316</f>
        <v>0</v>
      </c>
      <c r="U316" s="42"/>
      <c r="V316" s="42"/>
      <c r="W316" s="42"/>
      <c r="X316" s="42"/>
      <c r="Y316" s="42"/>
      <c r="Z316" s="42"/>
      <c r="AA316" s="42"/>
      <c r="AB316" s="42"/>
      <c r="AC316" s="42"/>
      <c r="AD316" s="42"/>
      <c r="AE316" s="42"/>
      <c r="AR316" s="220" t="s">
        <v>166</v>
      </c>
      <c r="AT316" s="220" t="s">
        <v>161</v>
      </c>
      <c r="AU316" s="220" t="s">
        <v>92</v>
      </c>
      <c r="AY316" s="20" t="s">
        <v>159</v>
      </c>
      <c r="BE316" s="221">
        <f>IF(N316="základní",J316,0)</f>
        <v>0</v>
      </c>
      <c r="BF316" s="221">
        <f>IF(N316="snížená",J316,0)</f>
        <v>0</v>
      </c>
      <c r="BG316" s="221">
        <f>IF(N316="zákl. přenesená",J316,0)</f>
        <v>0</v>
      </c>
      <c r="BH316" s="221">
        <f>IF(N316="sníž. přenesená",J316,0)</f>
        <v>0</v>
      </c>
      <c r="BI316" s="221">
        <f>IF(N316="nulová",J316,0)</f>
        <v>0</v>
      </c>
      <c r="BJ316" s="20" t="s">
        <v>90</v>
      </c>
      <c r="BK316" s="221">
        <f>ROUND(I316*H316,2)</f>
        <v>0</v>
      </c>
      <c r="BL316" s="20" t="s">
        <v>166</v>
      </c>
      <c r="BM316" s="220" t="s">
        <v>471</v>
      </c>
    </row>
    <row r="317" s="2" customFormat="1">
      <c r="A317" s="42"/>
      <c r="B317" s="43"/>
      <c r="C317" s="44"/>
      <c r="D317" s="227" t="s">
        <v>170</v>
      </c>
      <c r="E317" s="44"/>
      <c r="F317" s="228" t="s">
        <v>472</v>
      </c>
      <c r="G317" s="44"/>
      <c r="H317" s="44"/>
      <c r="I317" s="224"/>
      <c r="J317" s="44"/>
      <c r="K317" s="44"/>
      <c r="L317" s="48"/>
      <c r="M317" s="225"/>
      <c r="N317" s="226"/>
      <c r="O317" s="88"/>
      <c r="P317" s="88"/>
      <c r="Q317" s="88"/>
      <c r="R317" s="88"/>
      <c r="S317" s="88"/>
      <c r="T317" s="89"/>
      <c r="U317" s="42"/>
      <c r="V317" s="42"/>
      <c r="W317" s="42"/>
      <c r="X317" s="42"/>
      <c r="Y317" s="42"/>
      <c r="Z317" s="42"/>
      <c r="AA317" s="42"/>
      <c r="AB317" s="42"/>
      <c r="AC317" s="42"/>
      <c r="AD317" s="42"/>
      <c r="AE317" s="42"/>
      <c r="AT317" s="20" t="s">
        <v>170</v>
      </c>
      <c r="AU317" s="20" t="s">
        <v>92</v>
      </c>
    </row>
    <row r="318" s="13" customFormat="1">
      <c r="A318" s="13"/>
      <c r="B318" s="229"/>
      <c r="C318" s="230"/>
      <c r="D318" s="227" t="s">
        <v>172</v>
      </c>
      <c r="E318" s="231" t="s">
        <v>44</v>
      </c>
      <c r="F318" s="232" t="s">
        <v>473</v>
      </c>
      <c r="G318" s="230"/>
      <c r="H318" s="231" t="s">
        <v>44</v>
      </c>
      <c r="I318" s="233"/>
      <c r="J318" s="230"/>
      <c r="K318" s="230"/>
      <c r="L318" s="234"/>
      <c r="M318" s="235"/>
      <c r="N318" s="236"/>
      <c r="O318" s="236"/>
      <c r="P318" s="236"/>
      <c r="Q318" s="236"/>
      <c r="R318" s="236"/>
      <c r="S318" s="236"/>
      <c r="T318" s="237"/>
      <c r="U318" s="13"/>
      <c r="V318" s="13"/>
      <c r="W318" s="13"/>
      <c r="X318" s="13"/>
      <c r="Y318" s="13"/>
      <c r="Z318" s="13"/>
      <c r="AA318" s="13"/>
      <c r="AB318" s="13"/>
      <c r="AC318" s="13"/>
      <c r="AD318" s="13"/>
      <c r="AE318" s="13"/>
      <c r="AT318" s="238" t="s">
        <v>172</v>
      </c>
      <c r="AU318" s="238" t="s">
        <v>92</v>
      </c>
      <c r="AV318" s="13" t="s">
        <v>90</v>
      </c>
      <c r="AW318" s="13" t="s">
        <v>42</v>
      </c>
      <c r="AX318" s="13" t="s">
        <v>82</v>
      </c>
      <c r="AY318" s="238" t="s">
        <v>159</v>
      </c>
    </row>
    <row r="319" s="14" customFormat="1">
      <c r="A319" s="14"/>
      <c r="B319" s="239"/>
      <c r="C319" s="240"/>
      <c r="D319" s="227" t="s">
        <v>172</v>
      </c>
      <c r="E319" s="241" t="s">
        <v>44</v>
      </c>
      <c r="F319" s="242" t="s">
        <v>246</v>
      </c>
      <c r="G319" s="240"/>
      <c r="H319" s="243">
        <v>584.44000000000005</v>
      </c>
      <c r="I319" s="244"/>
      <c r="J319" s="240"/>
      <c r="K319" s="240"/>
      <c r="L319" s="245"/>
      <c r="M319" s="246"/>
      <c r="N319" s="247"/>
      <c r="O319" s="247"/>
      <c r="P319" s="247"/>
      <c r="Q319" s="247"/>
      <c r="R319" s="247"/>
      <c r="S319" s="247"/>
      <c r="T319" s="248"/>
      <c r="U319" s="14"/>
      <c r="V319" s="14"/>
      <c r="W319" s="14"/>
      <c r="X319" s="14"/>
      <c r="Y319" s="14"/>
      <c r="Z319" s="14"/>
      <c r="AA319" s="14"/>
      <c r="AB319" s="14"/>
      <c r="AC319" s="14"/>
      <c r="AD319" s="14"/>
      <c r="AE319" s="14"/>
      <c r="AT319" s="249" t="s">
        <v>172</v>
      </c>
      <c r="AU319" s="249" t="s">
        <v>92</v>
      </c>
      <c r="AV319" s="14" t="s">
        <v>92</v>
      </c>
      <c r="AW319" s="14" t="s">
        <v>42</v>
      </c>
      <c r="AX319" s="14" t="s">
        <v>82</v>
      </c>
      <c r="AY319" s="249" t="s">
        <v>159</v>
      </c>
    </row>
    <row r="320" s="14" customFormat="1">
      <c r="A320" s="14"/>
      <c r="B320" s="239"/>
      <c r="C320" s="240"/>
      <c r="D320" s="227" t="s">
        <v>172</v>
      </c>
      <c r="E320" s="241" t="s">
        <v>44</v>
      </c>
      <c r="F320" s="242" t="s">
        <v>248</v>
      </c>
      <c r="G320" s="240"/>
      <c r="H320" s="243">
        <v>723.27999999999997</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250</v>
      </c>
      <c r="G321" s="240"/>
      <c r="H321" s="243">
        <v>1428.29</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6" customFormat="1">
      <c r="A322" s="16"/>
      <c r="B322" s="261"/>
      <c r="C322" s="262"/>
      <c r="D322" s="227" t="s">
        <v>172</v>
      </c>
      <c r="E322" s="263" t="s">
        <v>44</v>
      </c>
      <c r="F322" s="264" t="s">
        <v>178</v>
      </c>
      <c r="G322" s="262"/>
      <c r="H322" s="265">
        <v>2736.0100000000002</v>
      </c>
      <c r="I322" s="266"/>
      <c r="J322" s="262"/>
      <c r="K322" s="262"/>
      <c r="L322" s="267"/>
      <c r="M322" s="268"/>
      <c r="N322" s="269"/>
      <c r="O322" s="269"/>
      <c r="P322" s="269"/>
      <c r="Q322" s="269"/>
      <c r="R322" s="269"/>
      <c r="S322" s="269"/>
      <c r="T322" s="270"/>
      <c r="U322" s="16"/>
      <c r="V322" s="16"/>
      <c r="W322" s="16"/>
      <c r="X322" s="16"/>
      <c r="Y322" s="16"/>
      <c r="Z322" s="16"/>
      <c r="AA322" s="16"/>
      <c r="AB322" s="16"/>
      <c r="AC322" s="16"/>
      <c r="AD322" s="16"/>
      <c r="AE322" s="16"/>
      <c r="AT322" s="271" t="s">
        <v>172</v>
      </c>
      <c r="AU322" s="271" t="s">
        <v>92</v>
      </c>
      <c r="AV322" s="16" t="s">
        <v>166</v>
      </c>
      <c r="AW322" s="16" t="s">
        <v>42</v>
      </c>
      <c r="AX322" s="16" t="s">
        <v>90</v>
      </c>
      <c r="AY322" s="271" t="s">
        <v>159</v>
      </c>
    </row>
    <row r="323" s="2" customFormat="1" ht="24.15" customHeight="1">
      <c r="A323" s="42"/>
      <c r="B323" s="43"/>
      <c r="C323" s="209" t="s">
        <v>474</v>
      </c>
      <c r="D323" s="209" t="s">
        <v>161</v>
      </c>
      <c r="E323" s="210" t="s">
        <v>475</v>
      </c>
      <c r="F323" s="211" t="s">
        <v>476</v>
      </c>
      <c r="G323" s="212" t="s">
        <v>308</v>
      </c>
      <c r="H323" s="213">
        <v>279.74000000000001</v>
      </c>
      <c r="I323" s="214"/>
      <c r="J323" s="215">
        <f>ROUND(I323*H323,2)</f>
        <v>0</v>
      </c>
      <c r="K323" s="211" t="s">
        <v>201</v>
      </c>
      <c r="L323" s="48"/>
      <c r="M323" s="216" t="s">
        <v>44</v>
      </c>
      <c r="N323" s="217" t="s">
        <v>53</v>
      </c>
      <c r="O323" s="88"/>
      <c r="P323" s="218">
        <f>O323*H323</f>
        <v>0</v>
      </c>
      <c r="Q323" s="218">
        <v>0.010999999999999999</v>
      </c>
      <c r="R323" s="218">
        <f>Q323*H323</f>
        <v>3.07714</v>
      </c>
      <c r="S323" s="218">
        <v>0</v>
      </c>
      <c r="T323" s="219">
        <f>S323*H323</f>
        <v>0</v>
      </c>
      <c r="U323" s="42"/>
      <c r="V323" s="42"/>
      <c r="W323" s="42"/>
      <c r="X323" s="42"/>
      <c r="Y323" s="42"/>
      <c r="Z323" s="42"/>
      <c r="AA323" s="42"/>
      <c r="AB323" s="42"/>
      <c r="AC323" s="42"/>
      <c r="AD323" s="42"/>
      <c r="AE323" s="42"/>
      <c r="AR323" s="220" t="s">
        <v>166</v>
      </c>
      <c r="AT323" s="220" t="s">
        <v>161</v>
      </c>
      <c r="AU323" s="220" t="s">
        <v>92</v>
      </c>
      <c r="AY323" s="20" t="s">
        <v>159</v>
      </c>
      <c r="BE323" s="221">
        <f>IF(N323="základní",J323,0)</f>
        <v>0</v>
      </c>
      <c r="BF323" s="221">
        <f>IF(N323="snížená",J323,0)</f>
        <v>0</v>
      </c>
      <c r="BG323" s="221">
        <f>IF(N323="zákl. přenesená",J323,0)</f>
        <v>0</v>
      </c>
      <c r="BH323" s="221">
        <f>IF(N323="sníž. přenesená",J323,0)</f>
        <v>0</v>
      </c>
      <c r="BI323" s="221">
        <f>IF(N323="nulová",J323,0)</f>
        <v>0</v>
      </c>
      <c r="BJ323" s="20" t="s">
        <v>90</v>
      </c>
      <c r="BK323" s="221">
        <f>ROUND(I323*H323,2)</f>
        <v>0</v>
      </c>
      <c r="BL323" s="20" t="s">
        <v>166</v>
      </c>
      <c r="BM323" s="220" t="s">
        <v>477</v>
      </c>
    </row>
    <row r="324" s="13" customFormat="1">
      <c r="A324" s="13"/>
      <c r="B324" s="229"/>
      <c r="C324" s="230"/>
      <c r="D324" s="227" t="s">
        <v>172</v>
      </c>
      <c r="E324" s="231" t="s">
        <v>44</v>
      </c>
      <c r="F324" s="232" t="s">
        <v>473</v>
      </c>
      <c r="G324" s="230"/>
      <c r="H324" s="231" t="s">
        <v>44</v>
      </c>
      <c r="I324" s="233"/>
      <c r="J324" s="230"/>
      <c r="K324" s="230"/>
      <c r="L324" s="234"/>
      <c r="M324" s="235"/>
      <c r="N324" s="236"/>
      <c r="O324" s="236"/>
      <c r="P324" s="236"/>
      <c r="Q324" s="236"/>
      <c r="R324" s="236"/>
      <c r="S324" s="236"/>
      <c r="T324" s="237"/>
      <c r="U324" s="13"/>
      <c r="V324" s="13"/>
      <c r="W324" s="13"/>
      <c r="X324" s="13"/>
      <c r="Y324" s="13"/>
      <c r="Z324" s="13"/>
      <c r="AA324" s="13"/>
      <c r="AB324" s="13"/>
      <c r="AC324" s="13"/>
      <c r="AD324" s="13"/>
      <c r="AE324" s="13"/>
      <c r="AT324" s="238" t="s">
        <v>172</v>
      </c>
      <c r="AU324" s="238" t="s">
        <v>92</v>
      </c>
      <c r="AV324" s="13" t="s">
        <v>90</v>
      </c>
      <c r="AW324" s="13" t="s">
        <v>42</v>
      </c>
      <c r="AX324" s="13" t="s">
        <v>82</v>
      </c>
      <c r="AY324" s="238" t="s">
        <v>159</v>
      </c>
    </row>
    <row r="325" s="14" customFormat="1">
      <c r="A325" s="14"/>
      <c r="B325" s="239"/>
      <c r="C325" s="240"/>
      <c r="D325" s="227" t="s">
        <v>172</v>
      </c>
      <c r="E325" s="241" t="s">
        <v>44</v>
      </c>
      <c r="F325" s="242" t="s">
        <v>252</v>
      </c>
      <c r="G325" s="240"/>
      <c r="H325" s="243">
        <v>193.31</v>
      </c>
      <c r="I325" s="244"/>
      <c r="J325" s="240"/>
      <c r="K325" s="240"/>
      <c r="L325" s="245"/>
      <c r="M325" s="246"/>
      <c r="N325" s="247"/>
      <c r="O325" s="247"/>
      <c r="P325" s="247"/>
      <c r="Q325" s="247"/>
      <c r="R325" s="247"/>
      <c r="S325" s="247"/>
      <c r="T325" s="248"/>
      <c r="U325" s="14"/>
      <c r="V325" s="14"/>
      <c r="W325" s="14"/>
      <c r="X325" s="14"/>
      <c r="Y325" s="14"/>
      <c r="Z325" s="14"/>
      <c r="AA325" s="14"/>
      <c r="AB325" s="14"/>
      <c r="AC325" s="14"/>
      <c r="AD325" s="14"/>
      <c r="AE325" s="14"/>
      <c r="AT325" s="249" t="s">
        <v>172</v>
      </c>
      <c r="AU325" s="249" t="s">
        <v>92</v>
      </c>
      <c r="AV325" s="14" t="s">
        <v>92</v>
      </c>
      <c r="AW325" s="14" t="s">
        <v>42</v>
      </c>
      <c r="AX325" s="14" t="s">
        <v>82</v>
      </c>
      <c r="AY325" s="249" t="s">
        <v>159</v>
      </c>
    </row>
    <row r="326" s="14" customFormat="1">
      <c r="A326" s="14"/>
      <c r="B326" s="239"/>
      <c r="C326" s="240"/>
      <c r="D326" s="227" t="s">
        <v>172</v>
      </c>
      <c r="E326" s="241" t="s">
        <v>44</v>
      </c>
      <c r="F326" s="242" t="s">
        <v>254</v>
      </c>
      <c r="G326" s="240"/>
      <c r="H326" s="243">
        <v>86.430000000000007</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42</v>
      </c>
      <c r="AX326" s="14" t="s">
        <v>82</v>
      </c>
      <c r="AY326" s="249" t="s">
        <v>159</v>
      </c>
    </row>
    <row r="327" s="16" customFormat="1">
      <c r="A327" s="16"/>
      <c r="B327" s="261"/>
      <c r="C327" s="262"/>
      <c r="D327" s="227" t="s">
        <v>172</v>
      </c>
      <c r="E327" s="263" t="s">
        <v>44</v>
      </c>
      <c r="F327" s="264" t="s">
        <v>178</v>
      </c>
      <c r="G327" s="262"/>
      <c r="H327" s="265">
        <v>279.74000000000001</v>
      </c>
      <c r="I327" s="266"/>
      <c r="J327" s="262"/>
      <c r="K327" s="262"/>
      <c r="L327" s="267"/>
      <c r="M327" s="268"/>
      <c r="N327" s="269"/>
      <c r="O327" s="269"/>
      <c r="P327" s="269"/>
      <c r="Q327" s="269"/>
      <c r="R327" s="269"/>
      <c r="S327" s="269"/>
      <c r="T327" s="270"/>
      <c r="U327" s="16"/>
      <c r="V327" s="16"/>
      <c r="W327" s="16"/>
      <c r="X327" s="16"/>
      <c r="Y327" s="16"/>
      <c r="Z327" s="16"/>
      <c r="AA327" s="16"/>
      <c r="AB327" s="16"/>
      <c r="AC327" s="16"/>
      <c r="AD327" s="16"/>
      <c r="AE327" s="16"/>
      <c r="AT327" s="271" t="s">
        <v>172</v>
      </c>
      <c r="AU327" s="271" t="s">
        <v>92</v>
      </c>
      <c r="AV327" s="16" t="s">
        <v>166</v>
      </c>
      <c r="AW327" s="16" t="s">
        <v>42</v>
      </c>
      <c r="AX327" s="16" t="s">
        <v>90</v>
      </c>
      <c r="AY327" s="271" t="s">
        <v>159</v>
      </c>
    </row>
    <row r="328" s="2" customFormat="1" ht="16.5" customHeight="1">
      <c r="A328" s="42"/>
      <c r="B328" s="43"/>
      <c r="C328" s="209" t="s">
        <v>478</v>
      </c>
      <c r="D328" s="209" t="s">
        <v>161</v>
      </c>
      <c r="E328" s="210" t="s">
        <v>479</v>
      </c>
      <c r="F328" s="211" t="s">
        <v>480</v>
      </c>
      <c r="G328" s="212" t="s">
        <v>222</v>
      </c>
      <c r="H328" s="213">
        <v>1765.2000000000001</v>
      </c>
      <c r="I328" s="214"/>
      <c r="J328" s="215">
        <f>ROUND(I328*H328,2)</f>
        <v>0</v>
      </c>
      <c r="K328" s="211" t="s">
        <v>201</v>
      </c>
      <c r="L328" s="48"/>
      <c r="M328" s="216" t="s">
        <v>44</v>
      </c>
      <c r="N328" s="217" t="s">
        <v>53</v>
      </c>
      <c r="O328" s="88"/>
      <c r="P328" s="218">
        <f>O328*H328</f>
        <v>0</v>
      </c>
      <c r="Q328" s="218">
        <v>1.0000000000000001E-05</v>
      </c>
      <c r="R328" s="218">
        <f>Q328*H328</f>
        <v>0.017652000000000001</v>
      </c>
      <c r="S328" s="218">
        <v>0</v>
      </c>
      <c r="T328" s="219">
        <f>S328*H328</f>
        <v>0</v>
      </c>
      <c r="U328" s="42"/>
      <c r="V328" s="42"/>
      <c r="W328" s="42"/>
      <c r="X328" s="42"/>
      <c r="Y328" s="42"/>
      <c r="Z328" s="42"/>
      <c r="AA328" s="42"/>
      <c r="AB328" s="42"/>
      <c r="AC328" s="42"/>
      <c r="AD328" s="42"/>
      <c r="AE328" s="42"/>
      <c r="AR328" s="220" t="s">
        <v>166</v>
      </c>
      <c r="AT328" s="220" t="s">
        <v>161</v>
      </c>
      <c r="AU328" s="220" t="s">
        <v>92</v>
      </c>
      <c r="AY328" s="20" t="s">
        <v>159</v>
      </c>
      <c r="BE328" s="221">
        <f>IF(N328="základní",J328,0)</f>
        <v>0</v>
      </c>
      <c r="BF328" s="221">
        <f>IF(N328="snížená",J328,0)</f>
        <v>0</v>
      </c>
      <c r="BG328" s="221">
        <f>IF(N328="zákl. přenesená",J328,0)</f>
        <v>0</v>
      </c>
      <c r="BH328" s="221">
        <f>IF(N328="sníž. přenesená",J328,0)</f>
        <v>0</v>
      </c>
      <c r="BI328" s="221">
        <f>IF(N328="nulová",J328,0)</f>
        <v>0</v>
      </c>
      <c r="BJ328" s="20" t="s">
        <v>90</v>
      </c>
      <c r="BK328" s="221">
        <f>ROUND(I328*H328,2)</f>
        <v>0</v>
      </c>
      <c r="BL328" s="20" t="s">
        <v>166</v>
      </c>
      <c r="BM328" s="220" t="s">
        <v>481</v>
      </c>
    </row>
    <row r="329" s="13" customFormat="1">
      <c r="A329" s="13"/>
      <c r="B329" s="229"/>
      <c r="C329" s="230"/>
      <c r="D329" s="227" t="s">
        <v>172</v>
      </c>
      <c r="E329" s="231" t="s">
        <v>44</v>
      </c>
      <c r="F329" s="232" t="s">
        <v>482</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3" customFormat="1">
      <c r="A330" s="13"/>
      <c r="B330" s="229"/>
      <c r="C330" s="230"/>
      <c r="D330" s="227" t="s">
        <v>172</v>
      </c>
      <c r="E330" s="231" t="s">
        <v>44</v>
      </c>
      <c r="F330" s="232" t="s">
        <v>483</v>
      </c>
      <c r="G330" s="230"/>
      <c r="H330" s="231" t="s">
        <v>44</v>
      </c>
      <c r="I330" s="233"/>
      <c r="J330" s="230"/>
      <c r="K330" s="230"/>
      <c r="L330" s="234"/>
      <c r="M330" s="235"/>
      <c r="N330" s="236"/>
      <c r="O330" s="236"/>
      <c r="P330" s="236"/>
      <c r="Q330" s="236"/>
      <c r="R330" s="236"/>
      <c r="S330" s="236"/>
      <c r="T330" s="237"/>
      <c r="U330" s="13"/>
      <c r="V330" s="13"/>
      <c r="W330" s="13"/>
      <c r="X330" s="13"/>
      <c r="Y330" s="13"/>
      <c r="Z330" s="13"/>
      <c r="AA330" s="13"/>
      <c r="AB330" s="13"/>
      <c r="AC330" s="13"/>
      <c r="AD330" s="13"/>
      <c r="AE330" s="13"/>
      <c r="AT330" s="238" t="s">
        <v>172</v>
      </c>
      <c r="AU330" s="238" t="s">
        <v>92</v>
      </c>
      <c r="AV330" s="13" t="s">
        <v>90</v>
      </c>
      <c r="AW330" s="13" t="s">
        <v>42</v>
      </c>
      <c r="AX330" s="13" t="s">
        <v>82</v>
      </c>
      <c r="AY330" s="238" t="s">
        <v>159</v>
      </c>
    </row>
    <row r="331" s="14" customFormat="1">
      <c r="A331" s="14"/>
      <c r="B331" s="239"/>
      <c r="C331" s="240"/>
      <c r="D331" s="227" t="s">
        <v>172</v>
      </c>
      <c r="E331" s="241" t="s">
        <v>44</v>
      </c>
      <c r="F331" s="242" t="s">
        <v>484</v>
      </c>
      <c r="G331" s="240"/>
      <c r="H331" s="243">
        <v>807.39999999999998</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485</v>
      </c>
      <c r="G332" s="240"/>
      <c r="H332" s="243">
        <v>673.79999999999995</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3" customFormat="1">
      <c r="A333" s="13"/>
      <c r="B333" s="229"/>
      <c r="C333" s="230"/>
      <c r="D333" s="227" t="s">
        <v>172</v>
      </c>
      <c r="E333" s="231" t="s">
        <v>44</v>
      </c>
      <c r="F333" s="232" t="s">
        <v>486</v>
      </c>
      <c r="G333" s="230"/>
      <c r="H333" s="231" t="s">
        <v>44</v>
      </c>
      <c r="I333" s="233"/>
      <c r="J333" s="230"/>
      <c r="K333" s="230"/>
      <c r="L333" s="234"/>
      <c r="M333" s="235"/>
      <c r="N333" s="236"/>
      <c r="O333" s="236"/>
      <c r="P333" s="236"/>
      <c r="Q333" s="236"/>
      <c r="R333" s="236"/>
      <c r="S333" s="236"/>
      <c r="T333" s="237"/>
      <c r="U333" s="13"/>
      <c r="V333" s="13"/>
      <c r="W333" s="13"/>
      <c r="X333" s="13"/>
      <c r="Y333" s="13"/>
      <c r="Z333" s="13"/>
      <c r="AA333" s="13"/>
      <c r="AB333" s="13"/>
      <c r="AC333" s="13"/>
      <c r="AD333" s="13"/>
      <c r="AE333" s="13"/>
      <c r="AT333" s="238" t="s">
        <v>172</v>
      </c>
      <c r="AU333" s="238" t="s">
        <v>92</v>
      </c>
      <c r="AV333" s="13" t="s">
        <v>90</v>
      </c>
      <c r="AW333" s="13" t="s">
        <v>42</v>
      </c>
      <c r="AX333" s="13" t="s">
        <v>82</v>
      </c>
      <c r="AY333" s="238" t="s">
        <v>159</v>
      </c>
    </row>
    <row r="334" s="14" customFormat="1">
      <c r="A334" s="14"/>
      <c r="B334" s="239"/>
      <c r="C334" s="240"/>
      <c r="D334" s="227" t="s">
        <v>172</v>
      </c>
      <c r="E334" s="241" t="s">
        <v>44</v>
      </c>
      <c r="F334" s="242" t="s">
        <v>487</v>
      </c>
      <c r="G334" s="240"/>
      <c r="H334" s="243">
        <v>134</v>
      </c>
      <c r="I334" s="244"/>
      <c r="J334" s="240"/>
      <c r="K334" s="240"/>
      <c r="L334" s="245"/>
      <c r="M334" s="246"/>
      <c r="N334" s="247"/>
      <c r="O334" s="247"/>
      <c r="P334" s="247"/>
      <c r="Q334" s="247"/>
      <c r="R334" s="247"/>
      <c r="S334" s="247"/>
      <c r="T334" s="248"/>
      <c r="U334" s="14"/>
      <c r="V334" s="14"/>
      <c r="W334" s="14"/>
      <c r="X334" s="14"/>
      <c r="Y334" s="14"/>
      <c r="Z334" s="14"/>
      <c r="AA334" s="14"/>
      <c r="AB334" s="14"/>
      <c r="AC334" s="14"/>
      <c r="AD334" s="14"/>
      <c r="AE334" s="14"/>
      <c r="AT334" s="249" t="s">
        <v>172</v>
      </c>
      <c r="AU334" s="249" t="s">
        <v>92</v>
      </c>
      <c r="AV334" s="14" t="s">
        <v>92</v>
      </c>
      <c r="AW334" s="14" t="s">
        <v>42</v>
      </c>
      <c r="AX334" s="14" t="s">
        <v>82</v>
      </c>
      <c r="AY334" s="249" t="s">
        <v>159</v>
      </c>
    </row>
    <row r="335" s="13" customFormat="1">
      <c r="A335" s="13"/>
      <c r="B335" s="229"/>
      <c r="C335" s="230"/>
      <c r="D335" s="227" t="s">
        <v>172</v>
      </c>
      <c r="E335" s="231" t="s">
        <v>44</v>
      </c>
      <c r="F335" s="232" t="s">
        <v>488</v>
      </c>
      <c r="G335" s="230"/>
      <c r="H335" s="231" t="s">
        <v>44</v>
      </c>
      <c r="I335" s="233"/>
      <c r="J335" s="230"/>
      <c r="K335" s="230"/>
      <c r="L335" s="234"/>
      <c r="M335" s="235"/>
      <c r="N335" s="236"/>
      <c r="O335" s="236"/>
      <c r="P335" s="236"/>
      <c r="Q335" s="236"/>
      <c r="R335" s="236"/>
      <c r="S335" s="236"/>
      <c r="T335" s="237"/>
      <c r="U335" s="13"/>
      <c r="V335" s="13"/>
      <c r="W335" s="13"/>
      <c r="X335" s="13"/>
      <c r="Y335" s="13"/>
      <c r="Z335" s="13"/>
      <c r="AA335" s="13"/>
      <c r="AB335" s="13"/>
      <c r="AC335" s="13"/>
      <c r="AD335" s="13"/>
      <c r="AE335" s="13"/>
      <c r="AT335" s="238" t="s">
        <v>172</v>
      </c>
      <c r="AU335" s="238" t="s">
        <v>92</v>
      </c>
      <c r="AV335" s="13" t="s">
        <v>90</v>
      </c>
      <c r="AW335" s="13" t="s">
        <v>42</v>
      </c>
      <c r="AX335" s="13" t="s">
        <v>82</v>
      </c>
      <c r="AY335" s="238" t="s">
        <v>159</v>
      </c>
    </row>
    <row r="336" s="14" customFormat="1">
      <c r="A336" s="14"/>
      <c r="B336" s="239"/>
      <c r="C336" s="240"/>
      <c r="D336" s="227" t="s">
        <v>172</v>
      </c>
      <c r="E336" s="241" t="s">
        <v>44</v>
      </c>
      <c r="F336" s="242" t="s">
        <v>489</v>
      </c>
      <c r="G336" s="240"/>
      <c r="H336" s="243">
        <v>150</v>
      </c>
      <c r="I336" s="244"/>
      <c r="J336" s="240"/>
      <c r="K336" s="240"/>
      <c r="L336" s="245"/>
      <c r="M336" s="246"/>
      <c r="N336" s="247"/>
      <c r="O336" s="247"/>
      <c r="P336" s="247"/>
      <c r="Q336" s="247"/>
      <c r="R336" s="247"/>
      <c r="S336" s="247"/>
      <c r="T336" s="248"/>
      <c r="U336" s="14"/>
      <c r="V336" s="14"/>
      <c r="W336" s="14"/>
      <c r="X336" s="14"/>
      <c r="Y336" s="14"/>
      <c r="Z336" s="14"/>
      <c r="AA336" s="14"/>
      <c r="AB336" s="14"/>
      <c r="AC336" s="14"/>
      <c r="AD336" s="14"/>
      <c r="AE336" s="14"/>
      <c r="AT336" s="249" t="s">
        <v>172</v>
      </c>
      <c r="AU336" s="249" t="s">
        <v>92</v>
      </c>
      <c r="AV336" s="14" t="s">
        <v>92</v>
      </c>
      <c r="AW336" s="14" t="s">
        <v>42</v>
      </c>
      <c r="AX336" s="14" t="s">
        <v>82</v>
      </c>
      <c r="AY336" s="249" t="s">
        <v>159</v>
      </c>
    </row>
    <row r="337" s="16" customFormat="1">
      <c r="A337" s="16"/>
      <c r="B337" s="261"/>
      <c r="C337" s="262"/>
      <c r="D337" s="227" t="s">
        <v>172</v>
      </c>
      <c r="E337" s="263" t="s">
        <v>44</v>
      </c>
      <c r="F337" s="264" t="s">
        <v>178</v>
      </c>
      <c r="G337" s="262"/>
      <c r="H337" s="265">
        <v>1765.2000000000001</v>
      </c>
      <c r="I337" s="266"/>
      <c r="J337" s="262"/>
      <c r="K337" s="262"/>
      <c r="L337" s="267"/>
      <c r="M337" s="268"/>
      <c r="N337" s="269"/>
      <c r="O337" s="269"/>
      <c r="P337" s="269"/>
      <c r="Q337" s="269"/>
      <c r="R337" s="269"/>
      <c r="S337" s="269"/>
      <c r="T337" s="270"/>
      <c r="U337" s="16"/>
      <c r="V337" s="16"/>
      <c r="W337" s="16"/>
      <c r="X337" s="16"/>
      <c r="Y337" s="16"/>
      <c r="Z337" s="16"/>
      <c r="AA337" s="16"/>
      <c r="AB337" s="16"/>
      <c r="AC337" s="16"/>
      <c r="AD337" s="16"/>
      <c r="AE337" s="16"/>
      <c r="AT337" s="271" t="s">
        <v>172</v>
      </c>
      <c r="AU337" s="271" t="s">
        <v>92</v>
      </c>
      <c r="AV337" s="16" t="s">
        <v>166</v>
      </c>
      <c r="AW337" s="16" t="s">
        <v>42</v>
      </c>
      <c r="AX337" s="16" t="s">
        <v>90</v>
      </c>
      <c r="AY337" s="271" t="s">
        <v>159</v>
      </c>
    </row>
    <row r="338" s="2" customFormat="1" ht="24.15" customHeight="1">
      <c r="A338" s="42"/>
      <c r="B338" s="43"/>
      <c r="C338" s="209" t="s">
        <v>490</v>
      </c>
      <c r="D338" s="209" t="s">
        <v>161</v>
      </c>
      <c r="E338" s="210" t="s">
        <v>491</v>
      </c>
      <c r="F338" s="211" t="s">
        <v>492</v>
      </c>
      <c r="G338" s="212" t="s">
        <v>308</v>
      </c>
      <c r="H338" s="213">
        <v>1810.9000000000001</v>
      </c>
      <c r="I338" s="214"/>
      <c r="J338" s="215">
        <f>ROUND(I338*H338,2)</f>
        <v>0</v>
      </c>
      <c r="K338" s="211" t="s">
        <v>201</v>
      </c>
      <c r="L338" s="48"/>
      <c r="M338" s="216" t="s">
        <v>44</v>
      </c>
      <c r="N338" s="217" t="s">
        <v>53</v>
      </c>
      <c r="O338" s="88"/>
      <c r="P338" s="218">
        <f>O338*H338</f>
        <v>0</v>
      </c>
      <c r="Q338" s="218">
        <v>0.024420000000000001</v>
      </c>
      <c r="R338" s="218">
        <f>Q338*H338</f>
        <v>44.222178000000007</v>
      </c>
      <c r="S338" s="218">
        <v>0</v>
      </c>
      <c r="T338" s="219">
        <f>S338*H338</f>
        <v>0</v>
      </c>
      <c r="U338" s="42"/>
      <c r="V338" s="42"/>
      <c r="W338" s="42"/>
      <c r="X338" s="42"/>
      <c r="Y338" s="42"/>
      <c r="Z338" s="42"/>
      <c r="AA338" s="42"/>
      <c r="AB338" s="42"/>
      <c r="AC338" s="42"/>
      <c r="AD338" s="42"/>
      <c r="AE338" s="42"/>
      <c r="AR338" s="220" t="s">
        <v>166</v>
      </c>
      <c r="AT338" s="220" t="s">
        <v>161</v>
      </c>
      <c r="AU338" s="220" t="s">
        <v>92</v>
      </c>
      <c r="AY338" s="20" t="s">
        <v>159</v>
      </c>
      <c r="BE338" s="221">
        <f>IF(N338="základní",J338,0)</f>
        <v>0</v>
      </c>
      <c r="BF338" s="221">
        <f>IF(N338="snížená",J338,0)</f>
        <v>0</v>
      </c>
      <c r="BG338" s="221">
        <f>IF(N338="zákl. přenesená",J338,0)</f>
        <v>0</v>
      </c>
      <c r="BH338" s="221">
        <f>IF(N338="sníž. přenesená",J338,0)</f>
        <v>0</v>
      </c>
      <c r="BI338" s="221">
        <f>IF(N338="nulová",J338,0)</f>
        <v>0</v>
      </c>
      <c r="BJ338" s="20" t="s">
        <v>90</v>
      </c>
      <c r="BK338" s="221">
        <f>ROUND(I338*H338,2)</f>
        <v>0</v>
      </c>
      <c r="BL338" s="20" t="s">
        <v>166</v>
      </c>
      <c r="BM338" s="220" t="s">
        <v>493</v>
      </c>
    </row>
    <row r="339" s="13" customFormat="1">
      <c r="A339" s="13"/>
      <c r="B339" s="229"/>
      <c r="C339" s="230"/>
      <c r="D339" s="227" t="s">
        <v>172</v>
      </c>
      <c r="E339" s="231" t="s">
        <v>44</v>
      </c>
      <c r="F339" s="232" t="s">
        <v>494</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263</v>
      </c>
      <c r="G340" s="240"/>
      <c r="H340" s="243">
        <v>1810.9000000000001</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1810.9000000000001</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09" t="s">
        <v>495</v>
      </c>
      <c r="D342" s="209" t="s">
        <v>161</v>
      </c>
      <c r="E342" s="210" t="s">
        <v>496</v>
      </c>
      <c r="F342" s="211" t="s">
        <v>497</v>
      </c>
      <c r="G342" s="212" t="s">
        <v>222</v>
      </c>
      <c r="H342" s="213">
        <v>238.816</v>
      </c>
      <c r="I342" s="214"/>
      <c r="J342" s="215">
        <f>ROUND(I342*H342,2)</f>
        <v>0</v>
      </c>
      <c r="K342" s="211" t="s">
        <v>165</v>
      </c>
      <c r="L342" s="48"/>
      <c r="M342" s="216" t="s">
        <v>44</v>
      </c>
      <c r="N342" s="217" t="s">
        <v>53</v>
      </c>
      <c r="O342" s="88"/>
      <c r="P342" s="218">
        <f>O342*H342</f>
        <v>0</v>
      </c>
      <c r="Q342" s="218">
        <v>0.00060999999999999997</v>
      </c>
      <c r="R342" s="218">
        <f>Q342*H342</f>
        <v>0.14567775999999999</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498</v>
      </c>
    </row>
    <row r="343" s="2" customFormat="1">
      <c r="A343" s="42"/>
      <c r="B343" s="43"/>
      <c r="C343" s="44"/>
      <c r="D343" s="222" t="s">
        <v>168</v>
      </c>
      <c r="E343" s="44"/>
      <c r="F343" s="223" t="s">
        <v>499</v>
      </c>
      <c r="G343" s="44"/>
      <c r="H343" s="44"/>
      <c r="I343" s="224"/>
      <c r="J343" s="44"/>
      <c r="K343" s="44"/>
      <c r="L343" s="48"/>
      <c r="M343" s="225"/>
      <c r="N343" s="226"/>
      <c r="O343" s="88"/>
      <c r="P343" s="88"/>
      <c r="Q343" s="88"/>
      <c r="R343" s="88"/>
      <c r="S343" s="88"/>
      <c r="T343" s="89"/>
      <c r="U343" s="42"/>
      <c r="V343" s="42"/>
      <c r="W343" s="42"/>
      <c r="X343" s="42"/>
      <c r="Y343" s="42"/>
      <c r="Z343" s="42"/>
      <c r="AA343" s="42"/>
      <c r="AB343" s="42"/>
      <c r="AC343" s="42"/>
      <c r="AD343" s="42"/>
      <c r="AE343" s="42"/>
      <c r="AT343" s="20" t="s">
        <v>168</v>
      </c>
      <c r="AU343" s="20" t="s">
        <v>92</v>
      </c>
    </row>
    <row r="344" s="13" customFormat="1">
      <c r="A344" s="13"/>
      <c r="B344" s="229"/>
      <c r="C344" s="230"/>
      <c r="D344" s="227" t="s">
        <v>172</v>
      </c>
      <c r="E344" s="231" t="s">
        <v>44</v>
      </c>
      <c r="F344" s="232" t="s">
        <v>500</v>
      </c>
      <c r="G344" s="230"/>
      <c r="H344" s="231" t="s">
        <v>44</v>
      </c>
      <c r="I344" s="233"/>
      <c r="J344" s="230"/>
      <c r="K344" s="230"/>
      <c r="L344" s="234"/>
      <c r="M344" s="235"/>
      <c r="N344" s="236"/>
      <c r="O344" s="236"/>
      <c r="P344" s="236"/>
      <c r="Q344" s="236"/>
      <c r="R344" s="236"/>
      <c r="S344" s="236"/>
      <c r="T344" s="237"/>
      <c r="U344" s="13"/>
      <c r="V344" s="13"/>
      <c r="W344" s="13"/>
      <c r="X344" s="13"/>
      <c r="Y344" s="13"/>
      <c r="Z344" s="13"/>
      <c r="AA344" s="13"/>
      <c r="AB344" s="13"/>
      <c r="AC344" s="13"/>
      <c r="AD344" s="13"/>
      <c r="AE344" s="13"/>
      <c r="AT344" s="238" t="s">
        <v>172</v>
      </c>
      <c r="AU344" s="238" t="s">
        <v>92</v>
      </c>
      <c r="AV344" s="13" t="s">
        <v>90</v>
      </c>
      <c r="AW344" s="13" t="s">
        <v>42</v>
      </c>
      <c r="AX344" s="13" t="s">
        <v>82</v>
      </c>
      <c r="AY344" s="238" t="s">
        <v>159</v>
      </c>
    </row>
    <row r="345" s="14" customFormat="1">
      <c r="A345" s="14"/>
      <c r="B345" s="239"/>
      <c r="C345" s="240"/>
      <c r="D345" s="227" t="s">
        <v>172</v>
      </c>
      <c r="E345" s="241" t="s">
        <v>44</v>
      </c>
      <c r="F345" s="242" t="s">
        <v>501</v>
      </c>
      <c r="G345" s="240"/>
      <c r="H345" s="243">
        <v>238.816</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238.816</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12" customFormat="1" ht="22.8" customHeight="1">
      <c r="A347" s="12"/>
      <c r="B347" s="193"/>
      <c r="C347" s="194"/>
      <c r="D347" s="195" t="s">
        <v>81</v>
      </c>
      <c r="E347" s="207" t="s">
        <v>205</v>
      </c>
      <c r="F347" s="207" t="s">
        <v>502</v>
      </c>
      <c r="G347" s="194"/>
      <c r="H347" s="194"/>
      <c r="I347" s="197"/>
      <c r="J347" s="208">
        <f>BK347</f>
        <v>0</v>
      </c>
      <c r="K347" s="194"/>
      <c r="L347" s="199"/>
      <c r="M347" s="200"/>
      <c r="N347" s="201"/>
      <c r="O347" s="201"/>
      <c r="P347" s="202">
        <f>SUM(P348:P368)</f>
        <v>0</v>
      </c>
      <c r="Q347" s="201"/>
      <c r="R347" s="202">
        <f>SUM(R348:R368)</f>
        <v>9.0197145899999995</v>
      </c>
      <c r="S347" s="201"/>
      <c r="T347" s="203">
        <f>SUM(T348:T368)</f>
        <v>0</v>
      </c>
      <c r="U347" s="12"/>
      <c r="V347" s="12"/>
      <c r="W347" s="12"/>
      <c r="X347" s="12"/>
      <c r="Y347" s="12"/>
      <c r="Z347" s="12"/>
      <c r="AA347" s="12"/>
      <c r="AB347" s="12"/>
      <c r="AC347" s="12"/>
      <c r="AD347" s="12"/>
      <c r="AE347" s="12"/>
      <c r="AR347" s="204" t="s">
        <v>90</v>
      </c>
      <c r="AT347" s="205" t="s">
        <v>81</v>
      </c>
      <c r="AU347" s="205" t="s">
        <v>90</v>
      </c>
      <c r="AY347" s="204" t="s">
        <v>159</v>
      </c>
      <c r="BK347" s="206">
        <f>SUM(BK348:BK368)</f>
        <v>0</v>
      </c>
    </row>
    <row r="348" s="2" customFormat="1" ht="21.75" customHeight="1">
      <c r="A348" s="42"/>
      <c r="B348" s="43"/>
      <c r="C348" s="209" t="s">
        <v>503</v>
      </c>
      <c r="D348" s="209" t="s">
        <v>161</v>
      </c>
      <c r="E348" s="210" t="s">
        <v>504</v>
      </c>
      <c r="F348" s="211" t="s">
        <v>505</v>
      </c>
      <c r="G348" s="212" t="s">
        <v>164</v>
      </c>
      <c r="H348" s="213">
        <v>3.4700000000000002</v>
      </c>
      <c r="I348" s="214"/>
      <c r="J348" s="215">
        <f>ROUND(I348*H348,2)</f>
        <v>0</v>
      </c>
      <c r="K348" s="211" t="s">
        <v>165</v>
      </c>
      <c r="L348" s="48"/>
      <c r="M348" s="216" t="s">
        <v>44</v>
      </c>
      <c r="N348" s="217" t="s">
        <v>53</v>
      </c>
      <c r="O348" s="88"/>
      <c r="P348" s="218">
        <f>O348*H348</f>
        <v>0</v>
      </c>
      <c r="Q348" s="218">
        <v>2.5018699999999998</v>
      </c>
      <c r="R348" s="218">
        <f>Q348*H348</f>
        <v>8.6814888999999997</v>
      </c>
      <c r="S348" s="218">
        <v>0</v>
      </c>
      <c r="T348" s="219">
        <f>S348*H348</f>
        <v>0</v>
      </c>
      <c r="U348" s="42"/>
      <c r="V348" s="42"/>
      <c r="W348" s="42"/>
      <c r="X348" s="42"/>
      <c r="Y348" s="42"/>
      <c r="Z348" s="42"/>
      <c r="AA348" s="42"/>
      <c r="AB348" s="42"/>
      <c r="AC348" s="42"/>
      <c r="AD348" s="42"/>
      <c r="AE348" s="42"/>
      <c r="AR348" s="220" t="s">
        <v>166</v>
      </c>
      <c r="AT348" s="220" t="s">
        <v>161</v>
      </c>
      <c r="AU348" s="220" t="s">
        <v>92</v>
      </c>
      <c r="AY348" s="20" t="s">
        <v>159</v>
      </c>
      <c r="BE348" s="221">
        <f>IF(N348="základní",J348,0)</f>
        <v>0</v>
      </c>
      <c r="BF348" s="221">
        <f>IF(N348="snížená",J348,0)</f>
        <v>0</v>
      </c>
      <c r="BG348" s="221">
        <f>IF(N348="zákl. přenesená",J348,0)</f>
        <v>0</v>
      </c>
      <c r="BH348" s="221">
        <f>IF(N348="sníž. přenesená",J348,0)</f>
        <v>0</v>
      </c>
      <c r="BI348" s="221">
        <f>IF(N348="nulová",J348,0)</f>
        <v>0</v>
      </c>
      <c r="BJ348" s="20" t="s">
        <v>90</v>
      </c>
      <c r="BK348" s="221">
        <f>ROUND(I348*H348,2)</f>
        <v>0</v>
      </c>
      <c r="BL348" s="20" t="s">
        <v>166</v>
      </c>
      <c r="BM348" s="220" t="s">
        <v>506</v>
      </c>
    </row>
    <row r="349" s="2" customFormat="1">
      <c r="A349" s="42"/>
      <c r="B349" s="43"/>
      <c r="C349" s="44"/>
      <c r="D349" s="222" t="s">
        <v>168</v>
      </c>
      <c r="E349" s="44"/>
      <c r="F349" s="223" t="s">
        <v>507</v>
      </c>
      <c r="G349" s="44"/>
      <c r="H349" s="44"/>
      <c r="I349" s="224"/>
      <c r="J349" s="44"/>
      <c r="K349" s="44"/>
      <c r="L349" s="48"/>
      <c r="M349" s="225"/>
      <c r="N349" s="226"/>
      <c r="O349" s="88"/>
      <c r="P349" s="88"/>
      <c r="Q349" s="88"/>
      <c r="R349" s="88"/>
      <c r="S349" s="88"/>
      <c r="T349" s="89"/>
      <c r="U349" s="42"/>
      <c r="V349" s="42"/>
      <c r="W349" s="42"/>
      <c r="X349" s="42"/>
      <c r="Y349" s="42"/>
      <c r="Z349" s="42"/>
      <c r="AA349" s="42"/>
      <c r="AB349" s="42"/>
      <c r="AC349" s="42"/>
      <c r="AD349" s="42"/>
      <c r="AE349" s="42"/>
      <c r="AT349" s="20" t="s">
        <v>168</v>
      </c>
      <c r="AU349" s="20" t="s">
        <v>92</v>
      </c>
    </row>
    <row r="350" s="13" customFormat="1">
      <c r="A350" s="13"/>
      <c r="B350" s="229"/>
      <c r="C350" s="230"/>
      <c r="D350" s="227" t="s">
        <v>172</v>
      </c>
      <c r="E350" s="231" t="s">
        <v>44</v>
      </c>
      <c r="F350" s="232" t="s">
        <v>508</v>
      </c>
      <c r="G350" s="230"/>
      <c r="H350" s="231" t="s">
        <v>44</v>
      </c>
      <c r="I350" s="233"/>
      <c r="J350" s="230"/>
      <c r="K350" s="230"/>
      <c r="L350" s="234"/>
      <c r="M350" s="235"/>
      <c r="N350" s="236"/>
      <c r="O350" s="236"/>
      <c r="P350" s="236"/>
      <c r="Q350" s="236"/>
      <c r="R350" s="236"/>
      <c r="S350" s="236"/>
      <c r="T350" s="237"/>
      <c r="U350" s="13"/>
      <c r="V350" s="13"/>
      <c r="W350" s="13"/>
      <c r="X350" s="13"/>
      <c r="Y350" s="13"/>
      <c r="Z350" s="13"/>
      <c r="AA350" s="13"/>
      <c r="AB350" s="13"/>
      <c r="AC350" s="13"/>
      <c r="AD350" s="13"/>
      <c r="AE350" s="13"/>
      <c r="AT350" s="238" t="s">
        <v>172</v>
      </c>
      <c r="AU350" s="238" t="s">
        <v>92</v>
      </c>
      <c r="AV350" s="13" t="s">
        <v>90</v>
      </c>
      <c r="AW350" s="13" t="s">
        <v>42</v>
      </c>
      <c r="AX350" s="13" t="s">
        <v>82</v>
      </c>
      <c r="AY350" s="238" t="s">
        <v>159</v>
      </c>
    </row>
    <row r="351" s="14" customFormat="1">
      <c r="A351" s="14"/>
      <c r="B351" s="239"/>
      <c r="C351" s="240"/>
      <c r="D351" s="227" t="s">
        <v>172</v>
      </c>
      <c r="E351" s="241" t="s">
        <v>44</v>
      </c>
      <c r="F351" s="242" t="s">
        <v>509</v>
      </c>
      <c r="G351" s="240"/>
      <c r="H351" s="243">
        <v>3.4700000000000002</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6" customFormat="1">
      <c r="A352" s="16"/>
      <c r="B352" s="261"/>
      <c r="C352" s="262"/>
      <c r="D352" s="227" t="s">
        <v>172</v>
      </c>
      <c r="E352" s="263" t="s">
        <v>44</v>
      </c>
      <c r="F352" s="264" t="s">
        <v>178</v>
      </c>
      <c r="G352" s="262"/>
      <c r="H352" s="265">
        <v>3.4700000000000002</v>
      </c>
      <c r="I352" s="266"/>
      <c r="J352" s="262"/>
      <c r="K352" s="262"/>
      <c r="L352" s="267"/>
      <c r="M352" s="268"/>
      <c r="N352" s="269"/>
      <c r="O352" s="269"/>
      <c r="P352" s="269"/>
      <c r="Q352" s="269"/>
      <c r="R352" s="269"/>
      <c r="S352" s="269"/>
      <c r="T352" s="270"/>
      <c r="U352" s="16"/>
      <c r="V352" s="16"/>
      <c r="W352" s="16"/>
      <c r="X352" s="16"/>
      <c r="Y352" s="16"/>
      <c r="Z352" s="16"/>
      <c r="AA352" s="16"/>
      <c r="AB352" s="16"/>
      <c r="AC352" s="16"/>
      <c r="AD352" s="16"/>
      <c r="AE352" s="16"/>
      <c r="AT352" s="271" t="s">
        <v>172</v>
      </c>
      <c r="AU352" s="271" t="s">
        <v>92</v>
      </c>
      <c r="AV352" s="16" t="s">
        <v>166</v>
      </c>
      <c r="AW352" s="16" t="s">
        <v>42</v>
      </c>
      <c r="AX352" s="16" t="s">
        <v>90</v>
      </c>
      <c r="AY352" s="271" t="s">
        <v>159</v>
      </c>
    </row>
    <row r="353" s="2" customFormat="1" ht="24.15" customHeight="1">
      <c r="A353" s="42"/>
      <c r="B353" s="43"/>
      <c r="C353" s="209" t="s">
        <v>510</v>
      </c>
      <c r="D353" s="209" t="s">
        <v>161</v>
      </c>
      <c r="E353" s="210" t="s">
        <v>511</v>
      </c>
      <c r="F353" s="211" t="s">
        <v>512</v>
      </c>
      <c r="G353" s="212" t="s">
        <v>164</v>
      </c>
      <c r="H353" s="213">
        <v>3.4700000000000002</v>
      </c>
      <c r="I353" s="214"/>
      <c r="J353" s="215">
        <f>ROUND(I353*H353,2)</f>
        <v>0</v>
      </c>
      <c r="K353" s="211" t="s">
        <v>165</v>
      </c>
      <c r="L353" s="48"/>
      <c r="M353" s="216" t="s">
        <v>44</v>
      </c>
      <c r="N353" s="217" t="s">
        <v>53</v>
      </c>
      <c r="O353" s="88"/>
      <c r="P353" s="218">
        <f>O353*H353</f>
        <v>0</v>
      </c>
      <c r="Q353" s="218">
        <v>0.01</v>
      </c>
      <c r="R353" s="218">
        <f>Q353*H353</f>
        <v>0.034700000000000002</v>
      </c>
      <c r="S353" s="218">
        <v>0</v>
      </c>
      <c r="T353" s="219">
        <f>S353*H353</f>
        <v>0</v>
      </c>
      <c r="U353" s="42"/>
      <c r="V353" s="42"/>
      <c r="W353" s="42"/>
      <c r="X353" s="42"/>
      <c r="Y353" s="42"/>
      <c r="Z353" s="42"/>
      <c r="AA353" s="42"/>
      <c r="AB353" s="42"/>
      <c r="AC353" s="42"/>
      <c r="AD353" s="42"/>
      <c r="AE353" s="42"/>
      <c r="AR353" s="220" t="s">
        <v>166</v>
      </c>
      <c r="AT353" s="220" t="s">
        <v>161</v>
      </c>
      <c r="AU353" s="220" t="s">
        <v>92</v>
      </c>
      <c r="AY353" s="20" t="s">
        <v>159</v>
      </c>
      <c r="BE353" s="221">
        <f>IF(N353="základní",J353,0)</f>
        <v>0</v>
      </c>
      <c r="BF353" s="221">
        <f>IF(N353="snížená",J353,0)</f>
        <v>0</v>
      </c>
      <c r="BG353" s="221">
        <f>IF(N353="zákl. přenesená",J353,0)</f>
        <v>0</v>
      </c>
      <c r="BH353" s="221">
        <f>IF(N353="sníž. přenesená",J353,0)</f>
        <v>0</v>
      </c>
      <c r="BI353" s="221">
        <f>IF(N353="nulová",J353,0)</f>
        <v>0</v>
      </c>
      <c r="BJ353" s="20" t="s">
        <v>90</v>
      </c>
      <c r="BK353" s="221">
        <f>ROUND(I353*H353,2)</f>
        <v>0</v>
      </c>
      <c r="BL353" s="20" t="s">
        <v>166</v>
      </c>
      <c r="BM353" s="220" t="s">
        <v>513</v>
      </c>
    </row>
    <row r="354" s="2" customFormat="1">
      <c r="A354" s="42"/>
      <c r="B354" s="43"/>
      <c r="C354" s="44"/>
      <c r="D354" s="222" t="s">
        <v>168</v>
      </c>
      <c r="E354" s="44"/>
      <c r="F354" s="223" t="s">
        <v>514</v>
      </c>
      <c r="G354" s="44"/>
      <c r="H354" s="44"/>
      <c r="I354" s="224"/>
      <c r="J354" s="44"/>
      <c r="K354" s="44"/>
      <c r="L354" s="48"/>
      <c r="M354" s="225"/>
      <c r="N354" s="226"/>
      <c r="O354" s="88"/>
      <c r="P354" s="88"/>
      <c r="Q354" s="88"/>
      <c r="R354" s="88"/>
      <c r="S354" s="88"/>
      <c r="T354" s="89"/>
      <c r="U354" s="42"/>
      <c r="V354" s="42"/>
      <c r="W354" s="42"/>
      <c r="X354" s="42"/>
      <c r="Y354" s="42"/>
      <c r="Z354" s="42"/>
      <c r="AA354" s="42"/>
      <c r="AB354" s="42"/>
      <c r="AC354" s="42"/>
      <c r="AD354" s="42"/>
      <c r="AE354" s="42"/>
      <c r="AT354" s="20" t="s">
        <v>168</v>
      </c>
      <c r="AU354" s="20" t="s">
        <v>92</v>
      </c>
    </row>
    <row r="355" s="2" customFormat="1" ht="24.15" customHeight="1">
      <c r="A355" s="42"/>
      <c r="B355" s="43"/>
      <c r="C355" s="209" t="s">
        <v>515</v>
      </c>
      <c r="D355" s="209" t="s">
        <v>161</v>
      </c>
      <c r="E355" s="210" t="s">
        <v>516</v>
      </c>
      <c r="F355" s="211" t="s">
        <v>517</v>
      </c>
      <c r="G355" s="212" t="s">
        <v>164</v>
      </c>
      <c r="H355" s="213">
        <v>3.4700000000000002</v>
      </c>
      <c r="I355" s="214"/>
      <c r="J355" s="215">
        <f>ROUND(I355*H355,2)</f>
        <v>0</v>
      </c>
      <c r="K355" s="211" t="s">
        <v>165</v>
      </c>
      <c r="L355" s="48"/>
      <c r="M355" s="216" t="s">
        <v>44</v>
      </c>
      <c r="N355" s="217" t="s">
        <v>53</v>
      </c>
      <c r="O355" s="88"/>
      <c r="P355" s="218">
        <f>O355*H355</f>
        <v>0</v>
      </c>
      <c r="Q355" s="218">
        <v>0</v>
      </c>
      <c r="R355" s="218">
        <f>Q355*H355</f>
        <v>0</v>
      </c>
      <c r="S355" s="218">
        <v>0</v>
      </c>
      <c r="T355" s="219">
        <f>S355*H355</f>
        <v>0</v>
      </c>
      <c r="U355" s="42"/>
      <c r="V355" s="42"/>
      <c r="W355" s="42"/>
      <c r="X355" s="42"/>
      <c r="Y355" s="42"/>
      <c r="Z355" s="42"/>
      <c r="AA355" s="42"/>
      <c r="AB355" s="42"/>
      <c r="AC355" s="42"/>
      <c r="AD355" s="42"/>
      <c r="AE355" s="42"/>
      <c r="AR355" s="220" t="s">
        <v>166</v>
      </c>
      <c r="AT355" s="220" t="s">
        <v>161</v>
      </c>
      <c r="AU355" s="220" t="s">
        <v>92</v>
      </c>
      <c r="AY355" s="20" t="s">
        <v>159</v>
      </c>
      <c r="BE355" s="221">
        <f>IF(N355="základní",J355,0)</f>
        <v>0</v>
      </c>
      <c r="BF355" s="221">
        <f>IF(N355="snížená",J355,0)</f>
        <v>0</v>
      </c>
      <c r="BG355" s="221">
        <f>IF(N355="zákl. přenesená",J355,0)</f>
        <v>0</v>
      </c>
      <c r="BH355" s="221">
        <f>IF(N355="sníž. přenesená",J355,0)</f>
        <v>0</v>
      </c>
      <c r="BI355" s="221">
        <f>IF(N355="nulová",J355,0)</f>
        <v>0</v>
      </c>
      <c r="BJ355" s="20" t="s">
        <v>90</v>
      </c>
      <c r="BK355" s="221">
        <f>ROUND(I355*H355,2)</f>
        <v>0</v>
      </c>
      <c r="BL355" s="20" t="s">
        <v>166</v>
      </c>
      <c r="BM355" s="220" t="s">
        <v>518</v>
      </c>
    </row>
    <row r="356" s="2" customFormat="1">
      <c r="A356" s="42"/>
      <c r="B356" s="43"/>
      <c r="C356" s="44"/>
      <c r="D356" s="222" t="s">
        <v>168</v>
      </c>
      <c r="E356" s="44"/>
      <c r="F356" s="223" t="s">
        <v>519</v>
      </c>
      <c r="G356" s="44"/>
      <c r="H356" s="44"/>
      <c r="I356" s="224"/>
      <c r="J356" s="44"/>
      <c r="K356" s="44"/>
      <c r="L356" s="48"/>
      <c r="M356" s="225"/>
      <c r="N356" s="226"/>
      <c r="O356" s="88"/>
      <c r="P356" s="88"/>
      <c r="Q356" s="88"/>
      <c r="R356" s="88"/>
      <c r="S356" s="88"/>
      <c r="T356" s="89"/>
      <c r="U356" s="42"/>
      <c r="V356" s="42"/>
      <c r="W356" s="42"/>
      <c r="X356" s="42"/>
      <c r="Y356" s="42"/>
      <c r="Z356" s="42"/>
      <c r="AA356" s="42"/>
      <c r="AB356" s="42"/>
      <c r="AC356" s="42"/>
      <c r="AD356" s="42"/>
      <c r="AE356" s="42"/>
      <c r="AT356" s="20" t="s">
        <v>168</v>
      </c>
      <c r="AU356" s="20" t="s">
        <v>92</v>
      </c>
    </row>
    <row r="357" s="2" customFormat="1" ht="16.5" customHeight="1">
      <c r="A357" s="42"/>
      <c r="B357" s="43"/>
      <c r="C357" s="209" t="s">
        <v>520</v>
      </c>
      <c r="D357" s="209" t="s">
        <v>161</v>
      </c>
      <c r="E357" s="210" t="s">
        <v>521</v>
      </c>
      <c r="F357" s="211" t="s">
        <v>522</v>
      </c>
      <c r="G357" s="212" t="s">
        <v>308</v>
      </c>
      <c r="H357" s="213">
        <v>1.23</v>
      </c>
      <c r="I357" s="214"/>
      <c r="J357" s="215">
        <f>ROUND(I357*H357,2)</f>
        <v>0</v>
      </c>
      <c r="K357" s="211" t="s">
        <v>165</v>
      </c>
      <c r="L357" s="48"/>
      <c r="M357" s="216" t="s">
        <v>44</v>
      </c>
      <c r="N357" s="217" t="s">
        <v>53</v>
      </c>
      <c r="O357" s="88"/>
      <c r="P357" s="218">
        <f>O357*H357</f>
        <v>0</v>
      </c>
      <c r="Q357" s="218">
        <v>0.016070000000000001</v>
      </c>
      <c r="R357" s="218">
        <f>Q357*H357</f>
        <v>0.019766100000000002</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523</v>
      </c>
    </row>
    <row r="358" s="2" customFormat="1">
      <c r="A358" s="42"/>
      <c r="B358" s="43"/>
      <c r="C358" s="44"/>
      <c r="D358" s="222" t="s">
        <v>168</v>
      </c>
      <c r="E358" s="44"/>
      <c r="F358" s="223" t="s">
        <v>524</v>
      </c>
      <c r="G358" s="44"/>
      <c r="H358" s="44"/>
      <c r="I358" s="224"/>
      <c r="J358" s="44"/>
      <c r="K358" s="44"/>
      <c r="L358" s="48"/>
      <c r="M358" s="225"/>
      <c r="N358" s="226"/>
      <c r="O358" s="88"/>
      <c r="P358" s="88"/>
      <c r="Q358" s="88"/>
      <c r="R358" s="88"/>
      <c r="S358" s="88"/>
      <c r="T358" s="89"/>
      <c r="U358" s="42"/>
      <c r="V358" s="42"/>
      <c r="W358" s="42"/>
      <c r="X358" s="42"/>
      <c r="Y358" s="42"/>
      <c r="Z358" s="42"/>
      <c r="AA358" s="42"/>
      <c r="AB358" s="42"/>
      <c r="AC358" s="42"/>
      <c r="AD358" s="42"/>
      <c r="AE358" s="42"/>
      <c r="AT358" s="20" t="s">
        <v>168</v>
      </c>
      <c r="AU358" s="20" t="s">
        <v>92</v>
      </c>
    </row>
    <row r="359" s="13" customFormat="1">
      <c r="A359" s="13"/>
      <c r="B359" s="229"/>
      <c r="C359" s="230"/>
      <c r="D359" s="227" t="s">
        <v>172</v>
      </c>
      <c r="E359" s="231" t="s">
        <v>44</v>
      </c>
      <c r="F359" s="232" t="s">
        <v>525</v>
      </c>
      <c r="G359" s="230"/>
      <c r="H359" s="231" t="s">
        <v>44</v>
      </c>
      <c r="I359" s="233"/>
      <c r="J359" s="230"/>
      <c r="K359" s="230"/>
      <c r="L359" s="234"/>
      <c r="M359" s="235"/>
      <c r="N359" s="236"/>
      <c r="O359" s="236"/>
      <c r="P359" s="236"/>
      <c r="Q359" s="236"/>
      <c r="R359" s="236"/>
      <c r="S359" s="236"/>
      <c r="T359" s="237"/>
      <c r="U359" s="13"/>
      <c r="V359" s="13"/>
      <c r="W359" s="13"/>
      <c r="X359" s="13"/>
      <c r="Y359" s="13"/>
      <c r="Z359" s="13"/>
      <c r="AA359" s="13"/>
      <c r="AB359" s="13"/>
      <c r="AC359" s="13"/>
      <c r="AD359" s="13"/>
      <c r="AE359" s="13"/>
      <c r="AT359" s="238" t="s">
        <v>172</v>
      </c>
      <c r="AU359" s="238" t="s">
        <v>92</v>
      </c>
      <c r="AV359" s="13" t="s">
        <v>90</v>
      </c>
      <c r="AW359" s="13" t="s">
        <v>42</v>
      </c>
      <c r="AX359" s="13" t="s">
        <v>82</v>
      </c>
      <c r="AY359" s="238" t="s">
        <v>159</v>
      </c>
    </row>
    <row r="360" s="14" customFormat="1">
      <c r="A360" s="14"/>
      <c r="B360" s="239"/>
      <c r="C360" s="240"/>
      <c r="D360" s="227" t="s">
        <v>172</v>
      </c>
      <c r="E360" s="241" t="s">
        <v>44</v>
      </c>
      <c r="F360" s="242" t="s">
        <v>526</v>
      </c>
      <c r="G360" s="240"/>
      <c r="H360" s="243">
        <v>1.23</v>
      </c>
      <c r="I360" s="244"/>
      <c r="J360" s="240"/>
      <c r="K360" s="240"/>
      <c r="L360" s="245"/>
      <c r="M360" s="246"/>
      <c r="N360" s="247"/>
      <c r="O360" s="247"/>
      <c r="P360" s="247"/>
      <c r="Q360" s="247"/>
      <c r="R360" s="247"/>
      <c r="S360" s="247"/>
      <c r="T360" s="248"/>
      <c r="U360" s="14"/>
      <c r="V360" s="14"/>
      <c r="W360" s="14"/>
      <c r="X360" s="14"/>
      <c r="Y360" s="14"/>
      <c r="Z360" s="14"/>
      <c r="AA360" s="14"/>
      <c r="AB360" s="14"/>
      <c r="AC360" s="14"/>
      <c r="AD360" s="14"/>
      <c r="AE360" s="14"/>
      <c r="AT360" s="249" t="s">
        <v>172</v>
      </c>
      <c r="AU360" s="249" t="s">
        <v>92</v>
      </c>
      <c r="AV360" s="14" t="s">
        <v>92</v>
      </c>
      <c r="AW360" s="14" t="s">
        <v>42</v>
      </c>
      <c r="AX360" s="14" t="s">
        <v>82</v>
      </c>
      <c r="AY360" s="249" t="s">
        <v>159</v>
      </c>
    </row>
    <row r="361" s="16" customFormat="1">
      <c r="A361" s="16"/>
      <c r="B361" s="261"/>
      <c r="C361" s="262"/>
      <c r="D361" s="227" t="s">
        <v>172</v>
      </c>
      <c r="E361" s="263" t="s">
        <v>44</v>
      </c>
      <c r="F361" s="264" t="s">
        <v>178</v>
      </c>
      <c r="G361" s="262"/>
      <c r="H361" s="265">
        <v>1.23</v>
      </c>
      <c r="I361" s="266"/>
      <c r="J361" s="262"/>
      <c r="K361" s="262"/>
      <c r="L361" s="267"/>
      <c r="M361" s="268"/>
      <c r="N361" s="269"/>
      <c r="O361" s="269"/>
      <c r="P361" s="269"/>
      <c r="Q361" s="269"/>
      <c r="R361" s="269"/>
      <c r="S361" s="269"/>
      <c r="T361" s="270"/>
      <c r="U361" s="16"/>
      <c r="V361" s="16"/>
      <c r="W361" s="16"/>
      <c r="X361" s="16"/>
      <c r="Y361" s="16"/>
      <c r="Z361" s="16"/>
      <c r="AA361" s="16"/>
      <c r="AB361" s="16"/>
      <c r="AC361" s="16"/>
      <c r="AD361" s="16"/>
      <c r="AE361" s="16"/>
      <c r="AT361" s="271" t="s">
        <v>172</v>
      </c>
      <c r="AU361" s="271" t="s">
        <v>92</v>
      </c>
      <c r="AV361" s="16" t="s">
        <v>166</v>
      </c>
      <c r="AW361" s="16" t="s">
        <v>42</v>
      </c>
      <c r="AX361" s="16" t="s">
        <v>90</v>
      </c>
      <c r="AY361" s="271" t="s">
        <v>159</v>
      </c>
    </row>
    <row r="362" s="2" customFormat="1" ht="16.5" customHeight="1">
      <c r="A362" s="42"/>
      <c r="B362" s="43"/>
      <c r="C362" s="209" t="s">
        <v>527</v>
      </c>
      <c r="D362" s="209" t="s">
        <v>161</v>
      </c>
      <c r="E362" s="210" t="s">
        <v>528</v>
      </c>
      <c r="F362" s="211" t="s">
        <v>529</v>
      </c>
      <c r="G362" s="212" t="s">
        <v>308</v>
      </c>
      <c r="H362" s="213">
        <v>1.23</v>
      </c>
      <c r="I362" s="214"/>
      <c r="J362" s="215">
        <f>ROUND(I362*H362,2)</f>
        <v>0</v>
      </c>
      <c r="K362" s="211" t="s">
        <v>165</v>
      </c>
      <c r="L362" s="48"/>
      <c r="M362" s="216" t="s">
        <v>44</v>
      </c>
      <c r="N362" s="217" t="s">
        <v>53</v>
      </c>
      <c r="O362" s="88"/>
      <c r="P362" s="218">
        <f>O362*H362</f>
        <v>0</v>
      </c>
      <c r="Q362" s="218">
        <v>0</v>
      </c>
      <c r="R362" s="218">
        <f>Q362*H362</f>
        <v>0</v>
      </c>
      <c r="S362" s="218">
        <v>0</v>
      </c>
      <c r="T362" s="219">
        <f>S362*H362</f>
        <v>0</v>
      </c>
      <c r="U362" s="42"/>
      <c r="V362" s="42"/>
      <c r="W362" s="42"/>
      <c r="X362" s="42"/>
      <c r="Y362" s="42"/>
      <c r="Z362" s="42"/>
      <c r="AA362" s="42"/>
      <c r="AB362" s="42"/>
      <c r="AC362" s="42"/>
      <c r="AD362" s="42"/>
      <c r="AE362" s="42"/>
      <c r="AR362" s="220" t="s">
        <v>166</v>
      </c>
      <c r="AT362" s="220" t="s">
        <v>161</v>
      </c>
      <c r="AU362" s="220" t="s">
        <v>92</v>
      </c>
      <c r="AY362" s="20" t="s">
        <v>159</v>
      </c>
      <c r="BE362" s="221">
        <f>IF(N362="základní",J362,0)</f>
        <v>0</v>
      </c>
      <c r="BF362" s="221">
        <f>IF(N362="snížená",J362,0)</f>
        <v>0</v>
      </c>
      <c r="BG362" s="221">
        <f>IF(N362="zákl. přenesená",J362,0)</f>
        <v>0</v>
      </c>
      <c r="BH362" s="221">
        <f>IF(N362="sníž. přenesená",J362,0)</f>
        <v>0</v>
      </c>
      <c r="BI362" s="221">
        <f>IF(N362="nulová",J362,0)</f>
        <v>0</v>
      </c>
      <c r="BJ362" s="20" t="s">
        <v>90</v>
      </c>
      <c r="BK362" s="221">
        <f>ROUND(I362*H362,2)</f>
        <v>0</v>
      </c>
      <c r="BL362" s="20" t="s">
        <v>166</v>
      </c>
      <c r="BM362" s="220" t="s">
        <v>530</v>
      </c>
    </row>
    <row r="363" s="2" customFormat="1">
      <c r="A363" s="42"/>
      <c r="B363" s="43"/>
      <c r="C363" s="44"/>
      <c r="D363" s="222" t="s">
        <v>168</v>
      </c>
      <c r="E363" s="44"/>
      <c r="F363" s="223" t="s">
        <v>531</v>
      </c>
      <c r="G363" s="44"/>
      <c r="H363" s="44"/>
      <c r="I363" s="224"/>
      <c r="J363" s="44"/>
      <c r="K363" s="44"/>
      <c r="L363" s="48"/>
      <c r="M363" s="225"/>
      <c r="N363" s="226"/>
      <c r="O363" s="88"/>
      <c r="P363" s="88"/>
      <c r="Q363" s="88"/>
      <c r="R363" s="88"/>
      <c r="S363" s="88"/>
      <c r="T363" s="89"/>
      <c r="U363" s="42"/>
      <c r="V363" s="42"/>
      <c r="W363" s="42"/>
      <c r="X363" s="42"/>
      <c r="Y363" s="42"/>
      <c r="Z363" s="42"/>
      <c r="AA363" s="42"/>
      <c r="AB363" s="42"/>
      <c r="AC363" s="42"/>
      <c r="AD363" s="42"/>
      <c r="AE363" s="42"/>
      <c r="AT363" s="20" t="s">
        <v>168</v>
      </c>
      <c r="AU363" s="20" t="s">
        <v>92</v>
      </c>
    </row>
    <row r="364" s="2" customFormat="1" ht="16.5" customHeight="1">
      <c r="A364" s="42"/>
      <c r="B364" s="43"/>
      <c r="C364" s="209" t="s">
        <v>532</v>
      </c>
      <c r="D364" s="209" t="s">
        <v>161</v>
      </c>
      <c r="E364" s="210" t="s">
        <v>533</v>
      </c>
      <c r="F364" s="211" t="s">
        <v>534</v>
      </c>
      <c r="G364" s="212" t="s">
        <v>200</v>
      </c>
      <c r="H364" s="213">
        <v>0.26700000000000002</v>
      </c>
      <c r="I364" s="214"/>
      <c r="J364" s="215">
        <f>ROUND(I364*H364,2)</f>
        <v>0</v>
      </c>
      <c r="K364" s="211" t="s">
        <v>165</v>
      </c>
      <c r="L364" s="48"/>
      <c r="M364" s="216" t="s">
        <v>44</v>
      </c>
      <c r="N364" s="217" t="s">
        <v>53</v>
      </c>
      <c r="O364" s="88"/>
      <c r="P364" s="218">
        <f>O364*H364</f>
        <v>0</v>
      </c>
      <c r="Q364" s="218">
        <v>1.06277</v>
      </c>
      <c r="R364" s="218">
        <f>Q364*H364</f>
        <v>0.28375959000000001</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535</v>
      </c>
    </row>
    <row r="365" s="2" customFormat="1">
      <c r="A365" s="42"/>
      <c r="B365" s="43"/>
      <c r="C365" s="44"/>
      <c r="D365" s="222" t="s">
        <v>168</v>
      </c>
      <c r="E365" s="44"/>
      <c r="F365" s="223" t="s">
        <v>536</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13" customFormat="1">
      <c r="A366" s="13"/>
      <c r="B366" s="229"/>
      <c r="C366" s="230"/>
      <c r="D366" s="227" t="s">
        <v>172</v>
      </c>
      <c r="E366" s="231" t="s">
        <v>44</v>
      </c>
      <c r="F366" s="232" t="s">
        <v>537</v>
      </c>
      <c r="G366" s="230"/>
      <c r="H366" s="231" t="s">
        <v>44</v>
      </c>
      <c r="I366" s="233"/>
      <c r="J366" s="230"/>
      <c r="K366" s="230"/>
      <c r="L366" s="234"/>
      <c r="M366" s="235"/>
      <c r="N366" s="236"/>
      <c r="O366" s="236"/>
      <c r="P366" s="236"/>
      <c r="Q366" s="236"/>
      <c r="R366" s="236"/>
      <c r="S366" s="236"/>
      <c r="T366" s="237"/>
      <c r="U366" s="13"/>
      <c r="V366" s="13"/>
      <c r="W366" s="13"/>
      <c r="X366" s="13"/>
      <c r="Y366" s="13"/>
      <c r="Z366" s="13"/>
      <c r="AA366" s="13"/>
      <c r="AB366" s="13"/>
      <c r="AC366" s="13"/>
      <c r="AD366" s="13"/>
      <c r="AE366" s="13"/>
      <c r="AT366" s="238" t="s">
        <v>172</v>
      </c>
      <c r="AU366" s="238" t="s">
        <v>92</v>
      </c>
      <c r="AV366" s="13" t="s">
        <v>90</v>
      </c>
      <c r="AW366" s="13" t="s">
        <v>42</v>
      </c>
      <c r="AX366" s="13" t="s">
        <v>82</v>
      </c>
      <c r="AY366" s="238" t="s">
        <v>159</v>
      </c>
    </row>
    <row r="367" s="14" customFormat="1">
      <c r="A367" s="14"/>
      <c r="B367" s="239"/>
      <c r="C367" s="240"/>
      <c r="D367" s="227" t="s">
        <v>172</v>
      </c>
      <c r="E367" s="241" t="s">
        <v>44</v>
      </c>
      <c r="F367" s="242" t="s">
        <v>538</v>
      </c>
      <c r="G367" s="240"/>
      <c r="H367" s="243">
        <v>0.26700000000000002</v>
      </c>
      <c r="I367" s="244"/>
      <c r="J367" s="240"/>
      <c r="K367" s="240"/>
      <c r="L367" s="245"/>
      <c r="M367" s="246"/>
      <c r="N367" s="247"/>
      <c r="O367" s="247"/>
      <c r="P367" s="247"/>
      <c r="Q367" s="247"/>
      <c r="R367" s="247"/>
      <c r="S367" s="247"/>
      <c r="T367" s="248"/>
      <c r="U367" s="14"/>
      <c r="V367" s="14"/>
      <c r="W367" s="14"/>
      <c r="X367" s="14"/>
      <c r="Y367" s="14"/>
      <c r="Z367" s="14"/>
      <c r="AA367" s="14"/>
      <c r="AB367" s="14"/>
      <c r="AC367" s="14"/>
      <c r="AD367" s="14"/>
      <c r="AE367" s="14"/>
      <c r="AT367" s="249" t="s">
        <v>172</v>
      </c>
      <c r="AU367" s="249" t="s">
        <v>92</v>
      </c>
      <c r="AV367" s="14" t="s">
        <v>92</v>
      </c>
      <c r="AW367" s="14" t="s">
        <v>42</v>
      </c>
      <c r="AX367" s="14" t="s">
        <v>82</v>
      </c>
      <c r="AY367" s="249" t="s">
        <v>159</v>
      </c>
    </row>
    <row r="368" s="16" customFormat="1">
      <c r="A368" s="16"/>
      <c r="B368" s="261"/>
      <c r="C368" s="262"/>
      <c r="D368" s="227" t="s">
        <v>172</v>
      </c>
      <c r="E368" s="263" t="s">
        <v>44</v>
      </c>
      <c r="F368" s="264" t="s">
        <v>178</v>
      </c>
      <c r="G368" s="262"/>
      <c r="H368" s="265">
        <v>0.26700000000000002</v>
      </c>
      <c r="I368" s="266"/>
      <c r="J368" s="262"/>
      <c r="K368" s="262"/>
      <c r="L368" s="267"/>
      <c r="M368" s="268"/>
      <c r="N368" s="269"/>
      <c r="O368" s="269"/>
      <c r="P368" s="269"/>
      <c r="Q368" s="269"/>
      <c r="R368" s="269"/>
      <c r="S368" s="269"/>
      <c r="T368" s="270"/>
      <c r="U368" s="16"/>
      <c r="V368" s="16"/>
      <c r="W368" s="16"/>
      <c r="X368" s="16"/>
      <c r="Y368" s="16"/>
      <c r="Z368" s="16"/>
      <c r="AA368" s="16"/>
      <c r="AB368" s="16"/>
      <c r="AC368" s="16"/>
      <c r="AD368" s="16"/>
      <c r="AE368" s="16"/>
      <c r="AT368" s="271" t="s">
        <v>172</v>
      </c>
      <c r="AU368" s="271" t="s">
        <v>92</v>
      </c>
      <c r="AV368" s="16" t="s">
        <v>166</v>
      </c>
      <c r="AW368" s="16" t="s">
        <v>42</v>
      </c>
      <c r="AX368" s="16" t="s">
        <v>90</v>
      </c>
      <c r="AY368" s="271" t="s">
        <v>159</v>
      </c>
    </row>
    <row r="369" s="12" customFormat="1" ht="22.8" customHeight="1">
      <c r="A369" s="12"/>
      <c r="B369" s="193"/>
      <c r="C369" s="194"/>
      <c r="D369" s="195" t="s">
        <v>81</v>
      </c>
      <c r="E369" s="207" t="s">
        <v>227</v>
      </c>
      <c r="F369" s="207" t="s">
        <v>539</v>
      </c>
      <c r="G369" s="194"/>
      <c r="H369" s="194"/>
      <c r="I369" s="197"/>
      <c r="J369" s="208">
        <f>BK369</f>
        <v>0</v>
      </c>
      <c r="K369" s="194"/>
      <c r="L369" s="199"/>
      <c r="M369" s="200"/>
      <c r="N369" s="201"/>
      <c r="O369" s="201"/>
      <c r="P369" s="202">
        <f>SUM(P370:P445)</f>
        <v>0</v>
      </c>
      <c r="Q369" s="201"/>
      <c r="R369" s="202">
        <f>SUM(R370:R445)</f>
        <v>129.8348675</v>
      </c>
      <c r="S369" s="201"/>
      <c r="T369" s="203">
        <f>SUM(T370:T445)</f>
        <v>0</v>
      </c>
      <c r="U369" s="12"/>
      <c r="V369" s="12"/>
      <c r="W369" s="12"/>
      <c r="X369" s="12"/>
      <c r="Y369" s="12"/>
      <c r="Z369" s="12"/>
      <c r="AA369" s="12"/>
      <c r="AB369" s="12"/>
      <c r="AC369" s="12"/>
      <c r="AD369" s="12"/>
      <c r="AE369" s="12"/>
      <c r="AR369" s="204" t="s">
        <v>90</v>
      </c>
      <c r="AT369" s="205" t="s">
        <v>81</v>
      </c>
      <c r="AU369" s="205" t="s">
        <v>90</v>
      </c>
      <c r="AY369" s="204" t="s">
        <v>159</v>
      </c>
      <c r="BK369" s="206">
        <f>SUM(BK370:BK445)</f>
        <v>0</v>
      </c>
    </row>
    <row r="370" s="2" customFormat="1" ht="24.15" customHeight="1">
      <c r="A370" s="42"/>
      <c r="B370" s="43"/>
      <c r="C370" s="209" t="s">
        <v>540</v>
      </c>
      <c r="D370" s="209" t="s">
        <v>161</v>
      </c>
      <c r="E370" s="210" t="s">
        <v>541</v>
      </c>
      <c r="F370" s="211" t="s">
        <v>542</v>
      </c>
      <c r="G370" s="212" t="s">
        <v>222</v>
      </c>
      <c r="H370" s="213">
        <v>178.5</v>
      </c>
      <c r="I370" s="214"/>
      <c r="J370" s="215">
        <f>ROUND(I370*H370,2)</f>
        <v>0</v>
      </c>
      <c r="K370" s="211" t="s">
        <v>165</v>
      </c>
      <c r="L370" s="48"/>
      <c r="M370" s="216" t="s">
        <v>44</v>
      </c>
      <c r="N370" s="217" t="s">
        <v>53</v>
      </c>
      <c r="O370" s="88"/>
      <c r="P370" s="218">
        <f>O370*H370</f>
        <v>0</v>
      </c>
      <c r="Q370" s="218">
        <v>0.1295</v>
      </c>
      <c r="R370" s="218">
        <f>Q370*H370</f>
        <v>23.115750000000002</v>
      </c>
      <c r="S370" s="218">
        <v>0</v>
      </c>
      <c r="T370" s="219">
        <f>S370*H370</f>
        <v>0</v>
      </c>
      <c r="U370" s="42"/>
      <c r="V370" s="42"/>
      <c r="W370" s="42"/>
      <c r="X370" s="42"/>
      <c r="Y370" s="42"/>
      <c r="Z370" s="42"/>
      <c r="AA370" s="42"/>
      <c r="AB370" s="42"/>
      <c r="AC370" s="42"/>
      <c r="AD370" s="42"/>
      <c r="AE370" s="42"/>
      <c r="AR370" s="220" t="s">
        <v>166</v>
      </c>
      <c r="AT370" s="220" t="s">
        <v>161</v>
      </c>
      <c r="AU370" s="220" t="s">
        <v>92</v>
      </c>
      <c r="AY370" s="20" t="s">
        <v>159</v>
      </c>
      <c r="BE370" s="221">
        <f>IF(N370="základní",J370,0)</f>
        <v>0</v>
      </c>
      <c r="BF370" s="221">
        <f>IF(N370="snížená",J370,0)</f>
        <v>0</v>
      </c>
      <c r="BG370" s="221">
        <f>IF(N370="zákl. přenesená",J370,0)</f>
        <v>0</v>
      </c>
      <c r="BH370" s="221">
        <f>IF(N370="sníž. přenesená",J370,0)</f>
        <v>0</v>
      </c>
      <c r="BI370" s="221">
        <f>IF(N370="nulová",J370,0)</f>
        <v>0</v>
      </c>
      <c r="BJ370" s="20" t="s">
        <v>90</v>
      </c>
      <c r="BK370" s="221">
        <f>ROUND(I370*H370,2)</f>
        <v>0</v>
      </c>
      <c r="BL370" s="20" t="s">
        <v>166</v>
      </c>
      <c r="BM370" s="220" t="s">
        <v>543</v>
      </c>
    </row>
    <row r="371" s="2" customFormat="1">
      <c r="A371" s="42"/>
      <c r="B371" s="43"/>
      <c r="C371" s="44"/>
      <c r="D371" s="222" t="s">
        <v>168</v>
      </c>
      <c r="E371" s="44"/>
      <c r="F371" s="223" t="s">
        <v>544</v>
      </c>
      <c r="G371" s="44"/>
      <c r="H371" s="44"/>
      <c r="I371" s="224"/>
      <c r="J371" s="44"/>
      <c r="K371" s="44"/>
      <c r="L371" s="48"/>
      <c r="M371" s="225"/>
      <c r="N371" s="226"/>
      <c r="O371" s="88"/>
      <c r="P371" s="88"/>
      <c r="Q371" s="88"/>
      <c r="R371" s="88"/>
      <c r="S371" s="88"/>
      <c r="T371" s="89"/>
      <c r="U371" s="42"/>
      <c r="V371" s="42"/>
      <c r="W371" s="42"/>
      <c r="X371" s="42"/>
      <c r="Y371" s="42"/>
      <c r="Z371" s="42"/>
      <c r="AA371" s="42"/>
      <c r="AB371" s="42"/>
      <c r="AC371" s="42"/>
      <c r="AD371" s="42"/>
      <c r="AE371" s="42"/>
      <c r="AT371" s="20" t="s">
        <v>168</v>
      </c>
      <c r="AU371" s="20" t="s">
        <v>92</v>
      </c>
    </row>
    <row r="372" s="13" customFormat="1">
      <c r="A372" s="13"/>
      <c r="B372" s="229"/>
      <c r="C372" s="230"/>
      <c r="D372" s="227" t="s">
        <v>172</v>
      </c>
      <c r="E372" s="231" t="s">
        <v>44</v>
      </c>
      <c r="F372" s="232" t="s">
        <v>545</v>
      </c>
      <c r="G372" s="230"/>
      <c r="H372" s="231" t="s">
        <v>44</v>
      </c>
      <c r="I372" s="233"/>
      <c r="J372" s="230"/>
      <c r="K372" s="230"/>
      <c r="L372" s="234"/>
      <c r="M372" s="235"/>
      <c r="N372" s="236"/>
      <c r="O372" s="236"/>
      <c r="P372" s="236"/>
      <c r="Q372" s="236"/>
      <c r="R372" s="236"/>
      <c r="S372" s="236"/>
      <c r="T372" s="237"/>
      <c r="U372" s="13"/>
      <c r="V372" s="13"/>
      <c r="W372" s="13"/>
      <c r="X372" s="13"/>
      <c r="Y372" s="13"/>
      <c r="Z372" s="13"/>
      <c r="AA372" s="13"/>
      <c r="AB372" s="13"/>
      <c r="AC372" s="13"/>
      <c r="AD372" s="13"/>
      <c r="AE372" s="13"/>
      <c r="AT372" s="238" t="s">
        <v>172</v>
      </c>
      <c r="AU372" s="238" t="s">
        <v>92</v>
      </c>
      <c r="AV372" s="13" t="s">
        <v>90</v>
      </c>
      <c r="AW372" s="13" t="s">
        <v>42</v>
      </c>
      <c r="AX372" s="13" t="s">
        <v>82</v>
      </c>
      <c r="AY372" s="238" t="s">
        <v>159</v>
      </c>
    </row>
    <row r="373" s="13" customFormat="1">
      <c r="A373" s="13"/>
      <c r="B373" s="229"/>
      <c r="C373" s="230"/>
      <c r="D373" s="227" t="s">
        <v>172</v>
      </c>
      <c r="E373" s="231" t="s">
        <v>44</v>
      </c>
      <c r="F373" s="232" t="s">
        <v>546</v>
      </c>
      <c r="G373" s="230"/>
      <c r="H373" s="231" t="s">
        <v>44</v>
      </c>
      <c r="I373" s="233"/>
      <c r="J373" s="230"/>
      <c r="K373" s="230"/>
      <c r="L373" s="234"/>
      <c r="M373" s="235"/>
      <c r="N373" s="236"/>
      <c r="O373" s="236"/>
      <c r="P373" s="236"/>
      <c r="Q373" s="236"/>
      <c r="R373" s="236"/>
      <c r="S373" s="236"/>
      <c r="T373" s="237"/>
      <c r="U373" s="13"/>
      <c r="V373" s="13"/>
      <c r="W373" s="13"/>
      <c r="X373" s="13"/>
      <c r="Y373" s="13"/>
      <c r="Z373" s="13"/>
      <c r="AA373" s="13"/>
      <c r="AB373" s="13"/>
      <c r="AC373" s="13"/>
      <c r="AD373" s="13"/>
      <c r="AE373" s="13"/>
      <c r="AT373" s="238" t="s">
        <v>172</v>
      </c>
      <c r="AU373" s="238" t="s">
        <v>92</v>
      </c>
      <c r="AV373" s="13" t="s">
        <v>90</v>
      </c>
      <c r="AW373" s="13" t="s">
        <v>42</v>
      </c>
      <c r="AX373" s="13" t="s">
        <v>82</v>
      </c>
      <c r="AY373" s="238" t="s">
        <v>159</v>
      </c>
    </row>
    <row r="374" s="14" customFormat="1">
      <c r="A374" s="14"/>
      <c r="B374" s="239"/>
      <c r="C374" s="240"/>
      <c r="D374" s="227" t="s">
        <v>172</v>
      </c>
      <c r="E374" s="241" t="s">
        <v>44</v>
      </c>
      <c r="F374" s="242" t="s">
        <v>547</v>
      </c>
      <c r="G374" s="240"/>
      <c r="H374" s="243">
        <v>50.899999999999999</v>
      </c>
      <c r="I374" s="244"/>
      <c r="J374" s="240"/>
      <c r="K374" s="240"/>
      <c r="L374" s="245"/>
      <c r="M374" s="246"/>
      <c r="N374" s="247"/>
      <c r="O374" s="247"/>
      <c r="P374" s="247"/>
      <c r="Q374" s="247"/>
      <c r="R374" s="247"/>
      <c r="S374" s="247"/>
      <c r="T374" s="248"/>
      <c r="U374" s="14"/>
      <c r="V374" s="14"/>
      <c r="W374" s="14"/>
      <c r="X374" s="14"/>
      <c r="Y374" s="14"/>
      <c r="Z374" s="14"/>
      <c r="AA374" s="14"/>
      <c r="AB374" s="14"/>
      <c r="AC374" s="14"/>
      <c r="AD374" s="14"/>
      <c r="AE374" s="14"/>
      <c r="AT374" s="249" t="s">
        <v>172</v>
      </c>
      <c r="AU374" s="249" t="s">
        <v>92</v>
      </c>
      <c r="AV374" s="14" t="s">
        <v>92</v>
      </c>
      <c r="AW374" s="14" t="s">
        <v>42</v>
      </c>
      <c r="AX374" s="14" t="s">
        <v>82</v>
      </c>
      <c r="AY374" s="249" t="s">
        <v>159</v>
      </c>
    </row>
    <row r="375" s="13" customFormat="1">
      <c r="A375" s="13"/>
      <c r="B375" s="229"/>
      <c r="C375" s="230"/>
      <c r="D375" s="227" t="s">
        <v>172</v>
      </c>
      <c r="E375" s="231" t="s">
        <v>44</v>
      </c>
      <c r="F375" s="232" t="s">
        <v>548</v>
      </c>
      <c r="G375" s="230"/>
      <c r="H375" s="231" t="s">
        <v>44</v>
      </c>
      <c r="I375" s="233"/>
      <c r="J375" s="230"/>
      <c r="K375" s="230"/>
      <c r="L375" s="234"/>
      <c r="M375" s="235"/>
      <c r="N375" s="236"/>
      <c r="O375" s="236"/>
      <c r="P375" s="236"/>
      <c r="Q375" s="236"/>
      <c r="R375" s="236"/>
      <c r="S375" s="236"/>
      <c r="T375" s="237"/>
      <c r="U375" s="13"/>
      <c r="V375" s="13"/>
      <c r="W375" s="13"/>
      <c r="X375" s="13"/>
      <c r="Y375" s="13"/>
      <c r="Z375" s="13"/>
      <c r="AA375" s="13"/>
      <c r="AB375" s="13"/>
      <c r="AC375" s="13"/>
      <c r="AD375" s="13"/>
      <c r="AE375" s="13"/>
      <c r="AT375" s="238" t="s">
        <v>172</v>
      </c>
      <c r="AU375" s="238" t="s">
        <v>92</v>
      </c>
      <c r="AV375" s="13" t="s">
        <v>90</v>
      </c>
      <c r="AW375" s="13" t="s">
        <v>42</v>
      </c>
      <c r="AX375" s="13" t="s">
        <v>82</v>
      </c>
      <c r="AY375" s="238" t="s">
        <v>159</v>
      </c>
    </row>
    <row r="376" s="14" customFormat="1">
      <c r="A376" s="14"/>
      <c r="B376" s="239"/>
      <c r="C376" s="240"/>
      <c r="D376" s="227" t="s">
        <v>172</v>
      </c>
      <c r="E376" s="241" t="s">
        <v>44</v>
      </c>
      <c r="F376" s="242" t="s">
        <v>549</v>
      </c>
      <c r="G376" s="240"/>
      <c r="H376" s="243">
        <v>24</v>
      </c>
      <c r="I376" s="244"/>
      <c r="J376" s="240"/>
      <c r="K376" s="240"/>
      <c r="L376" s="245"/>
      <c r="M376" s="246"/>
      <c r="N376" s="247"/>
      <c r="O376" s="247"/>
      <c r="P376" s="247"/>
      <c r="Q376" s="247"/>
      <c r="R376" s="247"/>
      <c r="S376" s="247"/>
      <c r="T376" s="248"/>
      <c r="U376" s="14"/>
      <c r="V376" s="14"/>
      <c r="W376" s="14"/>
      <c r="X376" s="14"/>
      <c r="Y376" s="14"/>
      <c r="Z376" s="14"/>
      <c r="AA376" s="14"/>
      <c r="AB376" s="14"/>
      <c r="AC376" s="14"/>
      <c r="AD376" s="14"/>
      <c r="AE376" s="14"/>
      <c r="AT376" s="249" t="s">
        <v>172</v>
      </c>
      <c r="AU376" s="249" t="s">
        <v>92</v>
      </c>
      <c r="AV376" s="14" t="s">
        <v>92</v>
      </c>
      <c r="AW376" s="14" t="s">
        <v>42</v>
      </c>
      <c r="AX376" s="14" t="s">
        <v>82</v>
      </c>
      <c r="AY376" s="249" t="s">
        <v>159</v>
      </c>
    </row>
    <row r="377" s="13" customFormat="1">
      <c r="A377" s="13"/>
      <c r="B377" s="229"/>
      <c r="C377" s="230"/>
      <c r="D377" s="227" t="s">
        <v>172</v>
      </c>
      <c r="E377" s="231" t="s">
        <v>44</v>
      </c>
      <c r="F377" s="232" t="s">
        <v>550</v>
      </c>
      <c r="G377" s="230"/>
      <c r="H377" s="231" t="s">
        <v>44</v>
      </c>
      <c r="I377" s="233"/>
      <c r="J377" s="230"/>
      <c r="K377" s="230"/>
      <c r="L377" s="234"/>
      <c r="M377" s="235"/>
      <c r="N377" s="236"/>
      <c r="O377" s="236"/>
      <c r="P377" s="236"/>
      <c r="Q377" s="236"/>
      <c r="R377" s="236"/>
      <c r="S377" s="236"/>
      <c r="T377" s="237"/>
      <c r="U377" s="13"/>
      <c r="V377" s="13"/>
      <c r="W377" s="13"/>
      <c r="X377" s="13"/>
      <c r="Y377" s="13"/>
      <c r="Z377" s="13"/>
      <c r="AA377" s="13"/>
      <c r="AB377" s="13"/>
      <c r="AC377" s="13"/>
      <c r="AD377" s="13"/>
      <c r="AE377" s="13"/>
      <c r="AT377" s="238" t="s">
        <v>172</v>
      </c>
      <c r="AU377" s="238" t="s">
        <v>92</v>
      </c>
      <c r="AV377" s="13" t="s">
        <v>90</v>
      </c>
      <c r="AW377" s="13" t="s">
        <v>42</v>
      </c>
      <c r="AX377" s="13" t="s">
        <v>82</v>
      </c>
      <c r="AY377" s="238" t="s">
        <v>159</v>
      </c>
    </row>
    <row r="378" s="14" customFormat="1">
      <c r="A378" s="14"/>
      <c r="B378" s="239"/>
      <c r="C378" s="240"/>
      <c r="D378" s="227" t="s">
        <v>172</v>
      </c>
      <c r="E378" s="241" t="s">
        <v>44</v>
      </c>
      <c r="F378" s="242" t="s">
        <v>551</v>
      </c>
      <c r="G378" s="240"/>
      <c r="H378" s="243">
        <v>22</v>
      </c>
      <c r="I378" s="244"/>
      <c r="J378" s="240"/>
      <c r="K378" s="240"/>
      <c r="L378" s="245"/>
      <c r="M378" s="246"/>
      <c r="N378" s="247"/>
      <c r="O378" s="247"/>
      <c r="P378" s="247"/>
      <c r="Q378" s="247"/>
      <c r="R378" s="247"/>
      <c r="S378" s="247"/>
      <c r="T378" s="248"/>
      <c r="U378" s="14"/>
      <c r="V378" s="14"/>
      <c r="W378" s="14"/>
      <c r="X378" s="14"/>
      <c r="Y378" s="14"/>
      <c r="Z378" s="14"/>
      <c r="AA378" s="14"/>
      <c r="AB378" s="14"/>
      <c r="AC378" s="14"/>
      <c r="AD378" s="14"/>
      <c r="AE378" s="14"/>
      <c r="AT378" s="249" t="s">
        <v>172</v>
      </c>
      <c r="AU378" s="249" t="s">
        <v>92</v>
      </c>
      <c r="AV378" s="14" t="s">
        <v>92</v>
      </c>
      <c r="AW378" s="14" t="s">
        <v>42</v>
      </c>
      <c r="AX378" s="14" t="s">
        <v>82</v>
      </c>
      <c r="AY378" s="249" t="s">
        <v>159</v>
      </c>
    </row>
    <row r="379" s="13" customFormat="1">
      <c r="A379" s="13"/>
      <c r="B379" s="229"/>
      <c r="C379" s="230"/>
      <c r="D379" s="227" t="s">
        <v>172</v>
      </c>
      <c r="E379" s="231" t="s">
        <v>44</v>
      </c>
      <c r="F379" s="232" t="s">
        <v>552</v>
      </c>
      <c r="G379" s="230"/>
      <c r="H379" s="231" t="s">
        <v>44</v>
      </c>
      <c r="I379" s="233"/>
      <c r="J379" s="230"/>
      <c r="K379" s="230"/>
      <c r="L379" s="234"/>
      <c r="M379" s="235"/>
      <c r="N379" s="236"/>
      <c r="O379" s="236"/>
      <c r="P379" s="236"/>
      <c r="Q379" s="236"/>
      <c r="R379" s="236"/>
      <c r="S379" s="236"/>
      <c r="T379" s="237"/>
      <c r="U379" s="13"/>
      <c r="V379" s="13"/>
      <c r="W379" s="13"/>
      <c r="X379" s="13"/>
      <c r="Y379" s="13"/>
      <c r="Z379" s="13"/>
      <c r="AA379" s="13"/>
      <c r="AB379" s="13"/>
      <c r="AC379" s="13"/>
      <c r="AD379" s="13"/>
      <c r="AE379" s="13"/>
      <c r="AT379" s="238" t="s">
        <v>172</v>
      </c>
      <c r="AU379" s="238" t="s">
        <v>92</v>
      </c>
      <c r="AV379" s="13" t="s">
        <v>90</v>
      </c>
      <c r="AW379" s="13" t="s">
        <v>42</v>
      </c>
      <c r="AX379" s="13" t="s">
        <v>82</v>
      </c>
      <c r="AY379" s="238" t="s">
        <v>159</v>
      </c>
    </row>
    <row r="380" s="14" customFormat="1">
      <c r="A380" s="14"/>
      <c r="B380" s="239"/>
      <c r="C380" s="240"/>
      <c r="D380" s="227" t="s">
        <v>172</v>
      </c>
      <c r="E380" s="241" t="s">
        <v>44</v>
      </c>
      <c r="F380" s="242" t="s">
        <v>553</v>
      </c>
      <c r="G380" s="240"/>
      <c r="H380" s="243">
        <v>62.399999999999999</v>
      </c>
      <c r="I380" s="244"/>
      <c r="J380" s="240"/>
      <c r="K380" s="240"/>
      <c r="L380" s="245"/>
      <c r="M380" s="246"/>
      <c r="N380" s="247"/>
      <c r="O380" s="247"/>
      <c r="P380" s="247"/>
      <c r="Q380" s="247"/>
      <c r="R380" s="247"/>
      <c r="S380" s="247"/>
      <c r="T380" s="248"/>
      <c r="U380" s="14"/>
      <c r="V380" s="14"/>
      <c r="W380" s="14"/>
      <c r="X380" s="14"/>
      <c r="Y380" s="14"/>
      <c r="Z380" s="14"/>
      <c r="AA380" s="14"/>
      <c r="AB380" s="14"/>
      <c r="AC380" s="14"/>
      <c r="AD380" s="14"/>
      <c r="AE380" s="14"/>
      <c r="AT380" s="249" t="s">
        <v>172</v>
      </c>
      <c r="AU380" s="249" t="s">
        <v>92</v>
      </c>
      <c r="AV380" s="14" t="s">
        <v>92</v>
      </c>
      <c r="AW380" s="14" t="s">
        <v>42</v>
      </c>
      <c r="AX380" s="14" t="s">
        <v>82</v>
      </c>
      <c r="AY380" s="249" t="s">
        <v>159</v>
      </c>
    </row>
    <row r="381" s="13" customFormat="1">
      <c r="A381" s="13"/>
      <c r="B381" s="229"/>
      <c r="C381" s="230"/>
      <c r="D381" s="227" t="s">
        <v>172</v>
      </c>
      <c r="E381" s="231" t="s">
        <v>44</v>
      </c>
      <c r="F381" s="232" t="s">
        <v>554</v>
      </c>
      <c r="G381" s="230"/>
      <c r="H381" s="231" t="s">
        <v>44</v>
      </c>
      <c r="I381" s="233"/>
      <c r="J381" s="230"/>
      <c r="K381" s="230"/>
      <c r="L381" s="234"/>
      <c r="M381" s="235"/>
      <c r="N381" s="236"/>
      <c r="O381" s="236"/>
      <c r="P381" s="236"/>
      <c r="Q381" s="236"/>
      <c r="R381" s="236"/>
      <c r="S381" s="236"/>
      <c r="T381" s="237"/>
      <c r="U381" s="13"/>
      <c r="V381" s="13"/>
      <c r="W381" s="13"/>
      <c r="X381" s="13"/>
      <c r="Y381" s="13"/>
      <c r="Z381" s="13"/>
      <c r="AA381" s="13"/>
      <c r="AB381" s="13"/>
      <c r="AC381" s="13"/>
      <c r="AD381" s="13"/>
      <c r="AE381" s="13"/>
      <c r="AT381" s="238" t="s">
        <v>172</v>
      </c>
      <c r="AU381" s="238" t="s">
        <v>92</v>
      </c>
      <c r="AV381" s="13" t="s">
        <v>90</v>
      </c>
      <c r="AW381" s="13" t="s">
        <v>42</v>
      </c>
      <c r="AX381" s="13" t="s">
        <v>82</v>
      </c>
      <c r="AY381" s="238" t="s">
        <v>159</v>
      </c>
    </row>
    <row r="382" s="14" customFormat="1">
      <c r="A382" s="14"/>
      <c r="B382" s="239"/>
      <c r="C382" s="240"/>
      <c r="D382" s="227" t="s">
        <v>172</v>
      </c>
      <c r="E382" s="241" t="s">
        <v>44</v>
      </c>
      <c r="F382" s="242" t="s">
        <v>555</v>
      </c>
      <c r="G382" s="240"/>
      <c r="H382" s="243">
        <v>19.199999999999999</v>
      </c>
      <c r="I382" s="244"/>
      <c r="J382" s="240"/>
      <c r="K382" s="240"/>
      <c r="L382" s="245"/>
      <c r="M382" s="246"/>
      <c r="N382" s="247"/>
      <c r="O382" s="247"/>
      <c r="P382" s="247"/>
      <c r="Q382" s="247"/>
      <c r="R382" s="247"/>
      <c r="S382" s="247"/>
      <c r="T382" s="248"/>
      <c r="U382" s="14"/>
      <c r="V382" s="14"/>
      <c r="W382" s="14"/>
      <c r="X382" s="14"/>
      <c r="Y382" s="14"/>
      <c r="Z382" s="14"/>
      <c r="AA382" s="14"/>
      <c r="AB382" s="14"/>
      <c r="AC382" s="14"/>
      <c r="AD382" s="14"/>
      <c r="AE382" s="14"/>
      <c r="AT382" s="249" t="s">
        <v>172</v>
      </c>
      <c r="AU382" s="249" t="s">
        <v>92</v>
      </c>
      <c r="AV382" s="14" t="s">
        <v>92</v>
      </c>
      <c r="AW382" s="14" t="s">
        <v>42</v>
      </c>
      <c r="AX382" s="14" t="s">
        <v>82</v>
      </c>
      <c r="AY382" s="249" t="s">
        <v>159</v>
      </c>
    </row>
    <row r="383" s="16" customFormat="1">
      <c r="A383" s="16"/>
      <c r="B383" s="261"/>
      <c r="C383" s="262"/>
      <c r="D383" s="227" t="s">
        <v>172</v>
      </c>
      <c r="E383" s="263" t="s">
        <v>44</v>
      </c>
      <c r="F383" s="264" t="s">
        <v>178</v>
      </c>
      <c r="G383" s="262"/>
      <c r="H383" s="265">
        <v>178.5</v>
      </c>
      <c r="I383" s="266"/>
      <c r="J383" s="262"/>
      <c r="K383" s="262"/>
      <c r="L383" s="267"/>
      <c r="M383" s="268"/>
      <c r="N383" s="269"/>
      <c r="O383" s="269"/>
      <c r="P383" s="269"/>
      <c r="Q383" s="269"/>
      <c r="R383" s="269"/>
      <c r="S383" s="269"/>
      <c r="T383" s="270"/>
      <c r="U383" s="16"/>
      <c r="V383" s="16"/>
      <c r="W383" s="16"/>
      <c r="X383" s="16"/>
      <c r="Y383" s="16"/>
      <c r="Z383" s="16"/>
      <c r="AA383" s="16"/>
      <c r="AB383" s="16"/>
      <c r="AC383" s="16"/>
      <c r="AD383" s="16"/>
      <c r="AE383" s="16"/>
      <c r="AT383" s="271" t="s">
        <v>172</v>
      </c>
      <c r="AU383" s="271" t="s">
        <v>92</v>
      </c>
      <c r="AV383" s="16" t="s">
        <v>166</v>
      </c>
      <c r="AW383" s="16" t="s">
        <v>42</v>
      </c>
      <c r="AX383" s="16" t="s">
        <v>90</v>
      </c>
      <c r="AY383" s="271" t="s">
        <v>159</v>
      </c>
    </row>
    <row r="384" s="2" customFormat="1" ht="16.5" customHeight="1">
      <c r="A384" s="42"/>
      <c r="B384" s="43"/>
      <c r="C384" s="272" t="s">
        <v>556</v>
      </c>
      <c r="D384" s="272" t="s">
        <v>212</v>
      </c>
      <c r="E384" s="273" t="s">
        <v>557</v>
      </c>
      <c r="F384" s="274" t="s">
        <v>558</v>
      </c>
      <c r="G384" s="275" t="s">
        <v>222</v>
      </c>
      <c r="H384" s="276">
        <v>177.99000000000001</v>
      </c>
      <c r="I384" s="277"/>
      <c r="J384" s="278">
        <f>ROUND(I384*H384,2)</f>
        <v>0</v>
      </c>
      <c r="K384" s="274" t="s">
        <v>201</v>
      </c>
      <c r="L384" s="279"/>
      <c r="M384" s="280" t="s">
        <v>44</v>
      </c>
      <c r="N384" s="281" t="s">
        <v>53</v>
      </c>
      <c r="O384" s="88"/>
      <c r="P384" s="218">
        <f>O384*H384</f>
        <v>0</v>
      </c>
      <c r="Q384" s="218">
        <v>0.10000000000000001</v>
      </c>
      <c r="R384" s="218">
        <f>Q384*H384</f>
        <v>17.799000000000003</v>
      </c>
      <c r="S384" s="218">
        <v>0</v>
      </c>
      <c r="T384" s="219">
        <f>S384*H384</f>
        <v>0</v>
      </c>
      <c r="U384" s="42"/>
      <c r="V384" s="42"/>
      <c r="W384" s="42"/>
      <c r="X384" s="42"/>
      <c r="Y384" s="42"/>
      <c r="Z384" s="42"/>
      <c r="AA384" s="42"/>
      <c r="AB384" s="42"/>
      <c r="AC384" s="42"/>
      <c r="AD384" s="42"/>
      <c r="AE384" s="42"/>
      <c r="AR384" s="220" t="s">
        <v>215</v>
      </c>
      <c r="AT384" s="220" t="s">
        <v>212</v>
      </c>
      <c r="AU384" s="220" t="s">
        <v>92</v>
      </c>
      <c r="AY384" s="20" t="s">
        <v>159</v>
      </c>
      <c r="BE384" s="221">
        <f>IF(N384="základní",J384,0)</f>
        <v>0</v>
      </c>
      <c r="BF384" s="221">
        <f>IF(N384="snížená",J384,0)</f>
        <v>0</v>
      </c>
      <c r="BG384" s="221">
        <f>IF(N384="zákl. přenesená",J384,0)</f>
        <v>0</v>
      </c>
      <c r="BH384" s="221">
        <f>IF(N384="sníž. přenesená",J384,0)</f>
        <v>0</v>
      </c>
      <c r="BI384" s="221">
        <f>IF(N384="nulová",J384,0)</f>
        <v>0</v>
      </c>
      <c r="BJ384" s="20" t="s">
        <v>90</v>
      </c>
      <c r="BK384" s="221">
        <f>ROUND(I384*H384,2)</f>
        <v>0</v>
      </c>
      <c r="BL384" s="20" t="s">
        <v>166</v>
      </c>
      <c r="BM384" s="220" t="s">
        <v>559</v>
      </c>
    </row>
    <row r="385" s="13" customFormat="1">
      <c r="A385" s="13"/>
      <c r="B385" s="229"/>
      <c r="C385" s="230"/>
      <c r="D385" s="227" t="s">
        <v>172</v>
      </c>
      <c r="E385" s="231" t="s">
        <v>44</v>
      </c>
      <c r="F385" s="232" t="s">
        <v>545</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3" customFormat="1">
      <c r="A386" s="13"/>
      <c r="B386" s="229"/>
      <c r="C386" s="230"/>
      <c r="D386" s="227" t="s">
        <v>172</v>
      </c>
      <c r="E386" s="231" t="s">
        <v>44</v>
      </c>
      <c r="F386" s="232" t="s">
        <v>546</v>
      </c>
      <c r="G386" s="230"/>
      <c r="H386" s="231" t="s">
        <v>44</v>
      </c>
      <c r="I386" s="233"/>
      <c r="J386" s="230"/>
      <c r="K386" s="230"/>
      <c r="L386" s="234"/>
      <c r="M386" s="235"/>
      <c r="N386" s="236"/>
      <c r="O386" s="236"/>
      <c r="P386" s="236"/>
      <c r="Q386" s="236"/>
      <c r="R386" s="236"/>
      <c r="S386" s="236"/>
      <c r="T386" s="237"/>
      <c r="U386" s="13"/>
      <c r="V386" s="13"/>
      <c r="W386" s="13"/>
      <c r="X386" s="13"/>
      <c r="Y386" s="13"/>
      <c r="Z386" s="13"/>
      <c r="AA386" s="13"/>
      <c r="AB386" s="13"/>
      <c r="AC386" s="13"/>
      <c r="AD386" s="13"/>
      <c r="AE386" s="13"/>
      <c r="AT386" s="238" t="s">
        <v>172</v>
      </c>
      <c r="AU386" s="238" t="s">
        <v>92</v>
      </c>
      <c r="AV386" s="13" t="s">
        <v>90</v>
      </c>
      <c r="AW386" s="13" t="s">
        <v>42</v>
      </c>
      <c r="AX386" s="13" t="s">
        <v>82</v>
      </c>
      <c r="AY386" s="238" t="s">
        <v>159</v>
      </c>
    </row>
    <row r="387" s="14" customFormat="1">
      <c r="A387" s="14"/>
      <c r="B387" s="239"/>
      <c r="C387" s="240"/>
      <c r="D387" s="227" t="s">
        <v>172</v>
      </c>
      <c r="E387" s="241" t="s">
        <v>44</v>
      </c>
      <c r="F387" s="242" t="s">
        <v>547</v>
      </c>
      <c r="G387" s="240"/>
      <c r="H387" s="243">
        <v>50.899999999999999</v>
      </c>
      <c r="I387" s="244"/>
      <c r="J387" s="240"/>
      <c r="K387" s="240"/>
      <c r="L387" s="245"/>
      <c r="M387" s="246"/>
      <c r="N387" s="247"/>
      <c r="O387" s="247"/>
      <c r="P387" s="247"/>
      <c r="Q387" s="247"/>
      <c r="R387" s="247"/>
      <c r="S387" s="247"/>
      <c r="T387" s="248"/>
      <c r="U387" s="14"/>
      <c r="V387" s="14"/>
      <c r="W387" s="14"/>
      <c r="X387" s="14"/>
      <c r="Y387" s="14"/>
      <c r="Z387" s="14"/>
      <c r="AA387" s="14"/>
      <c r="AB387" s="14"/>
      <c r="AC387" s="14"/>
      <c r="AD387" s="14"/>
      <c r="AE387" s="14"/>
      <c r="AT387" s="249" t="s">
        <v>172</v>
      </c>
      <c r="AU387" s="249" t="s">
        <v>92</v>
      </c>
      <c r="AV387" s="14" t="s">
        <v>92</v>
      </c>
      <c r="AW387" s="14" t="s">
        <v>42</v>
      </c>
      <c r="AX387" s="14" t="s">
        <v>82</v>
      </c>
      <c r="AY387" s="249" t="s">
        <v>159</v>
      </c>
    </row>
    <row r="388" s="13" customFormat="1">
      <c r="A388" s="13"/>
      <c r="B388" s="229"/>
      <c r="C388" s="230"/>
      <c r="D388" s="227" t="s">
        <v>172</v>
      </c>
      <c r="E388" s="231" t="s">
        <v>44</v>
      </c>
      <c r="F388" s="232" t="s">
        <v>552</v>
      </c>
      <c r="G388" s="230"/>
      <c r="H388" s="231" t="s">
        <v>44</v>
      </c>
      <c r="I388" s="233"/>
      <c r="J388" s="230"/>
      <c r="K388" s="230"/>
      <c r="L388" s="234"/>
      <c r="M388" s="235"/>
      <c r="N388" s="236"/>
      <c r="O388" s="236"/>
      <c r="P388" s="236"/>
      <c r="Q388" s="236"/>
      <c r="R388" s="236"/>
      <c r="S388" s="236"/>
      <c r="T388" s="237"/>
      <c r="U388" s="13"/>
      <c r="V388" s="13"/>
      <c r="W388" s="13"/>
      <c r="X388" s="13"/>
      <c r="Y388" s="13"/>
      <c r="Z388" s="13"/>
      <c r="AA388" s="13"/>
      <c r="AB388" s="13"/>
      <c r="AC388" s="13"/>
      <c r="AD388" s="13"/>
      <c r="AE388" s="13"/>
      <c r="AT388" s="238" t="s">
        <v>172</v>
      </c>
      <c r="AU388" s="238" t="s">
        <v>92</v>
      </c>
      <c r="AV388" s="13" t="s">
        <v>90</v>
      </c>
      <c r="AW388" s="13" t="s">
        <v>42</v>
      </c>
      <c r="AX388" s="13" t="s">
        <v>82</v>
      </c>
      <c r="AY388" s="238" t="s">
        <v>159</v>
      </c>
    </row>
    <row r="389" s="14" customFormat="1">
      <c r="A389" s="14"/>
      <c r="B389" s="239"/>
      <c r="C389" s="240"/>
      <c r="D389" s="227" t="s">
        <v>172</v>
      </c>
      <c r="E389" s="241" t="s">
        <v>44</v>
      </c>
      <c r="F389" s="242" t="s">
        <v>553</v>
      </c>
      <c r="G389" s="240"/>
      <c r="H389" s="243">
        <v>62.399999999999999</v>
      </c>
      <c r="I389" s="244"/>
      <c r="J389" s="240"/>
      <c r="K389" s="240"/>
      <c r="L389" s="245"/>
      <c r="M389" s="246"/>
      <c r="N389" s="247"/>
      <c r="O389" s="247"/>
      <c r="P389" s="247"/>
      <c r="Q389" s="247"/>
      <c r="R389" s="247"/>
      <c r="S389" s="247"/>
      <c r="T389" s="248"/>
      <c r="U389" s="14"/>
      <c r="V389" s="14"/>
      <c r="W389" s="14"/>
      <c r="X389" s="14"/>
      <c r="Y389" s="14"/>
      <c r="Z389" s="14"/>
      <c r="AA389" s="14"/>
      <c r="AB389" s="14"/>
      <c r="AC389" s="14"/>
      <c r="AD389" s="14"/>
      <c r="AE389" s="14"/>
      <c r="AT389" s="249" t="s">
        <v>172</v>
      </c>
      <c r="AU389" s="249" t="s">
        <v>92</v>
      </c>
      <c r="AV389" s="14" t="s">
        <v>92</v>
      </c>
      <c r="AW389" s="14" t="s">
        <v>42</v>
      </c>
      <c r="AX389" s="14" t="s">
        <v>82</v>
      </c>
      <c r="AY389" s="249" t="s">
        <v>159</v>
      </c>
    </row>
    <row r="390" s="13" customFormat="1">
      <c r="A390" s="13"/>
      <c r="B390" s="229"/>
      <c r="C390" s="230"/>
      <c r="D390" s="227" t="s">
        <v>172</v>
      </c>
      <c r="E390" s="231" t="s">
        <v>44</v>
      </c>
      <c r="F390" s="232" t="s">
        <v>560</v>
      </c>
      <c r="G390" s="230"/>
      <c r="H390" s="231" t="s">
        <v>44</v>
      </c>
      <c r="I390" s="233"/>
      <c r="J390" s="230"/>
      <c r="K390" s="230"/>
      <c r="L390" s="234"/>
      <c r="M390" s="235"/>
      <c r="N390" s="236"/>
      <c r="O390" s="236"/>
      <c r="P390" s="236"/>
      <c r="Q390" s="236"/>
      <c r="R390" s="236"/>
      <c r="S390" s="236"/>
      <c r="T390" s="237"/>
      <c r="U390" s="13"/>
      <c r="V390" s="13"/>
      <c r="W390" s="13"/>
      <c r="X390" s="13"/>
      <c r="Y390" s="13"/>
      <c r="Z390" s="13"/>
      <c r="AA390" s="13"/>
      <c r="AB390" s="13"/>
      <c r="AC390" s="13"/>
      <c r="AD390" s="13"/>
      <c r="AE390" s="13"/>
      <c r="AT390" s="238" t="s">
        <v>172</v>
      </c>
      <c r="AU390" s="238" t="s">
        <v>92</v>
      </c>
      <c r="AV390" s="13" t="s">
        <v>90</v>
      </c>
      <c r="AW390" s="13" t="s">
        <v>42</v>
      </c>
      <c r="AX390" s="13" t="s">
        <v>82</v>
      </c>
      <c r="AY390" s="238" t="s">
        <v>159</v>
      </c>
    </row>
    <row r="391" s="14" customFormat="1">
      <c r="A391" s="14"/>
      <c r="B391" s="239"/>
      <c r="C391" s="240"/>
      <c r="D391" s="227" t="s">
        <v>172</v>
      </c>
      <c r="E391" s="241" t="s">
        <v>44</v>
      </c>
      <c r="F391" s="242" t="s">
        <v>555</v>
      </c>
      <c r="G391" s="240"/>
      <c r="H391" s="243">
        <v>19.199999999999999</v>
      </c>
      <c r="I391" s="244"/>
      <c r="J391" s="240"/>
      <c r="K391" s="240"/>
      <c r="L391" s="245"/>
      <c r="M391" s="246"/>
      <c r="N391" s="247"/>
      <c r="O391" s="247"/>
      <c r="P391" s="247"/>
      <c r="Q391" s="247"/>
      <c r="R391" s="247"/>
      <c r="S391" s="247"/>
      <c r="T391" s="248"/>
      <c r="U391" s="14"/>
      <c r="V391" s="14"/>
      <c r="W391" s="14"/>
      <c r="X391" s="14"/>
      <c r="Y391" s="14"/>
      <c r="Z391" s="14"/>
      <c r="AA391" s="14"/>
      <c r="AB391" s="14"/>
      <c r="AC391" s="14"/>
      <c r="AD391" s="14"/>
      <c r="AE391" s="14"/>
      <c r="AT391" s="249" t="s">
        <v>172</v>
      </c>
      <c r="AU391" s="249" t="s">
        <v>92</v>
      </c>
      <c r="AV391" s="14" t="s">
        <v>92</v>
      </c>
      <c r="AW391" s="14" t="s">
        <v>42</v>
      </c>
      <c r="AX391" s="14" t="s">
        <v>82</v>
      </c>
      <c r="AY391" s="249" t="s">
        <v>159</v>
      </c>
    </row>
    <row r="392" s="13" customFormat="1">
      <c r="A392" s="13"/>
      <c r="B392" s="229"/>
      <c r="C392" s="230"/>
      <c r="D392" s="227" t="s">
        <v>172</v>
      </c>
      <c r="E392" s="231" t="s">
        <v>44</v>
      </c>
      <c r="F392" s="232" t="s">
        <v>548</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561</v>
      </c>
      <c r="G393" s="240"/>
      <c r="H393" s="243">
        <v>22</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550</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562</v>
      </c>
      <c r="G395" s="240"/>
      <c r="H395" s="243">
        <v>20</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6" customFormat="1">
      <c r="A396" s="16"/>
      <c r="B396" s="261"/>
      <c r="C396" s="262"/>
      <c r="D396" s="227" t="s">
        <v>172</v>
      </c>
      <c r="E396" s="263" t="s">
        <v>44</v>
      </c>
      <c r="F396" s="264" t="s">
        <v>178</v>
      </c>
      <c r="G396" s="262"/>
      <c r="H396" s="265">
        <v>174.5</v>
      </c>
      <c r="I396" s="266"/>
      <c r="J396" s="262"/>
      <c r="K396" s="262"/>
      <c r="L396" s="267"/>
      <c r="M396" s="268"/>
      <c r="N396" s="269"/>
      <c r="O396" s="269"/>
      <c r="P396" s="269"/>
      <c r="Q396" s="269"/>
      <c r="R396" s="269"/>
      <c r="S396" s="269"/>
      <c r="T396" s="270"/>
      <c r="U396" s="16"/>
      <c r="V396" s="16"/>
      <c r="W396" s="16"/>
      <c r="X396" s="16"/>
      <c r="Y396" s="16"/>
      <c r="Z396" s="16"/>
      <c r="AA396" s="16"/>
      <c r="AB396" s="16"/>
      <c r="AC396" s="16"/>
      <c r="AD396" s="16"/>
      <c r="AE396" s="16"/>
      <c r="AT396" s="271" t="s">
        <v>172</v>
      </c>
      <c r="AU396" s="271" t="s">
        <v>92</v>
      </c>
      <c r="AV396" s="16" t="s">
        <v>166</v>
      </c>
      <c r="AW396" s="16" t="s">
        <v>42</v>
      </c>
      <c r="AX396" s="16" t="s">
        <v>90</v>
      </c>
      <c r="AY396" s="271" t="s">
        <v>159</v>
      </c>
    </row>
    <row r="397" s="14" customFormat="1">
      <c r="A397" s="14"/>
      <c r="B397" s="239"/>
      <c r="C397" s="240"/>
      <c r="D397" s="227" t="s">
        <v>172</v>
      </c>
      <c r="E397" s="240"/>
      <c r="F397" s="242" t="s">
        <v>563</v>
      </c>
      <c r="G397" s="240"/>
      <c r="H397" s="243">
        <v>177.99000000000001</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v>
      </c>
      <c r="AX397" s="14" t="s">
        <v>90</v>
      </c>
      <c r="AY397" s="249" t="s">
        <v>159</v>
      </c>
    </row>
    <row r="398" s="2" customFormat="1" ht="21.75" customHeight="1">
      <c r="A398" s="42"/>
      <c r="B398" s="43"/>
      <c r="C398" s="272" t="s">
        <v>564</v>
      </c>
      <c r="D398" s="272" t="s">
        <v>212</v>
      </c>
      <c r="E398" s="273" t="s">
        <v>565</v>
      </c>
      <c r="F398" s="274" t="s">
        <v>566</v>
      </c>
      <c r="G398" s="275" t="s">
        <v>567</v>
      </c>
      <c r="H398" s="276">
        <v>8.1600000000000001</v>
      </c>
      <c r="I398" s="277"/>
      <c r="J398" s="278">
        <f>ROUND(I398*H398,2)</f>
        <v>0</v>
      </c>
      <c r="K398" s="274" t="s">
        <v>201</v>
      </c>
      <c r="L398" s="279"/>
      <c r="M398" s="280" t="s">
        <v>44</v>
      </c>
      <c r="N398" s="281" t="s">
        <v>53</v>
      </c>
      <c r="O398" s="88"/>
      <c r="P398" s="218">
        <f>O398*H398</f>
        <v>0</v>
      </c>
      <c r="Q398" s="218">
        <v>0.10000000000000001</v>
      </c>
      <c r="R398" s="218">
        <f>Q398*H398</f>
        <v>0.81600000000000006</v>
      </c>
      <c r="S398" s="218">
        <v>0</v>
      </c>
      <c r="T398" s="219">
        <f>S398*H398</f>
        <v>0</v>
      </c>
      <c r="U398" s="42"/>
      <c r="V398" s="42"/>
      <c r="W398" s="42"/>
      <c r="X398" s="42"/>
      <c r="Y398" s="42"/>
      <c r="Z398" s="42"/>
      <c r="AA398" s="42"/>
      <c r="AB398" s="42"/>
      <c r="AC398" s="42"/>
      <c r="AD398" s="42"/>
      <c r="AE398" s="42"/>
      <c r="AR398" s="220" t="s">
        <v>215</v>
      </c>
      <c r="AT398" s="220" t="s">
        <v>212</v>
      </c>
      <c r="AU398" s="220" t="s">
        <v>92</v>
      </c>
      <c r="AY398" s="20" t="s">
        <v>159</v>
      </c>
      <c r="BE398" s="221">
        <f>IF(N398="základní",J398,0)</f>
        <v>0</v>
      </c>
      <c r="BF398" s="221">
        <f>IF(N398="snížená",J398,0)</f>
        <v>0</v>
      </c>
      <c r="BG398" s="221">
        <f>IF(N398="zákl. přenesená",J398,0)</f>
        <v>0</v>
      </c>
      <c r="BH398" s="221">
        <f>IF(N398="sníž. přenesená",J398,0)</f>
        <v>0</v>
      </c>
      <c r="BI398" s="221">
        <f>IF(N398="nulová",J398,0)</f>
        <v>0</v>
      </c>
      <c r="BJ398" s="20" t="s">
        <v>90</v>
      </c>
      <c r="BK398" s="221">
        <f>ROUND(I398*H398,2)</f>
        <v>0</v>
      </c>
      <c r="BL398" s="20" t="s">
        <v>166</v>
      </c>
      <c r="BM398" s="220" t="s">
        <v>568</v>
      </c>
    </row>
    <row r="399" s="13" customFormat="1">
      <c r="A399" s="13"/>
      <c r="B399" s="229"/>
      <c r="C399" s="230"/>
      <c r="D399" s="227" t="s">
        <v>172</v>
      </c>
      <c r="E399" s="231" t="s">
        <v>44</v>
      </c>
      <c r="F399" s="232" t="s">
        <v>569</v>
      </c>
      <c r="G399" s="230"/>
      <c r="H399" s="231" t="s">
        <v>44</v>
      </c>
      <c r="I399" s="233"/>
      <c r="J399" s="230"/>
      <c r="K399" s="230"/>
      <c r="L399" s="234"/>
      <c r="M399" s="235"/>
      <c r="N399" s="236"/>
      <c r="O399" s="236"/>
      <c r="P399" s="236"/>
      <c r="Q399" s="236"/>
      <c r="R399" s="236"/>
      <c r="S399" s="236"/>
      <c r="T399" s="237"/>
      <c r="U399" s="13"/>
      <c r="V399" s="13"/>
      <c r="W399" s="13"/>
      <c r="X399" s="13"/>
      <c r="Y399" s="13"/>
      <c r="Z399" s="13"/>
      <c r="AA399" s="13"/>
      <c r="AB399" s="13"/>
      <c r="AC399" s="13"/>
      <c r="AD399" s="13"/>
      <c r="AE399" s="13"/>
      <c r="AT399" s="238" t="s">
        <v>172</v>
      </c>
      <c r="AU399" s="238" t="s">
        <v>92</v>
      </c>
      <c r="AV399" s="13" t="s">
        <v>90</v>
      </c>
      <c r="AW399" s="13" t="s">
        <v>42</v>
      </c>
      <c r="AX399" s="13" t="s">
        <v>82</v>
      </c>
      <c r="AY399" s="238" t="s">
        <v>159</v>
      </c>
    </row>
    <row r="400" s="13" customFormat="1">
      <c r="A400" s="13"/>
      <c r="B400" s="229"/>
      <c r="C400" s="230"/>
      <c r="D400" s="227" t="s">
        <v>172</v>
      </c>
      <c r="E400" s="231" t="s">
        <v>44</v>
      </c>
      <c r="F400" s="232" t="s">
        <v>548</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166</v>
      </c>
      <c r="G401" s="240"/>
      <c r="H401" s="243">
        <v>4</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3" customFormat="1">
      <c r="A402" s="13"/>
      <c r="B402" s="229"/>
      <c r="C402" s="230"/>
      <c r="D402" s="227" t="s">
        <v>172</v>
      </c>
      <c r="E402" s="231" t="s">
        <v>44</v>
      </c>
      <c r="F402" s="232" t="s">
        <v>550</v>
      </c>
      <c r="G402" s="230"/>
      <c r="H402" s="231" t="s">
        <v>44</v>
      </c>
      <c r="I402" s="233"/>
      <c r="J402" s="230"/>
      <c r="K402" s="230"/>
      <c r="L402" s="234"/>
      <c r="M402" s="235"/>
      <c r="N402" s="236"/>
      <c r="O402" s="236"/>
      <c r="P402" s="236"/>
      <c r="Q402" s="236"/>
      <c r="R402" s="236"/>
      <c r="S402" s="236"/>
      <c r="T402" s="237"/>
      <c r="U402" s="13"/>
      <c r="V402" s="13"/>
      <c r="W402" s="13"/>
      <c r="X402" s="13"/>
      <c r="Y402" s="13"/>
      <c r="Z402" s="13"/>
      <c r="AA402" s="13"/>
      <c r="AB402" s="13"/>
      <c r="AC402" s="13"/>
      <c r="AD402" s="13"/>
      <c r="AE402" s="13"/>
      <c r="AT402" s="238" t="s">
        <v>172</v>
      </c>
      <c r="AU402" s="238" t="s">
        <v>92</v>
      </c>
      <c r="AV402" s="13" t="s">
        <v>90</v>
      </c>
      <c r="AW402" s="13" t="s">
        <v>42</v>
      </c>
      <c r="AX402" s="13" t="s">
        <v>82</v>
      </c>
      <c r="AY402" s="238" t="s">
        <v>159</v>
      </c>
    </row>
    <row r="403" s="14" customFormat="1">
      <c r="A403" s="14"/>
      <c r="B403" s="239"/>
      <c r="C403" s="240"/>
      <c r="D403" s="227" t="s">
        <v>172</v>
      </c>
      <c r="E403" s="241" t="s">
        <v>44</v>
      </c>
      <c r="F403" s="242" t="s">
        <v>166</v>
      </c>
      <c r="G403" s="240"/>
      <c r="H403" s="243">
        <v>4</v>
      </c>
      <c r="I403" s="244"/>
      <c r="J403" s="240"/>
      <c r="K403" s="240"/>
      <c r="L403" s="245"/>
      <c r="M403" s="246"/>
      <c r="N403" s="247"/>
      <c r="O403" s="247"/>
      <c r="P403" s="247"/>
      <c r="Q403" s="247"/>
      <c r="R403" s="247"/>
      <c r="S403" s="247"/>
      <c r="T403" s="248"/>
      <c r="U403" s="14"/>
      <c r="V403" s="14"/>
      <c r="W403" s="14"/>
      <c r="X403" s="14"/>
      <c r="Y403" s="14"/>
      <c r="Z403" s="14"/>
      <c r="AA403" s="14"/>
      <c r="AB403" s="14"/>
      <c r="AC403" s="14"/>
      <c r="AD403" s="14"/>
      <c r="AE403" s="14"/>
      <c r="AT403" s="249" t="s">
        <v>172</v>
      </c>
      <c r="AU403" s="249" t="s">
        <v>92</v>
      </c>
      <c r="AV403" s="14" t="s">
        <v>92</v>
      </c>
      <c r="AW403" s="14" t="s">
        <v>42</v>
      </c>
      <c r="AX403" s="14" t="s">
        <v>82</v>
      </c>
      <c r="AY403" s="249" t="s">
        <v>159</v>
      </c>
    </row>
    <row r="404" s="16" customFormat="1">
      <c r="A404" s="16"/>
      <c r="B404" s="261"/>
      <c r="C404" s="262"/>
      <c r="D404" s="227" t="s">
        <v>172</v>
      </c>
      <c r="E404" s="263" t="s">
        <v>44</v>
      </c>
      <c r="F404" s="264" t="s">
        <v>178</v>
      </c>
      <c r="G404" s="262"/>
      <c r="H404" s="265">
        <v>8</v>
      </c>
      <c r="I404" s="266"/>
      <c r="J404" s="262"/>
      <c r="K404" s="262"/>
      <c r="L404" s="267"/>
      <c r="M404" s="268"/>
      <c r="N404" s="269"/>
      <c r="O404" s="269"/>
      <c r="P404" s="269"/>
      <c r="Q404" s="269"/>
      <c r="R404" s="269"/>
      <c r="S404" s="269"/>
      <c r="T404" s="270"/>
      <c r="U404" s="16"/>
      <c r="V404" s="16"/>
      <c r="W404" s="16"/>
      <c r="X404" s="16"/>
      <c r="Y404" s="16"/>
      <c r="Z404" s="16"/>
      <c r="AA404" s="16"/>
      <c r="AB404" s="16"/>
      <c r="AC404" s="16"/>
      <c r="AD404" s="16"/>
      <c r="AE404" s="16"/>
      <c r="AT404" s="271" t="s">
        <v>172</v>
      </c>
      <c r="AU404" s="271" t="s">
        <v>92</v>
      </c>
      <c r="AV404" s="16" t="s">
        <v>166</v>
      </c>
      <c r="AW404" s="16" t="s">
        <v>42</v>
      </c>
      <c r="AX404" s="16" t="s">
        <v>90</v>
      </c>
      <c r="AY404" s="271" t="s">
        <v>159</v>
      </c>
    </row>
    <row r="405" s="14" customFormat="1">
      <c r="A405" s="14"/>
      <c r="B405" s="239"/>
      <c r="C405" s="240"/>
      <c r="D405" s="227" t="s">
        <v>172</v>
      </c>
      <c r="E405" s="240"/>
      <c r="F405" s="242" t="s">
        <v>570</v>
      </c>
      <c r="G405" s="240"/>
      <c r="H405" s="243">
        <v>8.1600000000000001</v>
      </c>
      <c r="I405" s="244"/>
      <c r="J405" s="240"/>
      <c r="K405" s="240"/>
      <c r="L405" s="245"/>
      <c r="M405" s="246"/>
      <c r="N405" s="247"/>
      <c r="O405" s="247"/>
      <c r="P405" s="247"/>
      <c r="Q405" s="247"/>
      <c r="R405" s="247"/>
      <c r="S405" s="247"/>
      <c r="T405" s="248"/>
      <c r="U405" s="14"/>
      <c r="V405" s="14"/>
      <c r="W405" s="14"/>
      <c r="X405" s="14"/>
      <c r="Y405" s="14"/>
      <c r="Z405" s="14"/>
      <c r="AA405" s="14"/>
      <c r="AB405" s="14"/>
      <c r="AC405" s="14"/>
      <c r="AD405" s="14"/>
      <c r="AE405" s="14"/>
      <c r="AT405" s="249" t="s">
        <v>172</v>
      </c>
      <c r="AU405" s="249" t="s">
        <v>92</v>
      </c>
      <c r="AV405" s="14" t="s">
        <v>92</v>
      </c>
      <c r="AW405" s="14" t="s">
        <v>4</v>
      </c>
      <c r="AX405" s="14" t="s">
        <v>90</v>
      </c>
      <c r="AY405" s="249" t="s">
        <v>159</v>
      </c>
    </row>
    <row r="406" s="2" customFormat="1" ht="21.75" customHeight="1">
      <c r="A406" s="42"/>
      <c r="B406" s="43"/>
      <c r="C406" s="209" t="s">
        <v>571</v>
      </c>
      <c r="D406" s="209" t="s">
        <v>161</v>
      </c>
      <c r="E406" s="210" t="s">
        <v>572</v>
      </c>
      <c r="F406" s="211" t="s">
        <v>573</v>
      </c>
      <c r="G406" s="212" t="s">
        <v>308</v>
      </c>
      <c r="H406" s="213">
        <v>5196.2299999999996</v>
      </c>
      <c r="I406" s="214"/>
      <c r="J406" s="215">
        <f>ROUND(I406*H406,2)</f>
        <v>0</v>
      </c>
      <c r="K406" s="211" t="s">
        <v>165</v>
      </c>
      <c r="L406" s="48"/>
      <c r="M406" s="216" t="s">
        <v>44</v>
      </c>
      <c r="N406" s="217" t="s">
        <v>53</v>
      </c>
      <c r="O406" s="88"/>
      <c r="P406" s="218">
        <f>O406*H406</f>
        <v>0</v>
      </c>
      <c r="Q406" s="218">
        <v>0.00025000000000000001</v>
      </c>
      <c r="R406" s="218">
        <f>Q406*H406</f>
        <v>1.2990575</v>
      </c>
      <c r="S406" s="218">
        <v>0</v>
      </c>
      <c r="T406" s="219">
        <f>S406*H406</f>
        <v>0</v>
      </c>
      <c r="U406" s="42"/>
      <c r="V406" s="42"/>
      <c r="W406" s="42"/>
      <c r="X406" s="42"/>
      <c r="Y406" s="42"/>
      <c r="Z406" s="42"/>
      <c r="AA406" s="42"/>
      <c r="AB406" s="42"/>
      <c r="AC406" s="42"/>
      <c r="AD406" s="42"/>
      <c r="AE406" s="42"/>
      <c r="AR406" s="220" t="s">
        <v>166</v>
      </c>
      <c r="AT406" s="220" t="s">
        <v>161</v>
      </c>
      <c r="AU406" s="220" t="s">
        <v>92</v>
      </c>
      <c r="AY406" s="20" t="s">
        <v>159</v>
      </c>
      <c r="BE406" s="221">
        <f>IF(N406="základní",J406,0)</f>
        <v>0</v>
      </c>
      <c r="BF406" s="221">
        <f>IF(N406="snížená",J406,0)</f>
        <v>0</v>
      </c>
      <c r="BG406" s="221">
        <f>IF(N406="zákl. přenesená",J406,0)</f>
        <v>0</v>
      </c>
      <c r="BH406" s="221">
        <f>IF(N406="sníž. přenesená",J406,0)</f>
        <v>0</v>
      </c>
      <c r="BI406" s="221">
        <f>IF(N406="nulová",J406,0)</f>
        <v>0</v>
      </c>
      <c r="BJ406" s="20" t="s">
        <v>90</v>
      </c>
      <c r="BK406" s="221">
        <f>ROUND(I406*H406,2)</f>
        <v>0</v>
      </c>
      <c r="BL406" s="20" t="s">
        <v>166</v>
      </c>
      <c r="BM406" s="220" t="s">
        <v>574</v>
      </c>
    </row>
    <row r="407" s="2" customFormat="1">
      <c r="A407" s="42"/>
      <c r="B407" s="43"/>
      <c r="C407" s="44"/>
      <c r="D407" s="222" t="s">
        <v>168</v>
      </c>
      <c r="E407" s="44"/>
      <c r="F407" s="223" t="s">
        <v>575</v>
      </c>
      <c r="G407" s="44"/>
      <c r="H407" s="44"/>
      <c r="I407" s="224"/>
      <c r="J407" s="44"/>
      <c r="K407" s="44"/>
      <c r="L407" s="48"/>
      <c r="M407" s="225"/>
      <c r="N407" s="226"/>
      <c r="O407" s="88"/>
      <c r="P407" s="88"/>
      <c r="Q407" s="88"/>
      <c r="R407" s="88"/>
      <c r="S407" s="88"/>
      <c r="T407" s="89"/>
      <c r="U407" s="42"/>
      <c r="V407" s="42"/>
      <c r="W407" s="42"/>
      <c r="X407" s="42"/>
      <c r="Y407" s="42"/>
      <c r="Z407" s="42"/>
      <c r="AA407" s="42"/>
      <c r="AB407" s="42"/>
      <c r="AC407" s="42"/>
      <c r="AD407" s="42"/>
      <c r="AE407" s="42"/>
      <c r="AT407" s="20" t="s">
        <v>168</v>
      </c>
      <c r="AU407" s="20" t="s">
        <v>92</v>
      </c>
    </row>
    <row r="408" s="13" customFormat="1">
      <c r="A408" s="13"/>
      <c r="B408" s="229"/>
      <c r="C408" s="230"/>
      <c r="D408" s="227" t="s">
        <v>172</v>
      </c>
      <c r="E408" s="231" t="s">
        <v>44</v>
      </c>
      <c r="F408" s="232" t="s">
        <v>576</v>
      </c>
      <c r="G408" s="230"/>
      <c r="H408" s="231" t="s">
        <v>44</v>
      </c>
      <c r="I408" s="233"/>
      <c r="J408" s="230"/>
      <c r="K408" s="230"/>
      <c r="L408" s="234"/>
      <c r="M408" s="235"/>
      <c r="N408" s="236"/>
      <c r="O408" s="236"/>
      <c r="P408" s="236"/>
      <c r="Q408" s="236"/>
      <c r="R408" s="236"/>
      <c r="S408" s="236"/>
      <c r="T408" s="237"/>
      <c r="U408" s="13"/>
      <c r="V408" s="13"/>
      <c r="W408" s="13"/>
      <c r="X408" s="13"/>
      <c r="Y408" s="13"/>
      <c r="Z408" s="13"/>
      <c r="AA408" s="13"/>
      <c r="AB408" s="13"/>
      <c r="AC408" s="13"/>
      <c r="AD408" s="13"/>
      <c r="AE408" s="13"/>
      <c r="AT408" s="238" t="s">
        <v>172</v>
      </c>
      <c r="AU408" s="238" t="s">
        <v>92</v>
      </c>
      <c r="AV408" s="13" t="s">
        <v>90</v>
      </c>
      <c r="AW408" s="13" t="s">
        <v>42</v>
      </c>
      <c r="AX408" s="13" t="s">
        <v>82</v>
      </c>
      <c r="AY408" s="238" t="s">
        <v>159</v>
      </c>
    </row>
    <row r="409" s="14" customFormat="1">
      <c r="A409" s="14"/>
      <c r="B409" s="239"/>
      <c r="C409" s="240"/>
      <c r="D409" s="227" t="s">
        <v>172</v>
      </c>
      <c r="E409" s="241" t="s">
        <v>44</v>
      </c>
      <c r="F409" s="242" t="s">
        <v>246</v>
      </c>
      <c r="G409" s="240"/>
      <c r="H409" s="243">
        <v>584.44000000000005</v>
      </c>
      <c r="I409" s="244"/>
      <c r="J409" s="240"/>
      <c r="K409" s="240"/>
      <c r="L409" s="245"/>
      <c r="M409" s="246"/>
      <c r="N409" s="247"/>
      <c r="O409" s="247"/>
      <c r="P409" s="247"/>
      <c r="Q409" s="247"/>
      <c r="R409" s="247"/>
      <c r="S409" s="247"/>
      <c r="T409" s="248"/>
      <c r="U409" s="14"/>
      <c r="V409" s="14"/>
      <c r="W409" s="14"/>
      <c r="X409" s="14"/>
      <c r="Y409" s="14"/>
      <c r="Z409" s="14"/>
      <c r="AA409" s="14"/>
      <c r="AB409" s="14"/>
      <c r="AC409" s="14"/>
      <c r="AD409" s="14"/>
      <c r="AE409" s="14"/>
      <c r="AT409" s="249" t="s">
        <v>172</v>
      </c>
      <c r="AU409" s="249" t="s">
        <v>92</v>
      </c>
      <c r="AV409" s="14" t="s">
        <v>92</v>
      </c>
      <c r="AW409" s="14" t="s">
        <v>42</v>
      </c>
      <c r="AX409" s="14" t="s">
        <v>82</v>
      </c>
      <c r="AY409" s="249" t="s">
        <v>159</v>
      </c>
    </row>
    <row r="410" s="14" customFormat="1">
      <c r="A410" s="14"/>
      <c r="B410" s="239"/>
      <c r="C410" s="240"/>
      <c r="D410" s="227" t="s">
        <v>172</v>
      </c>
      <c r="E410" s="241" t="s">
        <v>44</v>
      </c>
      <c r="F410" s="242" t="s">
        <v>248</v>
      </c>
      <c r="G410" s="240"/>
      <c r="H410" s="243">
        <v>723.27999999999997</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4" customFormat="1">
      <c r="A411" s="14"/>
      <c r="B411" s="239"/>
      <c r="C411" s="240"/>
      <c r="D411" s="227" t="s">
        <v>172</v>
      </c>
      <c r="E411" s="241" t="s">
        <v>44</v>
      </c>
      <c r="F411" s="242" t="s">
        <v>250</v>
      </c>
      <c r="G411" s="240"/>
      <c r="H411" s="243">
        <v>1428.29</v>
      </c>
      <c r="I411" s="244"/>
      <c r="J411" s="240"/>
      <c r="K411" s="240"/>
      <c r="L411" s="245"/>
      <c r="M411" s="246"/>
      <c r="N411" s="247"/>
      <c r="O411" s="247"/>
      <c r="P411" s="247"/>
      <c r="Q411" s="247"/>
      <c r="R411" s="247"/>
      <c r="S411" s="247"/>
      <c r="T411" s="248"/>
      <c r="U411" s="14"/>
      <c r="V411" s="14"/>
      <c r="W411" s="14"/>
      <c r="X411" s="14"/>
      <c r="Y411" s="14"/>
      <c r="Z411" s="14"/>
      <c r="AA411" s="14"/>
      <c r="AB411" s="14"/>
      <c r="AC411" s="14"/>
      <c r="AD411" s="14"/>
      <c r="AE411" s="14"/>
      <c r="AT411" s="249" t="s">
        <v>172</v>
      </c>
      <c r="AU411" s="249" t="s">
        <v>92</v>
      </c>
      <c r="AV411" s="14" t="s">
        <v>92</v>
      </c>
      <c r="AW411" s="14" t="s">
        <v>42</v>
      </c>
      <c r="AX411" s="14" t="s">
        <v>82</v>
      </c>
      <c r="AY411" s="249" t="s">
        <v>159</v>
      </c>
    </row>
    <row r="412" s="14" customFormat="1">
      <c r="A412" s="14"/>
      <c r="B412" s="239"/>
      <c r="C412" s="240"/>
      <c r="D412" s="227" t="s">
        <v>172</v>
      </c>
      <c r="E412" s="241" t="s">
        <v>44</v>
      </c>
      <c r="F412" s="242" t="s">
        <v>252</v>
      </c>
      <c r="G412" s="240"/>
      <c r="H412" s="243">
        <v>193.31</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4" customFormat="1">
      <c r="A413" s="14"/>
      <c r="B413" s="239"/>
      <c r="C413" s="240"/>
      <c r="D413" s="227" t="s">
        <v>172</v>
      </c>
      <c r="E413" s="241" t="s">
        <v>44</v>
      </c>
      <c r="F413" s="242" t="s">
        <v>254</v>
      </c>
      <c r="G413" s="240"/>
      <c r="H413" s="243">
        <v>86.430000000000007</v>
      </c>
      <c r="I413" s="244"/>
      <c r="J413" s="240"/>
      <c r="K413" s="240"/>
      <c r="L413" s="245"/>
      <c r="M413" s="246"/>
      <c r="N413" s="247"/>
      <c r="O413" s="247"/>
      <c r="P413" s="247"/>
      <c r="Q413" s="247"/>
      <c r="R413" s="247"/>
      <c r="S413" s="247"/>
      <c r="T413" s="248"/>
      <c r="U413" s="14"/>
      <c r="V413" s="14"/>
      <c r="W413" s="14"/>
      <c r="X413" s="14"/>
      <c r="Y413" s="14"/>
      <c r="Z413" s="14"/>
      <c r="AA413" s="14"/>
      <c r="AB413" s="14"/>
      <c r="AC413" s="14"/>
      <c r="AD413" s="14"/>
      <c r="AE413" s="14"/>
      <c r="AT413" s="249" t="s">
        <v>172</v>
      </c>
      <c r="AU413" s="249" t="s">
        <v>92</v>
      </c>
      <c r="AV413" s="14" t="s">
        <v>92</v>
      </c>
      <c r="AW413" s="14" t="s">
        <v>42</v>
      </c>
      <c r="AX413" s="14" t="s">
        <v>82</v>
      </c>
      <c r="AY413" s="249" t="s">
        <v>159</v>
      </c>
    </row>
    <row r="414" s="14" customFormat="1">
      <c r="A414" s="14"/>
      <c r="B414" s="239"/>
      <c r="C414" s="240"/>
      <c r="D414" s="227" t="s">
        <v>172</v>
      </c>
      <c r="E414" s="241" t="s">
        <v>44</v>
      </c>
      <c r="F414" s="242" t="s">
        <v>256</v>
      </c>
      <c r="G414" s="240"/>
      <c r="H414" s="243">
        <v>23.129999999999999</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4" customFormat="1">
      <c r="A415" s="14"/>
      <c r="B415" s="239"/>
      <c r="C415" s="240"/>
      <c r="D415" s="227" t="s">
        <v>172</v>
      </c>
      <c r="E415" s="241" t="s">
        <v>44</v>
      </c>
      <c r="F415" s="242" t="s">
        <v>259</v>
      </c>
      <c r="G415" s="240"/>
      <c r="H415" s="243">
        <v>298.18000000000001</v>
      </c>
      <c r="I415" s="244"/>
      <c r="J415" s="240"/>
      <c r="K415" s="240"/>
      <c r="L415" s="245"/>
      <c r="M415" s="246"/>
      <c r="N415" s="247"/>
      <c r="O415" s="247"/>
      <c r="P415" s="247"/>
      <c r="Q415" s="247"/>
      <c r="R415" s="247"/>
      <c r="S415" s="247"/>
      <c r="T415" s="248"/>
      <c r="U415" s="14"/>
      <c r="V415" s="14"/>
      <c r="W415" s="14"/>
      <c r="X415" s="14"/>
      <c r="Y415" s="14"/>
      <c r="Z415" s="14"/>
      <c r="AA415" s="14"/>
      <c r="AB415" s="14"/>
      <c r="AC415" s="14"/>
      <c r="AD415" s="14"/>
      <c r="AE415" s="14"/>
      <c r="AT415" s="249" t="s">
        <v>172</v>
      </c>
      <c r="AU415" s="249" t="s">
        <v>92</v>
      </c>
      <c r="AV415" s="14" t="s">
        <v>92</v>
      </c>
      <c r="AW415" s="14" t="s">
        <v>42</v>
      </c>
      <c r="AX415" s="14" t="s">
        <v>82</v>
      </c>
      <c r="AY415" s="249" t="s">
        <v>159</v>
      </c>
    </row>
    <row r="416" s="14" customFormat="1">
      <c r="A416" s="14"/>
      <c r="B416" s="239"/>
      <c r="C416" s="240"/>
      <c r="D416" s="227" t="s">
        <v>172</v>
      </c>
      <c r="E416" s="241" t="s">
        <v>44</v>
      </c>
      <c r="F416" s="242" t="s">
        <v>261</v>
      </c>
      <c r="G416" s="240"/>
      <c r="H416" s="243">
        <v>48.270000000000003</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42</v>
      </c>
      <c r="AX416" s="14" t="s">
        <v>82</v>
      </c>
      <c r="AY416" s="249" t="s">
        <v>159</v>
      </c>
    </row>
    <row r="417" s="14" customFormat="1">
      <c r="A417" s="14"/>
      <c r="B417" s="239"/>
      <c r="C417" s="240"/>
      <c r="D417" s="227" t="s">
        <v>172</v>
      </c>
      <c r="E417" s="241" t="s">
        <v>44</v>
      </c>
      <c r="F417" s="242" t="s">
        <v>263</v>
      </c>
      <c r="G417" s="240"/>
      <c r="H417" s="243">
        <v>1810.9000000000001</v>
      </c>
      <c r="I417" s="244"/>
      <c r="J417" s="240"/>
      <c r="K417" s="240"/>
      <c r="L417" s="245"/>
      <c r="M417" s="246"/>
      <c r="N417" s="247"/>
      <c r="O417" s="247"/>
      <c r="P417" s="247"/>
      <c r="Q417" s="247"/>
      <c r="R417" s="247"/>
      <c r="S417" s="247"/>
      <c r="T417" s="248"/>
      <c r="U417" s="14"/>
      <c r="V417" s="14"/>
      <c r="W417" s="14"/>
      <c r="X417" s="14"/>
      <c r="Y417" s="14"/>
      <c r="Z417" s="14"/>
      <c r="AA417" s="14"/>
      <c r="AB417" s="14"/>
      <c r="AC417" s="14"/>
      <c r="AD417" s="14"/>
      <c r="AE417" s="14"/>
      <c r="AT417" s="249" t="s">
        <v>172</v>
      </c>
      <c r="AU417" s="249" t="s">
        <v>92</v>
      </c>
      <c r="AV417" s="14" t="s">
        <v>92</v>
      </c>
      <c r="AW417" s="14" t="s">
        <v>42</v>
      </c>
      <c r="AX417" s="14" t="s">
        <v>82</v>
      </c>
      <c r="AY417" s="249" t="s">
        <v>159</v>
      </c>
    </row>
    <row r="418" s="16" customFormat="1">
      <c r="A418" s="16"/>
      <c r="B418" s="261"/>
      <c r="C418" s="262"/>
      <c r="D418" s="227" t="s">
        <v>172</v>
      </c>
      <c r="E418" s="263" t="s">
        <v>44</v>
      </c>
      <c r="F418" s="264" t="s">
        <v>178</v>
      </c>
      <c r="G418" s="262"/>
      <c r="H418" s="265">
        <v>5196.2299999999996</v>
      </c>
      <c r="I418" s="266"/>
      <c r="J418" s="262"/>
      <c r="K418" s="262"/>
      <c r="L418" s="267"/>
      <c r="M418" s="268"/>
      <c r="N418" s="269"/>
      <c r="O418" s="269"/>
      <c r="P418" s="269"/>
      <c r="Q418" s="269"/>
      <c r="R418" s="269"/>
      <c r="S418" s="269"/>
      <c r="T418" s="270"/>
      <c r="U418" s="16"/>
      <c r="V418" s="16"/>
      <c r="W418" s="16"/>
      <c r="X418" s="16"/>
      <c r="Y418" s="16"/>
      <c r="Z418" s="16"/>
      <c r="AA418" s="16"/>
      <c r="AB418" s="16"/>
      <c r="AC418" s="16"/>
      <c r="AD418" s="16"/>
      <c r="AE418" s="16"/>
      <c r="AT418" s="271" t="s">
        <v>172</v>
      </c>
      <c r="AU418" s="271" t="s">
        <v>92</v>
      </c>
      <c r="AV418" s="16" t="s">
        <v>166</v>
      </c>
      <c r="AW418" s="16" t="s">
        <v>42</v>
      </c>
      <c r="AX418" s="16" t="s">
        <v>90</v>
      </c>
      <c r="AY418" s="271" t="s">
        <v>159</v>
      </c>
    </row>
    <row r="419" s="2" customFormat="1" ht="16.5" customHeight="1">
      <c r="A419" s="42"/>
      <c r="B419" s="43"/>
      <c r="C419" s="209" t="s">
        <v>577</v>
      </c>
      <c r="D419" s="209" t="s">
        <v>161</v>
      </c>
      <c r="E419" s="210" t="s">
        <v>578</v>
      </c>
      <c r="F419" s="211" t="s">
        <v>579</v>
      </c>
      <c r="G419" s="212" t="s">
        <v>222</v>
      </c>
      <c r="H419" s="213">
        <v>196</v>
      </c>
      <c r="I419" s="214"/>
      <c r="J419" s="215">
        <f>ROUND(I419*H419,2)</f>
        <v>0</v>
      </c>
      <c r="K419" s="211" t="s">
        <v>165</v>
      </c>
      <c r="L419" s="48"/>
      <c r="M419" s="216" t="s">
        <v>44</v>
      </c>
      <c r="N419" s="217" t="s">
        <v>53</v>
      </c>
      <c r="O419" s="88"/>
      <c r="P419" s="218">
        <f>O419*H419</f>
        <v>0</v>
      </c>
      <c r="Q419" s="218">
        <v>0.29221000000000003</v>
      </c>
      <c r="R419" s="218">
        <f>Q419*H419</f>
        <v>57.273160000000004</v>
      </c>
      <c r="S419" s="218">
        <v>0</v>
      </c>
      <c r="T419" s="219">
        <f>S419*H419</f>
        <v>0</v>
      </c>
      <c r="U419" s="42"/>
      <c r="V419" s="42"/>
      <c r="W419" s="42"/>
      <c r="X419" s="42"/>
      <c r="Y419" s="42"/>
      <c r="Z419" s="42"/>
      <c r="AA419" s="42"/>
      <c r="AB419" s="42"/>
      <c r="AC419" s="42"/>
      <c r="AD419" s="42"/>
      <c r="AE419" s="42"/>
      <c r="AR419" s="220" t="s">
        <v>166</v>
      </c>
      <c r="AT419" s="220" t="s">
        <v>161</v>
      </c>
      <c r="AU419" s="220" t="s">
        <v>92</v>
      </c>
      <c r="AY419" s="20" t="s">
        <v>159</v>
      </c>
      <c r="BE419" s="221">
        <f>IF(N419="základní",J419,0)</f>
        <v>0</v>
      </c>
      <c r="BF419" s="221">
        <f>IF(N419="snížená",J419,0)</f>
        <v>0</v>
      </c>
      <c r="BG419" s="221">
        <f>IF(N419="zákl. přenesená",J419,0)</f>
        <v>0</v>
      </c>
      <c r="BH419" s="221">
        <f>IF(N419="sníž. přenesená",J419,0)</f>
        <v>0</v>
      </c>
      <c r="BI419" s="221">
        <f>IF(N419="nulová",J419,0)</f>
        <v>0</v>
      </c>
      <c r="BJ419" s="20" t="s">
        <v>90</v>
      </c>
      <c r="BK419" s="221">
        <f>ROUND(I419*H419,2)</f>
        <v>0</v>
      </c>
      <c r="BL419" s="20" t="s">
        <v>166</v>
      </c>
      <c r="BM419" s="220" t="s">
        <v>580</v>
      </c>
    </row>
    <row r="420" s="2" customFormat="1">
      <c r="A420" s="42"/>
      <c r="B420" s="43"/>
      <c r="C420" s="44"/>
      <c r="D420" s="222" t="s">
        <v>168</v>
      </c>
      <c r="E420" s="44"/>
      <c r="F420" s="223" t="s">
        <v>581</v>
      </c>
      <c r="G420" s="44"/>
      <c r="H420" s="44"/>
      <c r="I420" s="224"/>
      <c r="J420" s="44"/>
      <c r="K420" s="44"/>
      <c r="L420" s="48"/>
      <c r="M420" s="225"/>
      <c r="N420" s="226"/>
      <c r="O420" s="88"/>
      <c r="P420" s="88"/>
      <c r="Q420" s="88"/>
      <c r="R420" s="88"/>
      <c r="S420" s="88"/>
      <c r="T420" s="89"/>
      <c r="U420" s="42"/>
      <c r="V420" s="42"/>
      <c r="W420" s="42"/>
      <c r="X420" s="42"/>
      <c r="Y420" s="42"/>
      <c r="Z420" s="42"/>
      <c r="AA420" s="42"/>
      <c r="AB420" s="42"/>
      <c r="AC420" s="42"/>
      <c r="AD420" s="42"/>
      <c r="AE420" s="42"/>
      <c r="AT420" s="20" t="s">
        <v>168</v>
      </c>
      <c r="AU420" s="20" t="s">
        <v>92</v>
      </c>
    </row>
    <row r="421" s="2" customFormat="1" ht="16.5" customHeight="1">
      <c r="A421" s="42"/>
      <c r="B421" s="43"/>
      <c r="C421" s="272" t="s">
        <v>582</v>
      </c>
      <c r="D421" s="272" t="s">
        <v>212</v>
      </c>
      <c r="E421" s="273" t="s">
        <v>583</v>
      </c>
      <c r="F421" s="274" t="s">
        <v>584</v>
      </c>
      <c r="G421" s="275" t="s">
        <v>222</v>
      </c>
      <c r="H421" s="276">
        <v>94</v>
      </c>
      <c r="I421" s="277"/>
      <c r="J421" s="278">
        <f>ROUND(I421*H421,2)</f>
        <v>0</v>
      </c>
      <c r="K421" s="274" t="s">
        <v>201</v>
      </c>
      <c r="L421" s="279"/>
      <c r="M421" s="280" t="s">
        <v>44</v>
      </c>
      <c r="N421" s="281" t="s">
        <v>53</v>
      </c>
      <c r="O421" s="88"/>
      <c r="P421" s="218">
        <f>O421*H421</f>
        <v>0</v>
      </c>
      <c r="Q421" s="218">
        <v>0.021000000000000001</v>
      </c>
      <c r="R421" s="218">
        <f>Q421*H421</f>
        <v>1.9740000000000002</v>
      </c>
      <c r="S421" s="218">
        <v>0</v>
      </c>
      <c r="T421" s="219">
        <f>S421*H421</f>
        <v>0</v>
      </c>
      <c r="U421" s="42"/>
      <c r="V421" s="42"/>
      <c r="W421" s="42"/>
      <c r="X421" s="42"/>
      <c r="Y421" s="42"/>
      <c r="Z421" s="42"/>
      <c r="AA421" s="42"/>
      <c r="AB421" s="42"/>
      <c r="AC421" s="42"/>
      <c r="AD421" s="42"/>
      <c r="AE421" s="42"/>
      <c r="AR421" s="220" t="s">
        <v>215</v>
      </c>
      <c r="AT421" s="220" t="s">
        <v>212</v>
      </c>
      <c r="AU421" s="220" t="s">
        <v>92</v>
      </c>
      <c r="AY421" s="20" t="s">
        <v>159</v>
      </c>
      <c r="BE421" s="221">
        <f>IF(N421="základní",J421,0)</f>
        <v>0</v>
      </c>
      <c r="BF421" s="221">
        <f>IF(N421="snížená",J421,0)</f>
        <v>0</v>
      </c>
      <c r="BG421" s="221">
        <f>IF(N421="zákl. přenesená",J421,0)</f>
        <v>0</v>
      </c>
      <c r="BH421" s="221">
        <f>IF(N421="sníž. přenesená",J421,0)</f>
        <v>0</v>
      </c>
      <c r="BI421" s="221">
        <f>IF(N421="nulová",J421,0)</f>
        <v>0</v>
      </c>
      <c r="BJ421" s="20" t="s">
        <v>90</v>
      </c>
      <c r="BK421" s="221">
        <f>ROUND(I421*H421,2)</f>
        <v>0</v>
      </c>
      <c r="BL421" s="20" t="s">
        <v>166</v>
      </c>
      <c r="BM421" s="220" t="s">
        <v>585</v>
      </c>
    </row>
    <row r="422" s="13" customFormat="1">
      <c r="A422" s="13"/>
      <c r="B422" s="229"/>
      <c r="C422" s="230"/>
      <c r="D422" s="227" t="s">
        <v>172</v>
      </c>
      <c r="E422" s="231" t="s">
        <v>44</v>
      </c>
      <c r="F422" s="232" t="s">
        <v>586</v>
      </c>
      <c r="G422" s="230"/>
      <c r="H422" s="231" t="s">
        <v>44</v>
      </c>
      <c r="I422" s="233"/>
      <c r="J422" s="230"/>
      <c r="K422" s="230"/>
      <c r="L422" s="234"/>
      <c r="M422" s="235"/>
      <c r="N422" s="236"/>
      <c r="O422" s="236"/>
      <c r="P422" s="236"/>
      <c r="Q422" s="236"/>
      <c r="R422" s="236"/>
      <c r="S422" s="236"/>
      <c r="T422" s="237"/>
      <c r="U422" s="13"/>
      <c r="V422" s="13"/>
      <c r="W422" s="13"/>
      <c r="X422" s="13"/>
      <c r="Y422" s="13"/>
      <c r="Z422" s="13"/>
      <c r="AA422" s="13"/>
      <c r="AB422" s="13"/>
      <c r="AC422" s="13"/>
      <c r="AD422" s="13"/>
      <c r="AE422" s="13"/>
      <c r="AT422" s="238" t="s">
        <v>172</v>
      </c>
      <c r="AU422" s="238" t="s">
        <v>92</v>
      </c>
      <c r="AV422" s="13" t="s">
        <v>90</v>
      </c>
      <c r="AW422" s="13" t="s">
        <v>42</v>
      </c>
      <c r="AX422" s="13" t="s">
        <v>82</v>
      </c>
      <c r="AY422" s="238" t="s">
        <v>159</v>
      </c>
    </row>
    <row r="423" s="14" customFormat="1">
      <c r="A423" s="14"/>
      <c r="B423" s="239"/>
      <c r="C423" s="240"/>
      <c r="D423" s="227" t="s">
        <v>172</v>
      </c>
      <c r="E423" s="241" t="s">
        <v>44</v>
      </c>
      <c r="F423" s="242" t="s">
        <v>587</v>
      </c>
      <c r="G423" s="240"/>
      <c r="H423" s="243">
        <v>94</v>
      </c>
      <c r="I423" s="244"/>
      <c r="J423" s="240"/>
      <c r="K423" s="240"/>
      <c r="L423" s="245"/>
      <c r="M423" s="246"/>
      <c r="N423" s="247"/>
      <c r="O423" s="247"/>
      <c r="P423" s="247"/>
      <c r="Q423" s="247"/>
      <c r="R423" s="247"/>
      <c r="S423" s="247"/>
      <c r="T423" s="248"/>
      <c r="U423" s="14"/>
      <c r="V423" s="14"/>
      <c r="W423" s="14"/>
      <c r="X423" s="14"/>
      <c r="Y423" s="14"/>
      <c r="Z423" s="14"/>
      <c r="AA423" s="14"/>
      <c r="AB423" s="14"/>
      <c r="AC423" s="14"/>
      <c r="AD423" s="14"/>
      <c r="AE423" s="14"/>
      <c r="AT423" s="249" t="s">
        <v>172</v>
      </c>
      <c r="AU423" s="249" t="s">
        <v>92</v>
      </c>
      <c r="AV423" s="14" t="s">
        <v>92</v>
      </c>
      <c r="AW423" s="14" t="s">
        <v>42</v>
      </c>
      <c r="AX423" s="14" t="s">
        <v>82</v>
      </c>
      <c r="AY423" s="249" t="s">
        <v>159</v>
      </c>
    </row>
    <row r="424" s="16" customFormat="1">
      <c r="A424" s="16"/>
      <c r="B424" s="261"/>
      <c r="C424" s="262"/>
      <c r="D424" s="227" t="s">
        <v>172</v>
      </c>
      <c r="E424" s="263" t="s">
        <v>44</v>
      </c>
      <c r="F424" s="264" t="s">
        <v>178</v>
      </c>
      <c r="G424" s="262"/>
      <c r="H424" s="265">
        <v>94</v>
      </c>
      <c r="I424" s="266"/>
      <c r="J424" s="262"/>
      <c r="K424" s="262"/>
      <c r="L424" s="267"/>
      <c r="M424" s="268"/>
      <c r="N424" s="269"/>
      <c r="O424" s="269"/>
      <c r="P424" s="269"/>
      <c r="Q424" s="269"/>
      <c r="R424" s="269"/>
      <c r="S424" s="269"/>
      <c r="T424" s="270"/>
      <c r="U424" s="16"/>
      <c r="V424" s="16"/>
      <c r="W424" s="16"/>
      <c r="X424" s="16"/>
      <c r="Y424" s="16"/>
      <c r="Z424" s="16"/>
      <c r="AA424" s="16"/>
      <c r="AB424" s="16"/>
      <c r="AC424" s="16"/>
      <c r="AD424" s="16"/>
      <c r="AE424" s="16"/>
      <c r="AT424" s="271" t="s">
        <v>172</v>
      </c>
      <c r="AU424" s="271" t="s">
        <v>92</v>
      </c>
      <c r="AV424" s="16" t="s">
        <v>166</v>
      </c>
      <c r="AW424" s="16" t="s">
        <v>42</v>
      </c>
      <c r="AX424" s="16" t="s">
        <v>90</v>
      </c>
      <c r="AY424" s="271" t="s">
        <v>159</v>
      </c>
    </row>
    <row r="425" s="2" customFormat="1" ht="16.5" customHeight="1">
      <c r="A425" s="42"/>
      <c r="B425" s="43"/>
      <c r="C425" s="272" t="s">
        <v>588</v>
      </c>
      <c r="D425" s="272" t="s">
        <v>212</v>
      </c>
      <c r="E425" s="273" t="s">
        <v>589</v>
      </c>
      <c r="F425" s="274" t="s">
        <v>590</v>
      </c>
      <c r="G425" s="275" t="s">
        <v>222</v>
      </c>
      <c r="H425" s="276">
        <v>102</v>
      </c>
      <c r="I425" s="277"/>
      <c r="J425" s="278">
        <f>ROUND(I425*H425,2)</f>
        <v>0</v>
      </c>
      <c r="K425" s="274" t="s">
        <v>201</v>
      </c>
      <c r="L425" s="279"/>
      <c r="M425" s="280" t="s">
        <v>44</v>
      </c>
      <c r="N425" s="281" t="s">
        <v>53</v>
      </c>
      <c r="O425" s="88"/>
      <c r="P425" s="218">
        <f>O425*H425</f>
        <v>0</v>
      </c>
      <c r="Q425" s="218">
        <v>0.021000000000000001</v>
      </c>
      <c r="R425" s="218">
        <f>Q425*H425</f>
        <v>2.1420000000000003</v>
      </c>
      <c r="S425" s="218">
        <v>0</v>
      </c>
      <c r="T425" s="219">
        <f>S425*H425</f>
        <v>0</v>
      </c>
      <c r="U425" s="42"/>
      <c r="V425" s="42"/>
      <c r="W425" s="42"/>
      <c r="X425" s="42"/>
      <c r="Y425" s="42"/>
      <c r="Z425" s="42"/>
      <c r="AA425" s="42"/>
      <c r="AB425" s="42"/>
      <c r="AC425" s="42"/>
      <c r="AD425" s="42"/>
      <c r="AE425" s="42"/>
      <c r="AR425" s="220" t="s">
        <v>215</v>
      </c>
      <c r="AT425" s="220" t="s">
        <v>212</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591</v>
      </c>
    </row>
    <row r="426" s="13" customFormat="1">
      <c r="A426" s="13"/>
      <c r="B426" s="229"/>
      <c r="C426" s="230"/>
      <c r="D426" s="227" t="s">
        <v>172</v>
      </c>
      <c r="E426" s="231" t="s">
        <v>44</v>
      </c>
      <c r="F426" s="232" t="s">
        <v>586</v>
      </c>
      <c r="G426" s="230"/>
      <c r="H426" s="231" t="s">
        <v>44</v>
      </c>
      <c r="I426" s="233"/>
      <c r="J426" s="230"/>
      <c r="K426" s="230"/>
      <c r="L426" s="234"/>
      <c r="M426" s="235"/>
      <c r="N426" s="236"/>
      <c r="O426" s="236"/>
      <c r="P426" s="236"/>
      <c r="Q426" s="236"/>
      <c r="R426" s="236"/>
      <c r="S426" s="236"/>
      <c r="T426" s="237"/>
      <c r="U426" s="13"/>
      <c r="V426" s="13"/>
      <c r="W426" s="13"/>
      <c r="X426" s="13"/>
      <c r="Y426" s="13"/>
      <c r="Z426" s="13"/>
      <c r="AA426" s="13"/>
      <c r="AB426" s="13"/>
      <c r="AC426" s="13"/>
      <c r="AD426" s="13"/>
      <c r="AE426" s="13"/>
      <c r="AT426" s="238" t="s">
        <v>172</v>
      </c>
      <c r="AU426" s="238" t="s">
        <v>92</v>
      </c>
      <c r="AV426" s="13" t="s">
        <v>90</v>
      </c>
      <c r="AW426" s="13" t="s">
        <v>42</v>
      </c>
      <c r="AX426" s="13" t="s">
        <v>82</v>
      </c>
      <c r="AY426" s="238" t="s">
        <v>159</v>
      </c>
    </row>
    <row r="427" s="14" customFormat="1">
      <c r="A427" s="14"/>
      <c r="B427" s="239"/>
      <c r="C427" s="240"/>
      <c r="D427" s="227" t="s">
        <v>172</v>
      </c>
      <c r="E427" s="241" t="s">
        <v>44</v>
      </c>
      <c r="F427" s="242" t="s">
        <v>592</v>
      </c>
      <c r="G427" s="240"/>
      <c r="H427" s="243">
        <v>102</v>
      </c>
      <c r="I427" s="244"/>
      <c r="J427" s="240"/>
      <c r="K427" s="240"/>
      <c r="L427" s="245"/>
      <c r="M427" s="246"/>
      <c r="N427" s="247"/>
      <c r="O427" s="247"/>
      <c r="P427" s="247"/>
      <c r="Q427" s="247"/>
      <c r="R427" s="247"/>
      <c r="S427" s="247"/>
      <c r="T427" s="248"/>
      <c r="U427" s="14"/>
      <c r="V427" s="14"/>
      <c r="W427" s="14"/>
      <c r="X427" s="14"/>
      <c r="Y427" s="14"/>
      <c r="Z427" s="14"/>
      <c r="AA427" s="14"/>
      <c r="AB427" s="14"/>
      <c r="AC427" s="14"/>
      <c r="AD427" s="14"/>
      <c r="AE427" s="14"/>
      <c r="AT427" s="249" t="s">
        <v>172</v>
      </c>
      <c r="AU427" s="249" t="s">
        <v>92</v>
      </c>
      <c r="AV427" s="14" t="s">
        <v>92</v>
      </c>
      <c r="AW427" s="14" t="s">
        <v>42</v>
      </c>
      <c r="AX427" s="14" t="s">
        <v>82</v>
      </c>
      <c r="AY427" s="249" t="s">
        <v>159</v>
      </c>
    </row>
    <row r="428" s="16" customFormat="1">
      <c r="A428" s="16"/>
      <c r="B428" s="261"/>
      <c r="C428" s="262"/>
      <c r="D428" s="227" t="s">
        <v>172</v>
      </c>
      <c r="E428" s="263" t="s">
        <v>44</v>
      </c>
      <c r="F428" s="264" t="s">
        <v>178</v>
      </c>
      <c r="G428" s="262"/>
      <c r="H428" s="265">
        <v>102</v>
      </c>
      <c r="I428" s="266"/>
      <c r="J428" s="262"/>
      <c r="K428" s="262"/>
      <c r="L428" s="267"/>
      <c r="M428" s="268"/>
      <c r="N428" s="269"/>
      <c r="O428" s="269"/>
      <c r="P428" s="269"/>
      <c r="Q428" s="269"/>
      <c r="R428" s="269"/>
      <c r="S428" s="269"/>
      <c r="T428" s="270"/>
      <c r="U428" s="16"/>
      <c r="V428" s="16"/>
      <c r="W428" s="16"/>
      <c r="X428" s="16"/>
      <c r="Y428" s="16"/>
      <c r="Z428" s="16"/>
      <c r="AA428" s="16"/>
      <c r="AB428" s="16"/>
      <c r="AC428" s="16"/>
      <c r="AD428" s="16"/>
      <c r="AE428" s="16"/>
      <c r="AT428" s="271" t="s">
        <v>172</v>
      </c>
      <c r="AU428" s="271" t="s">
        <v>92</v>
      </c>
      <c r="AV428" s="16" t="s">
        <v>166</v>
      </c>
      <c r="AW428" s="16" t="s">
        <v>42</v>
      </c>
      <c r="AX428" s="16" t="s">
        <v>90</v>
      </c>
      <c r="AY428" s="271" t="s">
        <v>159</v>
      </c>
    </row>
    <row r="429" s="2" customFormat="1" ht="16.5" customHeight="1">
      <c r="A429" s="42"/>
      <c r="B429" s="43"/>
      <c r="C429" s="209" t="s">
        <v>593</v>
      </c>
      <c r="D429" s="209" t="s">
        <v>161</v>
      </c>
      <c r="E429" s="210" t="s">
        <v>594</v>
      </c>
      <c r="F429" s="211" t="s">
        <v>595</v>
      </c>
      <c r="G429" s="212" t="s">
        <v>222</v>
      </c>
      <c r="H429" s="213">
        <v>50</v>
      </c>
      <c r="I429" s="214"/>
      <c r="J429" s="215">
        <f>ROUND(I429*H429,2)</f>
        <v>0</v>
      </c>
      <c r="K429" s="211" t="s">
        <v>201</v>
      </c>
      <c r="L429" s="48"/>
      <c r="M429" s="216" t="s">
        <v>44</v>
      </c>
      <c r="N429" s="217" t="s">
        <v>53</v>
      </c>
      <c r="O429" s="88"/>
      <c r="P429" s="218">
        <f>O429*H429</f>
        <v>0</v>
      </c>
      <c r="Q429" s="218">
        <v>0.43819000000000002</v>
      </c>
      <c r="R429" s="218">
        <f>Q429*H429</f>
        <v>21.909500000000001</v>
      </c>
      <c r="S429" s="218">
        <v>0</v>
      </c>
      <c r="T429" s="219">
        <f>S429*H429</f>
        <v>0</v>
      </c>
      <c r="U429" s="42"/>
      <c r="V429" s="42"/>
      <c r="W429" s="42"/>
      <c r="X429" s="42"/>
      <c r="Y429" s="42"/>
      <c r="Z429" s="42"/>
      <c r="AA429" s="42"/>
      <c r="AB429" s="42"/>
      <c r="AC429" s="42"/>
      <c r="AD429" s="42"/>
      <c r="AE429" s="42"/>
      <c r="AR429" s="220" t="s">
        <v>166</v>
      </c>
      <c r="AT429" s="220" t="s">
        <v>161</v>
      </c>
      <c r="AU429" s="220" t="s">
        <v>92</v>
      </c>
      <c r="AY429" s="20" t="s">
        <v>159</v>
      </c>
      <c r="BE429" s="221">
        <f>IF(N429="základní",J429,0)</f>
        <v>0</v>
      </c>
      <c r="BF429" s="221">
        <f>IF(N429="snížená",J429,0)</f>
        <v>0</v>
      </c>
      <c r="BG429" s="221">
        <f>IF(N429="zákl. přenesená",J429,0)</f>
        <v>0</v>
      </c>
      <c r="BH429" s="221">
        <f>IF(N429="sníž. přenesená",J429,0)</f>
        <v>0</v>
      </c>
      <c r="BI429" s="221">
        <f>IF(N429="nulová",J429,0)</f>
        <v>0</v>
      </c>
      <c r="BJ429" s="20" t="s">
        <v>90</v>
      </c>
      <c r="BK429" s="221">
        <f>ROUND(I429*H429,2)</f>
        <v>0</v>
      </c>
      <c r="BL429" s="20" t="s">
        <v>166</v>
      </c>
      <c r="BM429" s="220" t="s">
        <v>596</v>
      </c>
    </row>
    <row r="430" s="13" customFormat="1">
      <c r="A430" s="13"/>
      <c r="B430" s="229"/>
      <c r="C430" s="230"/>
      <c r="D430" s="227" t="s">
        <v>172</v>
      </c>
      <c r="E430" s="231" t="s">
        <v>44</v>
      </c>
      <c r="F430" s="232" t="s">
        <v>597</v>
      </c>
      <c r="G430" s="230"/>
      <c r="H430" s="231" t="s">
        <v>44</v>
      </c>
      <c r="I430" s="233"/>
      <c r="J430" s="230"/>
      <c r="K430" s="230"/>
      <c r="L430" s="234"/>
      <c r="M430" s="235"/>
      <c r="N430" s="236"/>
      <c r="O430" s="236"/>
      <c r="P430" s="236"/>
      <c r="Q430" s="236"/>
      <c r="R430" s="236"/>
      <c r="S430" s="236"/>
      <c r="T430" s="237"/>
      <c r="U430" s="13"/>
      <c r="V430" s="13"/>
      <c r="W430" s="13"/>
      <c r="X430" s="13"/>
      <c r="Y430" s="13"/>
      <c r="Z430" s="13"/>
      <c r="AA430" s="13"/>
      <c r="AB430" s="13"/>
      <c r="AC430" s="13"/>
      <c r="AD430" s="13"/>
      <c r="AE430" s="13"/>
      <c r="AT430" s="238" t="s">
        <v>172</v>
      </c>
      <c r="AU430" s="238" t="s">
        <v>92</v>
      </c>
      <c r="AV430" s="13" t="s">
        <v>90</v>
      </c>
      <c r="AW430" s="13" t="s">
        <v>42</v>
      </c>
      <c r="AX430" s="13" t="s">
        <v>82</v>
      </c>
      <c r="AY430" s="238" t="s">
        <v>159</v>
      </c>
    </row>
    <row r="431" s="13" customFormat="1">
      <c r="A431" s="13"/>
      <c r="B431" s="229"/>
      <c r="C431" s="230"/>
      <c r="D431" s="227" t="s">
        <v>172</v>
      </c>
      <c r="E431" s="231" t="s">
        <v>44</v>
      </c>
      <c r="F431" s="232" t="s">
        <v>548</v>
      </c>
      <c r="G431" s="230"/>
      <c r="H431" s="231" t="s">
        <v>44</v>
      </c>
      <c r="I431" s="233"/>
      <c r="J431" s="230"/>
      <c r="K431" s="230"/>
      <c r="L431" s="234"/>
      <c r="M431" s="235"/>
      <c r="N431" s="236"/>
      <c r="O431" s="236"/>
      <c r="P431" s="236"/>
      <c r="Q431" s="236"/>
      <c r="R431" s="236"/>
      <c r="S431" s="236"/>
      <c r="T431" s="237"/>
      <c r="U431" s="13"/>
      <c r="V431" s="13"/>
      <c r="W431" s="13"/>
      <c r="X431" s="13"/>
      <c r="Y431" s="13"/>
      <c r="Z431" s="13"/>
      <c r="AA431" s="13"/>
      <c r="AB431" s="13"/>
      <c r="AC431" s="13"/>
      <c r="AD431" s="13"/>
      <c r="AE431" s="13"/>
      <c r="AT431" s="238" t="s">
        <v>172</v>
      </c>
      <c r="AU431" s="238" t="s">
        <v>92</v>
      </c>
      <c r="AV431" s="13" t="s">
        <v>90</v>
      </c>
      <c r="AW431" s="13" t="s">
        <v>42</v>
      </c>
      <c r="AX431" s="13" t="s">
        <v>82</v>
      </c>
      <c r="AY431" s="238" t="s">
        <v>159</v>
      </c>
    </row>
    <row r="432" s="14" customFormat="1">
      <c r="A432" s="14"/>
      <c r="B432" s="239"/>
      <c r="C432" s="240"/>
      <c r="D432" s="227" t="s">
        <v>172</v>
      </c>
      <c r="E432" s="241" t="s">
        <v>44</v>
      </c>
      <c r="F432" s="242" t="s">
        <v>598</v>
      </c>
      <c r="G432" s="240"/>
      <c r="H432" s="243">
        <v>26</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3" customFormat="1">
      <c r="A433" s="13"/>
      <c r="B433" s="229"/>
      <c r="C433" s="230"/>
      <c r="D433" s="227" t="s">
        <v>172</v>
      </c>
      <c r="E433" s="231" t="s">
        <v>44</v>
      </c>
      <c r="F433" s="232" t="s">
        <v>550</v>
      </c>
      <c r="G433" s="230"/>
      <c r="H433" s="231" t="s">
        <v>44</v>
      </c>
      <c r="I433" s="233"/>
      <c r="J433" s="230"/>
      <c r="K433" s="230"/>
      <c r="L433" s="234"/>
      <c r="M433" s="235"/>
      <c r="N433" s="236"/>
      <c r="O433" s="236"/>
      <c r="P433" s="236"/>
      <c r="Q433" s="236"/>
      <c r="R433" s="236"/>
      <c r="S433" s="236"/>
      <c r="T433" s="237"/>
      <c r="U433" s="13"/>
      <c r="V433" s="13"/>
      <c r="W433" s="13"/>
      <c r="X433" s="13"/>
      <c r="Y433" s="13"/>
      <c r="Z433" s="13"/>
      <c r="AA433" s="13"/>
      <c r="AB433" s="13"/>
      <c r="AC433" s="13"/>
      <c r="AD433" s="13"/>
      <c r="AE433" s="13"/>
      <c r="AT433" s="238" t="s">
        <v>172</v>
      </c>
      <c r="AU433" s="238" t="s">
        <v>92</v>
      </c>
      <c r="AV433" s="13" t="s">
        <v>90</v>
      </c>
      <c r="AW433" s="13" t="s">
        <v>42</v>
      </c>
      <c r="AX433" s="13" t="s">
        <v>82</v>
      </c>
      <c r="AY433" s="238" t="s">
        <v>159</v>
      </c>
    </row>
    <row r="434" s="14" customFormat="1">
      <c r="A434" s="14"/>
      <c r="B434" s="239"/>
      <c r="C434" s="240"/>
      <c r="D434" s="227" t="s">
        <v>172</v>
      </c>
      <c r="E434" s="241" t="s">
        <v>44</v>
      </c>
      <c r="F434" s="242" t="s">
        <v>599</v>
      </c>
      <c r="G434" s="240"/>
      <c r="H434" s="243">
        <v>24</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6" customFormat="1">
      <c r="A435" s="16"/>
      <c r="B435" s="261"/>
      <c r="C435" s="262"/>
      <c r="D435" s="227" t="s">
        <v>172</v>
      </c>
      <c r="E435" s="263" t="s">
        <v>44</v>
      </c>
      <c r="F435" s="264" t="s">
        <v>178</v>
      </c>
      <c r="G435" s="262"/>
      <c r="H435" s="265">
        <v>50</v>
      </c>
      <c r="I435" s="266"/>
      <c r="J435" s="262"/>
      <c r="K435" s="262"/>
      <c r="L435" s="267"/>
      <c r="M435" s="268"/>
      <c r="N435" s="269"/>
      <c r="O435" s="269"/>
      <c r="P435" s="269"/>
      <c r="Q435" s="269"/>
      <c r="R435" s="269"/>
      <c r="S435" s="269"/>
      <c r="T435" s="270"/>
      <c r="U435" s="16"/>
      <c r="V435" s="16"/>
      <c r="W435" s="16"/>
      <c r="X435" s="16"/>
      <c r="Y435" s="16"/>
      <c r="Z435" s="16"/>
      <c r="AA435" s="16"/>
      <c r="AB435" s="16"/>
      <c r="AC435" s="16"/>
      <c r="AD435" s="16"/>
      <c r="AE435" s="16"/>
      <c r="AT435" s="271" t="s">
        <v>172</v>
      </c>
      <c r="AU435" s="271" t="s">
        <v>92</v>
      </c>
      <c r="AV435" s="16" t="s">
        <v>166</v>
      </c>
      <c r="AW435" s="16" t="s">
        <v>42</v>
      </c>
      <c r="AX435" s="16" t="s">
        <v>90</v>
      </c>
      <c r="AY435" s="271" t="s">
        <v>159</v>
      </c>
    </row>
    <row r="436" s="2" customFormat="1" ht="16.5" customHeight="1">
      <c r="A436" s="42"/>
      <c r="B436" s="43"/>
      <c r="C436" s="272" t="s">
        <v>600</v>
      </c>
      <c r="D436" s="272" t="s">
        <v>212</v>
      </c>
      <c r="E436" s="273" t="s">
        <v>601</v>
      </c>
      <c r="F436" s="274" t="s">
        <v>602</v>
      </c>
      <c r="G436" s="275" t="s">
        <v>222</v>
      </c>
      <c r="H436" s="276">
        <v>50</v>
      </c>
      <c r="I436" s="277"/>
      <c r="J436" s="278">
        <f>ROUND(I436*H436,2)</f>
        <v>0</v>
      </c>
      <c r="K436" s="274" t="s">
        <v>201</v>
      </c>
      <c r="L436" s="279"/>
      <c r="M436" s="280" t="s">
        <v>44</v>
      </c>
      <c r="N436" s="281" t="s">
        <v>53</v>
      </c>
      <c r="O436" s="88"/>
      <c r="P436" s="218">
        <f>O436*H436</f>
        <v>0</v>
      </c>
      <c r="Q436" s="218">
        <v>0.021000000000000001</v>
      </c>
      <c r="R436" s="218">
        <f>Q436*H436</f>
        <v>1.05</v>
      </c>
      <c r="S436" s="218">
        <v>0</v>
      </c>
      <c r="T436" s="219">
        <f>S436*H436</f>
        <v>0</v>
      </c>
      <c r="U436" s="42"/>
      <c r="V436" s="42"/>
      <c r="W436" s="42"/>
      <c r="X436" s="42"/>
      <c r="Y436" s="42"/>
      <c r="Z436" s="42"/>
      <c r="AA436" s="42"/>
      <c r="AB436" s="42"/>
      <c r="AC436" s="42"/>
      <c r="AD436" s="42"/>
      <c r="AE436" s="42"/>
      <c r="AR436" s="220" t="s">
        <v>215</v>
      </c>
      <c r="AT436" s="220" t="s">
        <v>212</v>
      </c>
      <c r="AU436" s="220" t="s">
        <v>92</v>
      </c>
      <c r="AY436" s="20" t="s">
        <v>159</v>
      </c>
      <c r="BE436" s="221">
        <f>IF(N436="základní",J436,0)</f>
        <v>0</v>
      </c>
      <c r="BF436" s="221">
        <f>IF(N436="snížená",J436,0)</f>
        <v>0</v>
      </c>
      <c r="BG436" s="221">
        <f>IF(N436="zákl. přenesená",J436,0)</f>
        <v>0</v>
      </c>
      <c r="BH436" s="221">
        <f>IF(N436="sníž. přenesená",J436,0)</f>
        <v>0</v>
      </c>
      <c r="BI436" s="221">
        <f>IF(N436="nulová",J436,0)</f>
        <v>0</v>
      </c>
      <c r="BJ436" s="20" t="s">
        <v>90</v>
      </c>
      <c r="BK436" s="221">
        <f>ROUND(I436*H436,2)</f>
        <v>0</v>
      </c>
      <c r="BL436" s="20" t="s">
        <v>166</v>
      </c>
      <c r="BM436" s="220" t="s">
        <v>603</v>
      </c>
    </row>
    <row r="437" s="2" customFormat="1" ht="16.5" customHeight="1">
      <c r="A437" s="42"/>
      <c r="B437" s="43"/>
      <c r="C437" s="209" t="s">
        <v>604</v>
      </c>
      <c r="D437" s="209" t="s">
        <v>161</v>
      </c>
      <c r="E437" s="210" t="s">
        <v>605</v>
      </c>
      <c r="F437" s="211" t="s">
        <v>606</v>
      </c>
      <c r="G437" s="212" t="s">
        <v>567</v>
      </c>
      <c r="H437" s="213">
        <v>6</v>
      </c>
      <c r="I437" s="214"/>
      <c r="J437" s="215">
        <f>ROUND(I437*H437,2)</f>
        <v>0</v>
      </c>
      <c r="K437" s="211" t="s">
        <v>165</v>
      </c>
      <c r="L437" s="48"/>
      <c r="M437" s="216" t="s">
        <v>44</v>
      </c>
      <c r="N437" s="217" t="s">
        <v>53</v>
      </c>
      <c r="O437" s="88"/>
      <c r="P437" s="218">
        <f>O437*H437</f>
        <v>0</v>
      </c>
      <c r="Q437" s="218">
        <v>0.27205000000000001</v>
      </c>
      <c r="R437" s="218">
        <f>Q437*H437</f>
        <v>1.6323000000000001</v>
      </c>
      <c r="S437" s="218">
        <v>0</v>
      </c>
      <c r="T437" s="219">
        <f>S437*H437</f>
        <v>0</v>
      </c>
      <c r="U437" s="42"/>
      <c r="V437" s="42"/>
      <c r="W437" s="42"/>
      <c r="X437" s="42"/>
      <c r="Y437" s="42"/>
      <c r="Z437" s="42"/>
      <c r="AA437" s="42"/>
      <c r="AB437" s="42"/>
      <c r="AC437" s="42"/>
      <c r="AD437" s="42"/>
      <c r="AE437" s="42"/>
      <c r="AR437" s="220" t="s">
        <v>166</v>
      </c>
      <c r="AT437" s="220" t="s">
        <v>161</v>
      </c>
      <c r="AU437" s="220" t="s">
        <v>92</v>
      </c>
      <c r="AY437" s="20" t="s">
        <v>159</v>
      </c>
      <c r="BE437" s="221">
        <f>IF(N437="základní",J437,0)</f>
        <v>0</v>
      </c>
      <c r="BF437" s="221">
        <f>IF(N437="snížená",J437,0)</f>
        <v>0</v>
      </c>
      <c r="BG437" s="221">
        <f>IF(N437="zákl. přenesená",J437,0)</f>
        <v>0</v>
      </c>
      <c r="BH437" s="221">
        <f>IF(N437="sníž. přenesená",J437,0)</f>
        <v>0</v>
      </c>
      <c r="BI437" s="221">
        <f>IF(N437="nulová",J437,0)</f>
        <v>0</v>
      </c>
      <c r="BJ437" s="20" t="s">
        <v>90</v>
      </c>
      <c r="BK437" s="221">
        <f>ROUND(I437*H437,2)</f>
        <v>0</v>
      </c>
      <c r="BL437" s="20" t="s">
        <v>166</v>
      </c>
      <c r="BM437" s="220" t="s">
        <v>607</v>
      </c>
    </row>
    <row r="438" s="2" customFormat="1">
      <c r="A438" s="42"/>
      <c r="B438" s="43"/>
      <c r="C438" s="44"/>
      <c r="D438" s="222" t="s">
        <v>168</v>
      </c>
      <c r="E438" s="44"/>
      <c r="F438" s="223" t="s">
        <v>608</v>
      </c>
      <c r="G438" s="44"/>
      <c r="H438" s="44"/>
      <c r="I438" s="224"/>
      <c r="J438" s="44"/>
      <c r="K438" s="44"/>
      <c r="L438" s="48"/>
      <c r="M438" s="225"/>
      <c r="N438" s="226"/>
      <c r="O438" s="88"/>
      <c r="P438" s="88"/>
      <c r="Q438" s="88"/>
      <c r="R438" s="88"/>
      <c r="S438" s="88"/>
      <c r="T438" s="89"/>
      <c r="U438" s="42"/>
      <c r="V438" s="42"/>
      <c r="W438" s="42"/>
      <c r="X438" s="42"/>
      <c r="Y438" s="42"/>
      <c r="Z438" s="42"/>
      <c r="AA438" s="42"/>
      <c r="AB438" s="42"/>
      <c r="AC438" s="42"/>
      <c r="AD438" s="42"/>
      <c r="AE438" s="42"/>
      <c r="AT438" s="20" t="s">
        <v>168</v>
      </c>
      <c r="AU438" s="20" t="s">
        <v>92</v>
      </c>
    </row>
    <row r="439" s="13" customFormat="1">
      <c r="A439" s="13"/>
      <c r="B439" s="229"/>
      <c r="C439" s="230"/>
      <c r="D439" s="227" t="s">
        <v>172</v>
      </c>
      <c r="E439" s="231" t="s">
        <v>44</v>
      </c>
      <c r="F439" s="232" t="s">
        <v>586</v>
      </c>
      <c r="G439" s="230"/>
      <c r="H439" s="231" t="s">
        <v>44</v>
      </c>
      <c r="I439" s="233"/>
      <c r="J439" s="230"/>
      <c r="K439" s="230"/>
      <c r="L439" s="234"/>
      <c r="M439" s="235"/>
      <c r="N439" s="236"/>
      <c r="O439" s="236"/>
      <c r="P439" s="236"/>
      <c r="Q439" s="236"/>
      <c r="R439" s="236"/>
      <c r="S439" s="236"/>
      <c r="T439" s="237"/>
      <c r="U439" s="13"/>
      <c r="V439" s="13"/>
      <c r="W439" s="13"/>
      <c r="X439" s="13"/>
      <c r="Y439" s="13"/>
      <c r="Z439" s="13"/>
      <c r="AA439" s="13"/>
      <c r="AB439" s="13"/>
      <c r="AC439" s="13"/>
      <c r="AD439" s="13"/>
      <c r="AE439" s="13"/>
      <c r="AT439" s="238" t="s">
        <v>172</v>
      </c>
      <c r="AU439" s="238" t="s">
        <v>92</v>
      </c>
      <c r="AV439" s="13" t="s">
        <v>90</v>
      </c>
      <c r="AW439" s="13" t="s">
        <v>42</v>
      </c>
      <c r="AX439" s="13" t="s">
        <v>82</v>
      </c>
      <c r="AY439" s="238" t="s">
        <v>159</v>
      </c>
    </row>
    <row r="440" s="13" customFormat="1">
      <c r="A440" s="13"/>
      <c r="B440" s="229"/>
      <c r="C440" s="230"/>
      <c r="D440" s="227" t="s">
        <v>172</v>
      </c>
      <c r="E440" s="231" t="s">
        <v>44</v>
      </c>
      <c r="F440" s="232" t="s">
        <v>609</v>
      </c>
      <c r="G440" s="230"/>
      <c r="H440" s="231" t="s">
        <v>44</v>
      </c>
      <c r="I440" s="233"/>
      <c r="J440" s="230"/>
      <c r="K440" s="230"/>
      <c r="L440" s="234"/>
      <c r="M440" s="235"/>
      <c r="N440" s="236"/>
      <c r="O440" s="236"/>
      <c r="P440" s="236"/>
      <c r="Q440" s="236"/>
      <c r="R440" s="236"/>
      <c r="S440" s="236"/>
      <c r="T440" s="237"/>
      <c r="U440" s="13"/>
      <c r="V440" s="13"/>
      <c r="W440" s="13"/>
      <c r="X440" s="13"/>
      <c r="Y440" s="13"/>
      <c r="Z440" s="13"/>
      <c r="AA440" s="13"/>
      <c r="AB440" s="13"/>
      <c r="AC440" s="13"/>
      <c r="AD440" s="13"/>
      <c r="AE440" s="13"/>
      <c r="AT440" s="238" t="s">
        <v>172</v>
      </c>
      <c r="AU440" s="238" t="s">
        <v>92</v>
      </c>
      <c r="AV440" s="13" t="s">
        <v>90</v>
      </c>
      <c r="AW440" s="13" t="s">
        <v>42</v>
      </c>
      <c r="AX440" s="13" t="s">
        <v>82</v>
      </c>
      <c r="AY440" s="238" t="s">
        <v>159</v>
      </c>
    </row>
    <row r="441" s="14" customFormat="1">
      <c r="A441" s="14"/>
      <c r="B441" s="239"/>
      <c r="C441" s="240"/>
      <c r="D441" s="227" t="s">
        <v>172</v>
      </c>
      <c r="E441" s="241" t="s">
        <v>44</v>
      </c>
      <c r="F441" s="242" t="s">
        <v>205</v>
      </c>
      <c r="G441" s="240"/>
      <c r="H441" s="243">
        <v>6</v>
      </c>
      <c r="I441" s="244"/>
      <c r="J441" s="240"/>
      <c r="K441" s="240"/>
      <c r="L441" s="245"/>
      <c r="M441" s="246"/>
      <c r="N441" s="247"/>
      <c r="O441" s="247"/>
      <c r="P441" s="247"/>
      <c r="Q441" s="247"/>
      <c r="R441" s="247"/>
      <c r="S441" s="247"/>
      <c r="T441" s="248"/>
      <c r="U441" s="14"/>
      <c r="V441" s="14"/>
      <c r="W441" s="14"/>
      <c r="X441" s="14"/>
      <c r="Y441" s="14"/>
      <c r="Z441" s="14"/>
      <c r="AA441" s="14"/>
      <c r="AB441" s="14"/>
      <c r="AC441" s="14"/>
      <c r="AD441" s="14"/>
      <c r="AE441" s="14"/>
      <c r="AT441" s="249" t="s">
        <v>172</v>
      </c>
      <c r="AU441" s="249" t="s">
        <v>92</v>
      </c>
      <c r="AV441" s="14" t="s">
        <v>92</v>
      </c>
      <c r="AW441" s="14" t="s">
        <v>42</v>
      </c>
      <c r="AX441" s="14" t="s">
        <v>82</v>
      </c>
      <c r="AY441" s="249" t="s">
        <v>159</v>
      </c>
    </row>
    <row r="442" s="16" customFormat="1">
      <c r="A442" s="16"/>
      <c r="B442" s="261"/>
      <c r="C442" s="262"/>
      <c r="D442" s="227" t="s">
        <v>172</v>
      </c>
      <c r="E442" s="263" t="s">
        <v>44</v>
      </c>
      <c r="F442" s="264" t="s">
        <v>178</v>
      </c>
      <c r="G442" s="262"/>
      <c r="H442" s="265">
        <v>6</v>
      </c>
      <c r="I442" s="266"/>
      <c r="J442" s="262"/>
      <c r="K442" s="262"/>
      <c r="L442" s="267"/>
      <c r="M442" s="268"/>
      <c r="N442" s="269"/>
      <c r="O442" s="269"/>
      <c r="P442" s="269"/>
      <c r="Q442" s="269"/>
      <c r="R442" s="269"/>
      <c r="S442" s="269"/>
      <c r="T442" s="270"/>
      <c r="U442" s="16"/>
      <c r="V442" s="16"/>
      <c r="W442" s="16"/>
      <c r="X442" s="16"/>
      <c r="Y442" s="16"/>
      <c r="Z442" s="16"/>
      <c r="AA442" s="16"/>
      <c r="AB442" s="16"/>
      <c r="AC442" s="16"/>
      <c r="AD442" s="16"/>
      <c r="AE442" s="16"/>
      <c r="AT442" s="271" t="s">
        <v>172</v>
      </c>
      <c r="AU442" s="271" t="s">
        <v>92</v>
      </c>
      <c r="AV442" s="16" t="s">
        <v>166</v>
      </c>
      <c r="AW442" s="16" t="s">
        <v>42</v>
      </c>
      <c r="AX442" s="16" t="s">
        <v>90</v>
      </c>
      <c r="AY442" s="271" t="s">
        <v>159</v>
      </c>
    </row>
    <row r="443" s="2" customFormat="1" ht="16.5" customHeight="1">
      <c r="A443" s="42"/>
      <c r="B443" s="43"/>
      <c r="C443" s="272" t="s">
        <v>610</v>
      </c>
      <c r="D443" s="272" t="s">
        <v>212</v>
      </c>
      <c r="E443" s="273" t="s">
        <v>611</v>
      </c>
      <c r="F443" s="274" t="s">
        <v>612</v>
      </c>
      <c r="G443" s="275" t="s">
        <v>567</v>
      </c>
      <c r="H443" s="276">
        <v>6</v>
      </c>
      <c r="I443" s="277"/>
      <c r="J443" s="278">
        <f>ROUND(I443*H443,2)</f>
        <v>0</v>
      </c>
      <c r="K443" s="274" t="s">
        <v>201</v>
      </c>
      <c r="L443" s="279"/>
      <c r="M443" s="280" t="s">
        <v>44</v>
      </c>
      <c r="N443" s="281" t="s">
        <v>53</v>
      </c>
      <c r="O443" s="88"/>
      <c r="P443" s="218">
        <f>O443*H443</f>
        <v>0</v>
      </c>
      <c r="Q443" s="218">
        <v>0.035000000000000003</v>
      </c>
      <c r="R443" s="218">
        <f>Q443*H443</f>
        <v>0.21000000000000002</v>
      </c>
      <c r="S443" s="218">
        <v>0</v>
      </c>
      <c r="T443" s="219">
        <f>S443*H443</f>
        <v>0</v>
      </c>
      <c r="U443" s="42"/>
      <c r="V443" s="42"/>
      <c r="W443" s="42"/>
      <c r="X443" s="42"/>
      <c r="Y443" s="42"/>
      <c r="Z443" s="42"/>
      <c r="AA443" s="42"/>
      <c r="AB443" s="42"/>
      <c r="AC443" s="42"/>
      <c r="AD443" s="42"/>
      <c r="AE443" s="42"/>
      <c r="AR443" s="220" t="s">
        <v>215</v>
      </c>
      <c r="AT443" s="220" t="s">
        <v>212</v>
      </c>
      <c r="AU443" s="220" t="s">
        <v>92</v>
      </c>
      <c r="AY443" s="20" t="s">
        <v>159</v>
      </c>
      <c r="BE443" s="221">
        <f>IF(N443="základní",J443,0)</f>
        <v>0</v>
      </c>
      <c r="BF443" s="221">
        <f>IF(N443="snížená",J443,0)</f>
        <v>0</v>
      </c>
      <c r="BG443" s="221">
        <f>IF(N443="zákl. přenesená",J443,0)</f>
        <v>0</v>
      </c>
      <c r="BH443" s="221">
        <f>IF(N443="sníž. přenesená",J443,0)</f>
        <v>0</v>
      </c>
      <c r="BI443" s="221">
        <f>IF(N443="nulová",J443,0)</f>
        <v>0</v>
      </c>
      <c r="BJ443" s="20" t="s">
        <v>90</v>
      </c>
      <c r="BK443" s="221">
        <f>ROUND(I443*H443,2)</f>
        <v>0</v>
      </c>
      <c r="BL443" s="20" t="s">
        <v>166</v>
      </c>
      <c r="BM443" s="220" t="s">
        <v>613</v>
      </c>
    </row>
    <row r="444" s="2" customFormat="1" ht="16.5" customHeight="1">
      <c r="A444" s="42"/>
      <c r="B444" s="43"/>
      <c r="C444" s="209" t="s">
        <v>614</v>
      </c>
      <c r="D444" s="209" t="s">
        <v>161</v>
      </c>
      <c r="E444" s="210" t="s">
        <v>615</v>
      </c>
      <c r="F444" s="211" t="s">
        <v>616</v>
      </c>
      <c r="G444" s="212" t="s">
        <v>567</v>
      </c>
      <c r="H444" s="213">
        <v>2</v>
      </c>
      <c r="I444" s="214"/>
      <c r="J444" s="215">
        <f>ROUND(I444*H444,2)</f>
        <v>0</v>
      </c>
      <c r="K444" s="211" t="s">
        <v>201</v>
      </c>
      <c r="L444" s="48"/>
      <c r="M444" s="216" t="s">
        <v>44</v>
      </c>
      <c r="N444" s="217" t="s">
        <v>53</v>
      </c>
      <c r="O444" s="88"/>
      <c r="P444" s="218">
        <f>O444*H444</f>
        <v>0</v>
      </c>
      <c r="Q444" s="218">
        <v>0.27205000000000001</v>
      </c>
      <c r="R444" s="218">
        <f>Q444*H444</f>
        <v>0.54410000000000003</v>
      </c>
      <c r="S444" s="218">
        <v>0</v>
      </c>
      <c r="T444" s="219">
        <f>S444*H444</f>
        <v>0</v>
      </c>
      <c r="U444" s="42"/>
      <c r="V444" s="42"/>
      <c r="W444" s="42"/>
      <c r="X444" s="42"/>
      <c r="Y444" s="42"/>
      <c r="Z444" s="42"/>
      <c r="AA444" s="42"/>
      <c r="AB444" s="42"/>
      <c r="AC444" s="42"/>
      <c r="AD444" s="42"/>
      <c r="AE444" s="42"/>
      <c r="AR444" s="220" t="s">
        <v>166</v>
      </c>
      <c r="AT444" s="220" t="s">
        <v>161</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617</v>
      </c>
    </row>
    <row r="445" s="2" customFormat="1" ht="21.75" customHeight="1">
      <c r="A445" s="42"/>
      <c r="B445" s="43"/>
      <c r="C445" s="272" t="s">
        <v>618</v>
      </c>
      <c r="D445" s="272" t="s">
        <v>212</v>
      </c>
      <c r="E445" s="273" t="s">
        <v>619</v>
      </c>
      <c r="F445" s="274" t="s">
        <v>620</v>
      </c>
      <c r="G445" s="275" t="s">
        <v>567</v>
      </c>
      <c r="H445" s="276">
        <v>2</v>
      </c>
      <c r="I445" s="277"/>
      <c r="J445" s="278">
        <f>ROUND(I445*H445,2)</f>
        <v>0</v>
      </c>
      <c r="K445" s="274" t="s">
        <v>201</v>
      </c>
      <c r="L445" s="279"/>
      <c r="M445" s="280" t="s">
        <v>44</v>
      </c>
      <c r="N445" s="281" t="s">
        <v>53</v>
      </c>
      <c r="O445" s="88"/>
      <c r="P445" s="218">
        <f>O445*H445</f>
        <v>0</v>
      </c>
      <c r="Q445" s="218">
        <v>0.035000000000000003</v>
      </c>
      <c r="R445" s="218">
        <f>Q445*H445</f>
        <v>0.070000000000000007</v>
      </c>
      <c r="S445" s="218">
        <v>0</v>
      </c>
      <c r="T445" s="219">
        <f>S445*H445</f>
        <v>0</v>
      </c>
      <c r="U445" s="42"/>
      <c r="V445" s="42"/>
      <c r="W445" s="42"/>
      <c r="X445" s="42"/>
      <c r="Y445" s="42"/>
      <c r="Z445" s="42"/>
      <c r="AA445" s="42"/>
      <c r="AB445" s="42"/>
      <c r="AC445" s="42"/>
      <c r="AD445" s="42"/>
      <c r="AE445" s="42"/>
      <c r="AR445" s="220" t="s">
        <v>215</v>
      </c>
      <c r="AT445" s="220" t="s">
        <v>212</v>
      </c>
      <c r="AU445" s="220" t="s">
        <v>92</v>
      </c>
      <c r="AY445" s="20" t="s">
        <v>159</v>
      </c>
      <c r="BE445" s="221">
        <f>IF(N445="základní",J445,0)</f>
        <v>0</v>
      </c>
      <c r="BF445" s="221">
        <f>IF(N445="snížená",J445,0)</f>
        <v>0</v>
      </c>
      <c r="BG445" s="221">
        <f>IF(N445="zákl. přenesená",J445,0)</f>
        <v>0</v>
      </c>
      <c r="BH445" s="221">
        <f>IF(N445="sníž. přenesená",J445,0)</f>
        <v>0</v>
      </c>
      <c r="BI445" s="221">
        <f>IF(N445="nulová",J445,0)</f>
        <v>0</v>
      </c>
      <c r="BJ445" s="20" t="s">
        <v>90</v>
      </c>
      <c r="BK445" s="221">
        <f>ROUND(I445*H445,2)</f>
        <v>0</v>
      </c>
      <c r="BL445" s="20" t="s">
        <v>166</v>
      </c>
      <c r="BM445" s="220" t="s">
        <v>621</v>
      </c>
    </row>
    <row r="446" s="12" customFormat="1" ht="22.8" customHeight="1">
      <c r="A446" s="12"/>
      <c r="B446" s="193"/>
      <c r="C446" s="194"/>
      <c r="D446" s="195" t="s">
        <v>81</v>
      </c>
      <c r="E446" s="207" t="s">
        <v>237</v>
      </c>
      <c r="F446" s="207" t="s">
        <v>238</v>
      </c>
      <c r="G446" s="194"/>
      <c r="H446" s="194"/>
      <c r="I446" s="197"/>
      <c r="J446" s="208">
        <f>BK446</f>
        <v>0</v>
      </c>
      <c r="K446" s="194"/>
      <c r="L446" s="199"/>
      <c r="M446" s="200"/>
      <c r="N446" s="201"/>
      <c r="O446" s="201"/>
      <c r="P446" s="202">
        <f>SUM(P447:P448)</f>
        <v>0</v>
      </c>
      <c r="Q446" s="201"/>
      <c r="R446" s="202">
        <f>SUM(R447:R448)</f>
        <v>0</v>
      </c>
      <c r="S446" s="201"/>
      <c r="T446" s="203">
        <f>SUM(T447:T448)</f>
        <v>0</v>
      </c>
      <c r="U446" s="12"/>
      <c r="V446" s="12"/>
      <c r="W446" s="12"/>
      <c r="X446" s="12"/>
      <c r="Y446" s="12"/>
      <c r="Z446" s="12"/>
      <c r="AA446" s="12"/>
      <c r="AB446" s="12"/>
      <c r="AC446" s="12"/>
      <c r="AD446" s="12"/>
      <c r="AE446" s="12"/>
      <c r="AR446" s="204" t="s">
        <v>90</v>
      </c>
      <c r="AT446" s="205" t="s">
        <v>81</v>
      </c>
      <c r="AU446" s="205" t="s">
        <v>90</v>
      </c>
      <c r="AY446" s="204" t="s">
        <v>159</v>
      </c>
      <c r="BK446" s="206">
        <f>SUM(BK447:BK448)</f>
        <v>0</v>
      </c>
    </row>
    <row r="447" s="2" customFormat="1" ht="16.5" customHeight="1">
      <c r="A447" s="42"/>
      <c r="B447" s="43"/>
      <c r="C447" s="209" t="s">
        <v>622</v>
      </c>
      <c r="D447" s="209" t="s">
        <v>161</v>
      </c>
      <c r="E447" s="210" t="s">
        <v>623</v>
      </c>
      <c r="F447" s="211" t="s">
        <v>624</v>
      </c>
      <c r="G447" s="212" t="s">
        <v>200</v>
      </c>
      <c r="H447" s="213">
        <v>340.32400000000001</v>
      </c>
      <c r="I447" s="214"/>
      <c r="J447" s="215">
        <f>ROUND(I447*H447,2)</f>
        <v>0</v>
      </c>
      <c r="K447" s="211" t="s">
        <v>165</v>
      </c>
      <c r="L447" s="48"/>
      <c r="M447" s="216" t="s">
        <v>44</v>
      </c>
      <c r="N447" s="217" t="s">
        <v>53</v>
      </c>
      <c r="O447" s="88"/>
      <c r="P447" s="218">
        <f>O447*H447</f>
        <v>0</v>
      </c>
      <c r="Q447" s="218">
        <v>0</v>
      </c>
      <c r="R447" s="218">
        <f>Q447*H447</f>
        <v>0</v>
      </c>
      <c r="S447" s="218">
        <v>0</v>
      </c>
      <c r="T447" s="219">
        <f>S447*H447</f>
        <v>0</v>
      </c>
      <c r="U447" s="42"/>
      <c r="V447" s="42"/>
      <c r="W447" s="42"/>
      <c r="X447" s="42"/>
      <c r="Y447" s="42"/>
      <c r="Z447" s="42"/>
      <c r="AA447" s="42"/>
      <c r="AB447" s="42"/>
      <c r="AC447" s="42"/>
      <c r="AD447" s="42"/>
      <c r="AE447" s="42"/>
      <c r="AR447" s="220" t="s">
        <v>166</v>
      </c>
      <c r="AT447" s="220" t="s">
        <v>161</v>
      </c>
      <c r="AU447" s="220" t="s">
        <v>92</v>
      </c>
      <c r="AY447" s="20" t="s">
        <v>159</v>
      </c>
      <c r="BE447" s="221">
        <f>IF(N447="základní",J447,0)</f>
        <v>0</v>
      </c>
      <c r="BF447" s="221">
        <f>IF(N447="snížená",J447,0)</f>
        <v>0</v>
      </c>
      <c r="BG447" s="221">
        <f>IF(N447="zákl. přenesená",J447,0)</f>
        <v>0</v>
      </c>
      <c r="BH447" s="221">
        <f>IF(N447="sníž. přenesená",J447,0)</f>
        <v>0</v>
      </c>
      <c r="BI447" s="221">
        <f>IF(N447="nulová",J447,0)</f>
        <v>0</v>
      </c>
      <c r="BJ447" s="20" t="s">
        <v>90</v>
      </c>
      <c r="BK447" s="221">
        <f>ROUND(I447*H447,2)</f>
        <v>0</v>
      </c>
      <c r="BL447" s="20" t="s">
        <v>166</v>
      </c>
      <c r="BM447" s="220" t="s">
        <v>625</v>
      </c>
    </row>
    <row r="448" s="2" customFormat="1">
      <c r="A448" s="42"/>
      <c r="B448" s="43"/>
      <c r="C448" s="44"/>
      <c r="D448" s="222" t="s">
        <v>168</v>
      </c>
      <c r="E448" s="44"/>
      <c r="F448" s="223" t="s">
        <v>626</v>
      </c>
      <c r="G448" s="44"/>
      <c r="H448" s="44"/>
      <c r="I448" s="224"/>
      <c r="J448" s="44"/>
      <c r="K448" s="44"/>
      <c r="L448" s="48"/>
      <c r="M448" s="225"/>
      <c r="N448" s="226"/>
      <c r="O448" s="88"/>
      <c r="P448" s="88"/>
      <c r="Q448" s="88"/>
      <c r="R448" s="88"/>
      <c r="S448" s="88"/>
      <c r="T448" s="89"/>
      <c r="U448" s="42"/>
      <c r="V448" s="42"/>
      <c r="W448" s="42"/>
      <c r="X448" s="42"/>
      <c r="Y448" s="42"/>
      <c r="Z448" s="42"/>
      <c r="AA448" s="42"/>
      <c r="AB448" s="42"/>
      <c r="AC448" s="42"/>
      <c r="AD448" s="42"/>
      <c r="AE448" s="42"/>
      <c r="AT448" s="20" t="s">
        <v>168</v>
      </c>
      <c r="AU448" s="20" t="s">
        <v>92</v>
      </c>
    </row>
    <row r="449" s="12" customFormat="1" ht="25.92" customHeight="1">
      <c r="A449" s="12"/>
      <c r="B449" s="193"/>
      <c r="C449" s="194"/>
      <c r="D449" s="195" t="s">
        <v>81</v>
      </c>
      <c r="E449" s="196" t="s">
        <v>627</v>
      </c>
      <c r="F449" s="196" t="s">
        <v>628</v>
      </c>
      <c r="G449" s="194"/>
      <c r="H449" s="194"/>
      <c r="I449" s="197"/>
      <c r="J449" s="198">
        <f>BK449</f>
        <v>0</v>
      </c>
      <c r="K449" s="194"/>
      <c r="L449" s="199"/>
      <c r="M449" s="200"/>
      <c r="N449" s="201"/>
      <c r="O449" s="201"/>
      <c r="P449" s="202">
        <f>P450</f>
        <v>0</v>
      </c>
      <c r="Q449" s="201"/>
      <c r="R449" s="202">
        <f>R450</f>
        <v>0</v>
      </c>
      <c r="S449" s="201"/>
      <c r="T449" s="203">
        <f>T450</f>
        <v>0</v>
      </c>
      <c r="U449" s="12"/>
      <c r="V449" s="12"/>
      <c r="W449" s="12"/>
      <c r="X449" s="12"/>
      <c r="Y449" s="12"/>
      <c r="Z449" s="12"/>
      <c r="AA449" s="12"/>
      <c r="AB449" s="12"/>
      <c r="AC449" s="12"/>
      <c r="AD449" s="12"/>
      <c r="AE449" s="12"/>
      <c r="AR449" s="204" t="s">
        <v>92</v>
      </c>
      <c r="AT449" s="205" t="s">
        <v>81</v>
      </c>
      <c r="AU449" s="205" t="s">
        <v>82</v>
      </c>
      <c r="AY449" s="204" t="s">
        <v>159</v>
      </c>
      <c r="BK449" s="206">
        <f>BK450</f>
        <v>0</v>
      </c>
    </row>
    <row r="450" s="12" customFormat="1" ht="22.8" customHeight="1">
      <c r="A450" s="12"/>
      <c r="B450" s="193"/>
      <c r="C450" s="194"/>
      <c r="D450" s="195" t="s">
        <v>81</v>
      </c>
      <c r="E450" s="207" t="s">
        <v>629</v>
      </c>
      <c r="F450" s="207" t="s">
        <v>630</v>
      </c>
      <c r="G450" s="194"/>
      <c r="H450" s="194"/>
      <c r="I450" s="197"/>
      <c r="J450" s="208">
        <f>BK450</f>
        <v>0</v>
      </c>
      <c r="K450" s="194"/>
      <c r="L450" s="199"/>
      <c r="M450" s="200"/>
      <c r="N450" s="201"/>
      <c r="O450" s="201"/>
      <c r="P450" s="202">
        <f>P451</f>
        <v>0</v>
      </c>
      <c r="Q450" s="201"/>
      <c r="R450" s="202">
        <f>R451</f>
        <v>0</v>
      </c>
      <c r="S450" s="201"/>
      <c r="T450" s="203">
        <f>T451</f>
        <v>0</v>
      </c>
      <c r="U450" s="12"/>
      <c r="V450" s="12"/>
      <c r="W450" s="12"/>
      <c r="X450" s="12"/>
      <c r="Y450" s="12"/>
      <c r="Z450" s="12"/>
      <c r="AA450" s="12"/>
      <c r="AB450" s="12"/>
      <c r="AC450" s="12"/>
      <c r="AD450" s="12"/>
      <c r="AE450" s="12"/>
      <c r="AR450" s="204" t="s">
        <v>92</v>
      </c>
      <c r="AT450" s="205" t="s">
        <v>81</v>
      </c>
      <c r="AU450" s="205" t="s">
        <v>90</v>
      </c>
      <c r="AY450" s="204" t="s">
        <v>159</v>
      </c>
      <c r="BK450" s="206">
        <f>BK451</f>
        <v>0</v>
      </c>
    </row>
    <row r="451" s="2" customFormat="1" ht="24.15" customHeight="1">
      <c r="A451" s="42"/>
      <c r="B451" s="43"/>
      <c r="C451" s="209" t="s">
        <v>631</v>
      </c>
      <c r="D451" s="209" t="s">
        <v>161</v>
      </c>
      <c r="E451" s="210" t="s">
        <v>632</v>
      </c>
      <c r="F451" s="211" t="s">
        <v>633</v>
      </c>
      <c r="G451" s="212" t="s">
        <v>634</v>
      </c>
      <c r="H451" s="213">
        <v>2</v>
      </c>
      <c r="I451" s="214"/>
      <c r="J451" s="215">
        <f>ROUND(I451*H451,2)</f>
        <v>0</v>
      </c>
      <c r="K451" s="211" t="s">
        <v>201</v>
      </c>
      <c r="L451" s="48"/>
      <c r="M451" s="216" t="s">
        <v>44</v>
      </c>
      <c r="N451" s="217" t="s">
        <v>53</v>
      </c>
      <c r="O451" s="88"/>
      <c r="P451" s="218">
        <f>O451*H451</f>
        <v>0</v>
      </c>
      <c r="Q451" s="218">
        <v>0</v>
      </c>
      <c r="R451" s="218">
        <f>Q451*H451</f>
        <v>0</v>
      </c>
      <c r="S451" s="218">
        <v>0</v>
      </c>
      <c r="T451" s="219">
        <f>S451*H451</f>
        <v>0</v>
      </c>
      <c r="U451" s="42"/>
      <c r="V451" s="42"/>
      <c r="W451" s="42"/>
      <c r="X451" s="42"/>
      <c r="Y451" s="42"/>
      <c r="Z451" s="42"/>
      <c r="AA451" s="42"/>
      <c r="AB451" s="42"/>
      <c r="AC451" s="42"/>
      <c r="AD451" s="42"/>
      <c r="AE451" s="42"/>
      <c r="AR451" s="220" t="s">
        <v>355</v>
      </c>
      <c r="AT451" s="220" t="s">
        <v>161</v>
      </c>
      <c r="AU451" s="220" t="s">
        <v>92</v>
      </c>
      <c r="AY451" s="20" t="s">
        <v>159</v>
      </c>
      <c r="BE451" s="221">
        <f>IF(N451="základní",J451,0)</f>
        <v>0</v>
      </c>
      <c r="BF451" s="221">
        <f>IF(N451="snížená",J451,0)</f>
        <v>0</v>
      </c>
      <c r="BG451" s="221">
        <f>IF(N451="zákl. přenesená",J451,0)</f>
        <v>0</v>
      </c>
      <c r="BH451" s="221">
        <f>IF(N451="sníž. přenesená",J451,0)</f>
        <v>0</v>
      </c>
      <c r="BI451" s="221">
        <f>IF(N451="nulová",J451,0)</f>
        <v>0</v>
      </c>
      <c r="BJ451" s="20" t="s">
        <v>90</v>
      </c>
      <c r="BK451" s="221">
        <f>ROUND(I451*H451,2)</f>
        <v>0</v>
      </c>
      <c r="BL451" s="20" t="s">
        <v>355</v>
      </c>
      <c r="BM451" s="220" t="s">
        <v>635</v>
      </c>
    </row>
    <row r="452" s="12" customFormat="1" ht="25.92" customHeight="1">
      <c r="A452" s="12"/>
      <c r="B452" s="193"/>
      <c r="C452" s="194"/>
      <c r="D452" s="195" t="s">
        <v>81</v>
      </c>
      <c r="E452" s="196" t="s">
        <v>636</v>
      </c>
      <c r="F452" s="196" t="s">
        <v>637</v>
      </c>
      <c r="G452" s="194"/>
      <c r="H452" s="194"/>
      <c r="I452" s="197"/>
      <c r="J452" s="198">
        <f>BK452</f>
        <v>0</v>
      </c>
      <c r="K452" s="194"/>
      <c r="L452" s="199"/>
      <c r="M452" s="200"/>
      <c r="N452" s="201"/>
      <c r="O452" s="201"/>
      <c r="P452" s="202">
        <f>SUM(P453:P462)</f>
        <v>0</v>
      </c>
      <c r="Q452" s="201"/>
      <c r="R452" s="202">
        <f>SUM(R453:R462)</f>
        <v>0</v>
      </c>
      <c r="S452" s="201"/>
      <c r="T452" s="203">
        <f>SUM(T453:T462)</f>
        <v>0</v>
      </c>
      <c r="U452" s="12"/>
      <c r="V452" s="12"/>
      <c r="W452" s="12"/>
      <c r="X452" s="12"/>
      <c r="Y452" s="12"/>
      <c r="Z452" s="12"/>
      <c r="AA452" s="12"/>
      <c r="AB452" s="12"/>
      <c r="AC452" s="12"/>
      <c r="AD452" s="12"/>
      <c r="AE452" s="12"/>
      <c r="AR452" s="204" t="s">
        <v>166</v>
      </c>
      <c r="AT452" s="205" t="s">
        <v>81</v>
      </c>
      <c r="AU452" s="205" t="s">
        <v>82</v>
      </c>
      <c r="AY452" s="204" t="s">
        <v>159</v>
      </c>
      <c r="BK452" s="206">
        <f>SUM(BK453:BK462)</f>
        <v>0</v>
      </c>
    </row>
    <row r="453" s="2" customFormat="1" ht="24.15" customHeight="1">
      <c r="A453" s="42"/>
      <c r="B453" s="43"/>
      <c r="C453" s="209" t="s">
        <v>638</v>
      </c>
      <c r="D453" s="209" t="s">
        <v>161</v>
      </c>
      <c r="E453" s="210" t="s">
        <v>639</v>
      </c>
      <c r="F453" s="211" t="s">
        <v>640</v>
      </c>
      <c r="G453" s="212" t="s">
        <v>634</v>
      </c>
      <c r="H453" s="213">
        <v>2</v>
      </c>
      <c r="I453" s="214"/>
      <c r="J453" s="215">
        <f>ROUND(I453*H453,2)</f>
        <v>0</v>
      </c>
      <c r="K453" s="211" t="s">
        <v>201</v>
      </c>
      <c r="L453" s="48"/>
      <c r="M453" s="216" t="s">
        <v>44</v>
      </c>
      <c r="N453" s="217" t="s">
        <v>53</v>
      </c>
      <c r="O453" s="88"/>
      <c r="P453" s="218">
        <f>O453*H453</f>
        <v>0</v>
      </c>
      <c r="Q453" s="218">
        <v>0</v>
      </c>
      <c r="R453" s="218">
        <f>Q453*H453</f>
        <v>0</v>
      </c>
      <c r="S453" s="218">
        <v>0</v>
      </c>
      <c r="T453" s="219">
        <f>S453*H453</f>
        <v>0</v>
      </c>
      <c r="U453" s="42"/>
      <c r="V453" s="42"/>
      <c r="W453" s="42"/>
      <c r="X453" s="42"/>
      <c r="Y453" s="42"/>
      <c r="Z453" s="42"/>
      <c r="AA453" s="42"/>
      <c r="AB453" s="42"/>
      <c r="AC453" s="42"/>
      <c r="AD453" s="42"/>
      <c r="AE453" s="42"/>
      <c r="AR453" s="220" t="s">
        <v>641</v>
      </c>
      <c r="AT453" s="220" t="s">
        <v>161</v>
      </c>
      <c r="AU453" s="220" t="s">
        <v>90</v>
      </c>
      <c r="AY453" s="20" t="s">
        <v>159</v>
      </c>
      <c r="BE453" s="221">
        <f>IF(N453="základní",J453,0)</f>
        <v>0</v>
      </c>
      <c r="BF453" s="221">
        <f>IF(N453="snížená",J453,0)</f>
        <v>0</v>
      </c>
      <c r="BG453" s="221">
        <f>IF(N453="zákl. přenesená",J453,0)</f>
        <v>0</v>
      </c>
      <c r="BH453" s="221">
        <f>IF(N453="sníž. přenesená",J453,0)</f>
        <v>0</v>
      </c>
      <c r="BI453" s="221">
        <f>IF(N453="nulová",J453,0)</f>
        <v>0</v>
      </c>
      <c r="BJ453" s="20" t="s">
        <v>90</v>
      </c>
      <c r="BK453" s="221">
        <f>ROUND(I453*H453,2)</f>
        <v>0</v>
      </c>
      <c r="BL453" s="20" t="s">
        <v>641</v>
      </c>
      <c r="BM453" s="220" t="s">
        <v>642</v>
      </c>
    </row>
    <row r="454" s="2" customFormat="1" ht="21.75" customHeight="1">
      <c r="A454" s="42"/>
      <c r="B454" s="43"/>
      <c r="C454" s="209" t="s">
        <v>643</v>
      </c>
      <c r="D454" s="209" t="s">
        <v>161</v>
      </c>
      <c r="E454" s="210" t="s">
        <v>644</v>
      </c>
      <c r="F454" s="211" t="s">
        <v>645</v>
      </c>
      <c r="G454" s="212" t="s">
        <v>634</v>
      </c>
      <c r="H454" s="213">
        <v>1</v>
      </c>
      <c r="I454" s="214"/>
      <c r="J454" s="215">
        <f>ROUND(I454*H454,2)</f>
        <v>0</v>
      </c>
      <c r="K454" s="211" t="s">
        <v>201</v>
      </c>
      <c r="L454" s="48"/>
      <c r="M454" s="216" t="s">
        <v>44</v>
      </c>
      <c r="N454" s="217" t="s">
        <v>53</v>
      </c>
      <c r="O454" s="88"/>
      <c r="P454" s="218">
        <f>O454*H454</f>
        <v>0</v>
      </c>
      <c r="Q454" s="218">
        <v>0</v>
      </c>
      <c r="R454" s="218">
        <f>Q454*H454</f>
        <v>0</v>
      </c>
      <c r="S454" s="218">
        <v>0</v>
      </c>
      <c r="T454" s="219">
        <f>S454*H454</f>
        <v>0</v>
      </c>
      <c r="U454" s="42"/>
      <c r="V454" s="42"/>
      <c r="W454" s="42"/>
      <c r="X454" s="42"/>
      <c r="Y454" s="42"/>
      <c r="Z454" s="42"/>
      <c r="AA454" s="42"/>
      <c r="AB454" s="42"/>
      <c r="AC454" s="42"/>
      <c r="AD454" s="42"/>
      <c r="AE454" s="42"/>
      <c r="AR454" s="220" t="s">
        <v>641</v>
      </c>
      <c r="AT454" s="220" t="s">
        <v>161</v>
      </c>
      <c r="AU454" s="220" t="s">
        <v>90</v>
      </c>
      <c r="AY454" s="20" t="s">
        <v>159</v>
      </c>
      <c r="BE454" s="221">
        <f>IF(N454="základní",J454,0)</f>
        <v>0</v>
      </c>
      <c r="BF454" s="221">
        <f>IF(N454="snížená",J454,0)</f>
        <v>0</v>
      </c>
      <c r="BG454" s="221">
        <f>IF(N454="zákl. přenesená",J454,0)</f>
        <v>0</v>
      </c>
      <c r="BH454" s="221">
        <f>IF(N454="sníž. přenesená",J454,0)</f>
        <v>0</v>
      </c>
      <c r="BI454" s="221">
        <f>IF(N454="nulová",J454,0)</f>
        <v>0</v>
      </c>
      <c r="BJ454" s="20" t="s">
        <v>90</v>
      </c>
      <c r="BK454" s="221">
        <f>ROUND(I454*H454,2)</f>
        <v>0</v>
      </c>
      <c r="BL454" s="20" t="s">
        <v>641</v>
      </c>
      <c r="BM454" s="220" t="s">
        <v>646</v>
      </c>
    </row>
    <row r="455" s="2" customFormat="1" ht="21.75" customHeight="1">
      <c r="A455" s="42"/>
      <c r="B455" s="43"/>
      <c r="C455" s="209" t="s">
        <v>647</v>
      </c>
      <c r="D455" s="209" t="s">
        <v>161</v>
      </c>
      <c r="E455" s="210" t="s">
        <v>648</v>
      </c>
      <c r="F455" s="211" t="s">
        <v>649</v>
      </c>
      <c r="G455" s="212" t="s">
        <v>634</v>
      </c>
      <c r="H455" s="213">
        <v>1</v>
      </c>
      <c r="I455" s="214"/>
      <c r="J455" s="215">
        <f>ROUND(I455*H455,2)</f>
        <v>0</v>
      </c>
      <c r="K455" s="211" t="s">
        <v>201</v>
      </c>
      <c r="L455" s="48"/>
      <c r="M455" s="216" t="s">
        <v>44</v>
      </c>
      <c r="N455" s="217" t="s">
        <v>53</v>
      </c>
      <c r="O455" s="88"/>
      <c r="P455" s="218">
        <f>O455*H455</f>
        <v>0</v>
      </c>
      <c r="Q455" s="218">
        <v>0</v>
      </c>
      <c r="R455" s="218">
        <f>Q455*H455</f>
        <v>0</v>
      </c>
      <c r="S455" s="218">
        <v>0</v>
      </c>
      <c r="T455" s="219">
        <f>S455*H455</f>
        <v>0</v>
      </c>
      <c r="U455" s="42"/>
      <c r="V455" s="42"/>
      <c r="W455" s="42"/>
      <c r="X455" s="42"/>
      <c r="Y455" s="42"/>
      <c r="Z455" s="42"/>
      <c r="AA455" s="42"/>
      <c r="AB455" s="42"/>
      <c r="AC455" s="42"/>
      <c r="AD455" s="42"/>
      <c r="AE455" s="42"/>
      <c r="AR455" s="220" t="s">
        <v>641</v>
      </c>
      <c r="AT455" s="220" t="s">
        <v>161</v>
      </c>
      <c r="AU455" s="220" t="s">
        <v>90</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641</v>
      </c>
      <c r="BM455" s="220" t="s">
        <v>650</v>
      </c>
    </row>
    <row r="456" s="2" customFormat="1" ht="16.5" customHeight="1">
      <c r="A456" s="42"/>
      <c r="B456" s="43"/>
      <c r="C456" s="209" t="s">
        <v>651</v>
      </c>
      <c r="D456" s="209" t="s">
        <v>161</v>
      </c>
      <c r="E456" s="210" t="s">
        <v>652</v>
      </c>
      <c r="F456" s="211" t="s">
        <v>653</v>
      </c>
      <c r="G456" s="212" t="s">
        <v>634</v>
      </c>
      <c r="H456" s="213">
        <v>9</v>
      </c>
      <c r="I456" s="214"/>
      <c r="J456" s="215">
        <f>ROUND(I456*H456,2)</f>
        <v>0</v>
      </c>
      <c r="K456" s="211" t="s">
        <v>201</v>
      </c>
      <c r="L456" s="48"/>
      <c r="M456" s="216" t="s">
        <v>44</v>
      </c>
      <c r="N456" s="217" t="s">
        <v>53</v>
      </c>
      <c r="O456" s="88"/>
      <c r="P456" s="218">
        <f>O456*H456</f>
        <v>0</v>
      </c>
      <c r="Q456" s="218">
        <v>0</v>
      </c>
      <c r="R456" s="218">
        <f>Q456*H456</f>
        <v>0</v>
      </c>
      <c r="S456" s="218">
        <v>0</v>
      </c>
      <c r="T456" s="219">
        <f>S456*H456</f>
        <v>0</v>
      </c>
      <c r="U456" s="42"/>
      <c r="V456" s="42"/>
      <c r="W456" s="42"/>
      <c r="X456" s="42"/>
      <c r="Y456" s="42"/>
      <c r="Z456" s="42"/>
      <c r="AA456" s="42"/>
      <c r="AB456" s="42"/>
      <c r="AC456" s="42"/>
      <c r="AD456" s="42"/>
      <c r="AE456" s="42"/>
      <c r="AR456" s="220" t="s">
        <v>641</v>
      </c>
      <c r="AT456" s="220" t="s">
        <v>161</v>
      </c>
      <c r="AU456" s="220" t="s">
        <v>90</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641</v>
      </c>
      <c r="BM456" s="220" t="s">
        <v>654</v>
      </c>
    </row>
    <row r="457" s="2" customFormat="1" ht="24.15" customHeight="1">
      <c r="A457" s="42"/>
      <c r="B457" s="43"/>
      <c r="C457" s="209" t="s">
        <v>655</v>
      </c>
      <c r="D457" s="209" t="s">
        <v>161</v>
      </c>
      <c r="E457" s="210" t="s">
        <v>656</v>
      </c>
      <c r="F457" s="211" t="s">
        <v>657</v>
      </c>
      <c r="G457" s="212" t="s">
        <v>634</v>
      </c>
      <c r="H457" s="213">
        <v>1</v>
      </c>
      <c r="I457" s="214"/>
      <c r="J457" s="215">
        <f>ROUND(I457*H457,2)</f>
        <v>0</v>
      </c>
      <c r="K457" s="211" t="s">
        <v>201</v>
      </c>
      <c r="L457" s="48"/>
      <c r="M457" s="216" t="s">
        <v>44</v>
      </c>
      <c r="N457" s="217" t="s">
        <v>53</v>
      </c>
      <c r="O457" s="88"/>
      <c r="P457" s="218">
        <f>O457*H457</f>
        <v>0</v>
      </c>
      <c r="Q457" s="218">
        <v>0</v>
      </c>
      <c r="R457" s="218">
        <f>Q457*H457</f>
        <v>0</v>
      </c>
      <c r="S457" s="218">
        <v>0</v>
      </c>
      <c r="T457" s="219">
        <f>S457*H457</f>
        <v>0</v>
      </c>
      <c r="U457" s="42"/>
      <c r="V457" s="42"/>
      <c r="W457" s="42"/>
      <c r="X457" s="42"/>
      <c r="Y457" s="42"/>
      <c r="Z457" s="42"/>
      <c r="AA457" s="42"/>
      <c r="AB457" s="42"/>
      <c r="AC457" s="42"/>
      <c r="AD457" s="42"/>
      <c r="AE457" s="42"/>
      <c r="AR457" s="220" t="s">
        <v>641</v>
      </c>
      <c r="AT457" s="220" t="s">
        <v>161</v>
      </c>
      <c r="AU457" s="220" t="s">
        <v>90</v>
      </c>
      <c r="AY457" s="20" t="s">
        <v>159</v>
      </c>
      <c r="BE457" s="221">
        <f>IF(N457="základní",J457,0)</f>
        <v>0</v>
      </c>
      <c r="BF457" s="221">
        <f>IF(N457="snížená",J457,0)</f>
        <v>0</v>
      </c>
      <c r="BG457" s="221">
        <f>IF(N457="zákl. přenesená",J457,0)</f>
        <v>0</v>
      </c>
      <c r="BH457" s="221">
        <f>IF(N457="sníž. přenesená",J457,0)</f>
        <v>0</v>
      </c>
      <c r="BI457" s="221">
        <f>IF(N457="nulová",J457,0)</f>
        <v>0</v>
      </c>
      <c r="BJ457" s="20" t="s">
        <v>90</v>
      </c>
      <c r="BK457" s="221">
        <f>ROUND(I457*H457,2)</f>
        <v>0</v>
      </c>
      <c r="BL457" s="20" t="s">
        <v>641</v>
      </c>
      <c r="BM457" s="220" t="s">
        <v>658</v>
      </c>
    </row>
    <row r="458" s="2" customFormat="1">
      <c r="A458" s="42"/>
      <c r="B458" s="43"/>
      <c r="C458" s="44"/>
      <c r="D458" s="227" t="s">
        <v>170</v>
      </c>
      <c r="E458" s="44"/>
      <c r="F458" s="228" t="s">
        <v>659</v>
      </c>
      <c r="G458" s="44"/>
      <c r="H458" s="44"/>
      <c r="I458" s="224"/>
      <c r="J458" s="44"/>
      <c r="K458" s="44"/>
      <c r="L458" s="48"/>
      <c r="M458" s="225"/>
      <c r="N458" s="226"/>
      <c r="O458" s="88"/>
      <c r="P458" s="88"/>
      <c r="Q458" s="88"/>
      <c r="R458" s="88"/>
      <c r="S458" s="88"/>
      <c r="T458" s="89"/>
      <c r="U458" s="42"/>
      <c r="V458" s="42"/>
      <c r="W458" s="42"/>
      <c r="X458" s="42"/>
      <c r="Y458" s="42"/>
      <c r="Z458" s="42"/>
      <c r="AA458" s="42"/>
      <c r="AB458" s="42"/>
      <c r="AC458" s="42"/>
      <c r="AD458" s="42"/>
      <c r="AE458" s="42"/>
      <c r="AT458" s="20" t="s">
        <v>170</v>
      </c>
      <c r="AU458" s="20" t="s">
        <v>90</v>
      </c>
    </row>
    <row r="459" s="2" customFormat="1" ht="24.15" customHeight="1">
      <c r="A459" s="42"/>
      <c r="B459" s="43"/>
      <c r="C459" s="209" t="s">
        <v>660</v>
      </c>
      <c r="D459" s="209" t="s">
        <v>161</v>
      </c>
      <c r="E459" s="210" t="s">
        <v>661</v>
      </c>
      <c r="F459" s="211" t="s">
        <v>662</v>
      </c>
      <c r="G459" s="212" t="s">
        <v>634</v>
      </c>
      <c r="H459" s="213">
        <v>2</v>
      </c>
      <c r="I459" s="214"/>
      <c r="J459" s="215">
        <f>ROUND(I459*H459,2)</f>
        <v>0</v>
      </c>
      <c r="K459" s="211" t="s">
        <v>201</v>
      </c>
      <c r="L459" s="48"/>
      <c r="M459" s="216" t="s">
        <v>44</v>
      </c>
      <c r="N459" s="217" t="s">
        <v>53</v>
      </c>
      <c r="O459" s="88"/>
      <c r="P459" s="218">
        <f>O459*H459</f>
        <v>0</v>
      </c>
      <c r="Q459" s="218">
        <v>0</v>
      </c>
      <c r="R459" s="218">
        <f>Q459*H459</f>
        <v>0</v>
      </c>
      <c r="S459" s="218">
        <v>0</v>
      </c>
      <c r="T459" s="219">
        <f>S459*H459</f>
        <v>0</v>
      </c>
      <c r="U459" s="42"/>
      <c r="V459" s="42"/>
      <c r="W459" s="42"/>
      <c r="X459" s="42"/>
      <c r="Y459" s="42"/>
      <c r="Z459" s="42"/>
      <c r="AA459" s="42"/>
      <c r="AB459" s="42"/>
      <c r="AC459" s="42"/>
      <c r="AD459" s="42"/>
      <c r="AE459" s="42"/>
      <c r="AR459" s="220" t="s">
        <v>641</v>
      </c>
      <c r="AT459" s="220" t="s">
        <v>161</v>
      </c>
      <c r="AU459" s="220" t="s">
        <v>90</v>
      </c>
      <c r="AY459" s="20" t="s">
        <v>159</v>
      </c>
      <c r="BE459" s="221">
        <f>IF(N459="základní",J459,0)</f>
        <v>0</v>
      </c>
      <c r="BF459" s="221">
        <f>IF(N459="snížená",J459,0)</f>
        <v>0</v>
      </c>
      <c r="BG459" s="221">
        <f>IF(N459="zákl. přenesená",J459,0)</f>
        <v>0</v>
      </c>
      <c r="BH459" s="221">
        <f>IF(N459="sníž. přenesená",J459,0)</f>
        <v>0</v>
      </c>
      <c r="BI459" s="221">
        <f>IF(N459="nulová",J459,0)</f>
        <v>0</v>
      </c>
      <c r="BJ459" s="20" t="s">
        <v>90</v>
      </c>
      <c r="BK459" s="221">
        <f>ROUND(I459*H459,2)</f>
        <v>0</v>
      </c>
      <c r="BL459" s="20" t="s">
        <v>641</v>
      </c>
      <c r="BM459" s="220" t="s">
        <v>663</v>
      </c>
    </row>
    <row r="460" s="2" customFormat="1" ht="24.15" customHeight="1">
      <c r="A460" s="42"/>
      <c r="B460" s="43"/>
      <c r="C460" s="209" t="s">
        <v>664</v>
      </c>
      <c r="D460" s="209" t="s">
        <v>161</v>
      </c>
      <c r="E460" s="210" t="s">
        <v>665</v>
      </c>
      <c r="F460" s="211" t="s">
        <v>666</v>
      </c>
      <c r="G460" s="212" t="s">
        <v>634</v>
      </c>
      <c r="H460" s="213">
        <v>1</v>
      </c>
      <c r="I460" s="214"/>
      <c r="J460" s="215">
        <f>ROUND(I460*H460,2)</f>
        <v>0</v>
      </c>
      <c r="K460" s="211" t="s">
        <v>201</v>
      </c>
      <c r="L460" s="48"/>
      <c r="M460" s="216" t="s">
        <v>44</v>
      </c>
      <c r="N460" s="217" t="s">
        <v>53</v>
      </c>
      <c r="O460" s="88"/>
      <c r="P460" s="218">
        <f>O460*H460</f>
        <v>0</v>
      </c>
      <c r="Q460" s="218">
        <v>0</v>
      </c>
      <c r="R460" s="218">
        <f>Q460*H460</f>
        <v>0</v>
      </c>
      <c r="S460" s="218">
        <v>0</v>
      </c>
      <c r="T460" s="219">
        <f>S460*H460</f>
        <v>0</v>
      </c>
      <c r="U460" s="42"/>
      <c r="V460" s="42"/>
      <c r="W460" s="42"/>
      <c r="X460" s="42"/>
      <c r="Y460" s="42"/>
      <c r="Z460" s="42"/>
      <c r="AA460" s="42"/>
      <c r="AB460" s="42"/>
      <c r="AC460" s="42"/>
      <c r="AD460" s="42"/>
      <c r="AE460" s="42"/>
      <c r="AR460" s="220" t="s">
        <v>641</v>
      </c>
      <c r="AT460" s="220" t="s">
        <v>161</v>
      </c>
      <c r="AU460" s="220" t="s">
        <v>90</v>
      </c>
      <c r="AY460" s="20" t="s">
        <v>159</v>
      </c>
      <c r="BE460" s="221">
        <f>IF(N460="základní",J460,0)</f>
        <v>0</v>
      </c>
      <c r="BF460" s="221">
        <f>IF(N460="snížená",J460,0)</f>
        <v>0</v>
      </c>
      <c r="BG460" s="221">
        <f>IF(N460="zákl. přenesená",J460,0)</f>
        <v>0</v>
      </c>
      <c r="BH460" s="221">
        <f>IF(N460="sníž. přenesená",J460,0)</f>
        <v>0</v>
      </c>
      <c r="BI460" s="221">
        <f>IF(N460="nulová",J460,0)</f>
        <v>0</v>
      </c>
      <c r="BJ460" s="20" t="s">
        <v>90</v>
      </c>
      <c r="BK460" s="221">
        <f>ROUND(I460*H460,2)</f>
        <v>0</v>
      </c>
      <c r="BL460" s="20" t="s">
        <v>641</v>
      </c>
      <c r="BM460" s="220" t="s">
        <v>667</v>
      </c>
    </row>
    <row r="461" s="2" customFormat="1">
      <c r="A461" s="42"/>
      <c r="B461" s="43"/>
      <c r="C461" s="44"/>
      <c r="D461" s="227" t="s">
        <v>170</v>
      </c>
      <c r="E461" s="44"/>
      <c r="F461" s="228" t="s">
        <v>659</v>
      </c>
      <c r="G461" s="44"/>
      <c r="H461" s="44"/>
      <c r="I461" s="224"/>
      <c r="J461" s="44"/>
      <c r="K461" s="44"/>
      <c r="L461" s="48"/>
      <c r="M461" s="225"/>
      <c r="N461" s="226"/>
      <c r="O461" s="88"/>
      <c r="P461" s="88"/>
      <c r="Q461" s="88"/>
      <c r="R461" s="88"/>
      <c r="S461" s="88"/>
      <c r="T461" s="89"/>
      <c r="U461" s="42"/>
      <c r="V461" s="42"/>
      <c r="W461" s="42"/>
      <c r="X461" s="42"/>
      <c r="Y461" s="42"/>
      <c r="Z461" s="42"/>
      <c r="AA461" s="42"/>
      <c r="AB461" s="42"/>
      <c r="AC461" s="42"/>
      <c r="AD461" s="42"/>
      <c r="AE461" s="42"/>
      <c r="AT461" s="20" t="s">
        <v>170</v>
      </c>
      <c r="AU461" s="20" t="s">
        <v>90</v>
      </c>
    </row>
    <row r="462" s="2" customFormat="1" ht="24.15" customHeight="1">
      <c r="A462" s="42"/>
      <c r="B462" s="43"/>
      <c r="C462" s="209" t="s">
        <v>668</v>
      </c>
      <c r="D462" s="209" t="s">
        <v>161</v>
      </c>
      <c r="E462" s="210" t="s">
        <v>669</v>
      </c>
      <c r="F462" s="211" t="s">
        <v>670</v>
      </c>
      <c r="G462" s="212" t="s">
        <v>634</v>
      </c>
      <c r="H462" s="213">
        <v>2</v>
      </c>
      <c r="I462" s="214"/>
      <c r="J462" s="215">
        <f>ROUND(I462*H462,2)</f>
        <v>0</v>
      </c>
      <c r="K462" s="211" t="s">
        <v>201</v>
      </c>
      <c r="L462" s="48"/>
      <c r="M462" s="216" t="s">
        <v>44</v>
      </c>
      <c r="N462" s="217" t="s">
        <v>53</v>
      </c>
      <c r="O462" s="88"/>
      <c r="P462" s="218">
        <f>O462*H462</f>
        <v>0</v>
      </c>
      <c r="Q462" s="218">
        <v>0</v>
      </c>
      <c r="R462" s="218">
        <f>Q462*H462</f>
        <v>0</v>
      </c>
      <c r="S462" s="218">
        <v>0</v>
      </c>
      <c r="T462" s="219">
        <f>S462*H462</f>
        <v>0</v>
      </c>
      <c r="U462" s="42"/>
      <c r="V462" s="42"/>
      <c r="W462" s="42"/>
      <c r="X462" s="42"/>
      <c r="Y462" s="42"/>
      <c r="Z462" s="42"/>
      <c r="AA462" s="42"/>
      <c r="AB462" s="42"/>
      <c r="AC462" s="42"/>
      <c r="AD462" s="42"/>
      <c r="AE462" s="42"/>
      <c r="AR462" s="220" t="s">
        <v>641</v>
      </c>
      <c r="AT462" s="220" t="s">
        <v>161</v>
      </c>
      <c r="AU462" s="220" t="s">
        <v>90</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641</v>
      </c>
      <c r="BM462" s="220" t="s">
        <v>671</v>
      </c>
    </row>
    <row r="463" s="12" customFormat="1" ht="25.92" customHeight="1">
      <c r="A463" s="12"/>
      <c r="B463" s="193"/>
      <c r="C463" s="194"/>
      <c r="D463" s="195" t="s">
        <v>81</v>
      </c>
      <c r="E463" s="196" t="s">
        <v>172</v>
      </c>
      <c r="F463" s="196" t="s">
        <v>672</v>
      </c>
      <c r="G463" s="194"/>
      <c r="H463" s="194"/>
      <c r="I463" s="197"/>
      <c r="J463" s="198">
        <f>BK463</f>
        <v>0</v>
      </c>
      <c r="K463" s="194"/>
      <c r="L463" s="199"/>
      <c r="M463" s="200"/>
      <c r="N463" s="201"/>
      <c r="O463" s="201"/>
      <c r="P463" s="202">
        <f>SUM(P464:P494)</f>
        <v>0</v>
      </c>
      <c r="Q463" s="201"/>
      <c r="R463" s="202">
        <f>SUM(R464:R494)</f>
        <v>0</v>
      </c>
      <c r="S463" s="201"/>
      <c r="T463" s="203">
        <f>SUM(T464:T494)</f>
        <v>0</v>
      </c>
      <c r="U463" s="12"/>
      <c r="V463" s="12"/>
      <c r="W463" s="12"/>
      <c r="X463" s="12"/>
      <c r="Y463" s="12"/>
      <c r="Z463" s="12"/>
      <c r="AA463" s="12"/>
      <c r="AB463" s="12"/>
      <c r="AC463" s="12"/>
      <c r="AD463" s="12"/>
      <c r="AE463" s="12"/>
      <c r="AR463" s="204" t="s">
        <v>166</v>
      </c>
      <c r="AT463" s="205" t="s">
        <v>81</v>
      </c>
      <c r="AU463" s="205" t="s">
        <v>82</v>
      </c>
      <c r="AY463" s="204" t="s">
        <v>159</v>
      </c>
      <c r="BK463" s="206">
        <f>SUM(BK464:BK494)</f>
        <v>0</v>
      </c>
    </row>
    <row r="464" s="2" customFormat="1" ht="16.5" customHeight="1">
      <c r="A464" s="42"/>
      <c r="B464" s="43"/>
      <c r="C464" s="209" t="s">
        <v>673</v>
      </c>
      <c r="D464" s="209" t="s">
        <v>161</v>
      </c>
      <c r="E464" s="210" t="s">
        <v>674</v>
      </c>
      <c r="F464" s="211" t="s">
        <v>675</v>
      </c>
      <c r="G464" s="212" t="s">
        <v>308</v>
      </c>
      <c r="H464" s="213">
        <v>0</v>
      </c>
      <c r="I464" s="214"/>
      <c r="J464" s="215">
        <f>ROUND(I464*H464,2)</f>
        <v>0</v>
      </c>
      <c r="K464" s="211" t="s">
        <v>201</v>
      </c>
      <c r="L464" s="48"/>
      <c r="M464" s="216" t="s">
        <v>44</v>
      </c>
      <c r="N464" s="217" t="s">
        <v>53</v>
      </c>
      <c r="O464" s="88"/>
      <c r="P464" s="218">
        <f>O464*H464</f>
        <v>0</v>
      </c>
      <c r="Q464" s="218">
        <v>0</v>
      </c>
      <c r="R464" s="218">
        <f>Q464*H464</f>
        <v>0</v>
      </c>
      <c r="S464" s="218">
        <v>0</v>
      </c>
      <c r="T464" s="219">
        <f>S464*H464</f>
        <v>0</v>
      </c>
      <c r="U464" s="42"/>
      <c r="V464" s="42"/>
      <c r="W464" s="42"/>
      <c r="X464" s="42"/>
      <c r="Y464" s="42"/>
      <c r="Z464" s="42"/>
      <c r="AA464" s="42"/>
      <c r="AB464" s="42"/>
      <c r="AC464" s="42"/>
      <c r="AD464" s="42"/>
      <c r="AE464" s="42"/>
      <c r="AR464" s="220" t="s">
        <v>641</v>
      </c>
      <c r="AT464" s="220" t="s">
        <v>161</v>
      </c>
      <c r="AU464" s="220" t="s">
        <v>90</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641</v>
      </c>
      <c r="BM464" s="220" t="s">
        <v>676</v>
      </c>
    </row>
    <row r="465" s="13" customFormat="1">
      <c r="A465" s="13"/>
      <c r="B465" s="229"/>
      <c r="C465" s="230"/>
      <c r="D465" s="227" t="s">
        <v>172</v>
      </c>
      <c r="E465" s="231" t="s">
        <v>44</v>
      </c>
      <c r="F465" s="232" t="s">
        <v>677</v>
      </c>
      <c r="G465" s="230"/>
      <c r="H465" s="231" t="s">
        <v>44</v>
      </c>
      <c r="I465" s="233"/>
      <c r="J465" s="230"/>
      <c r="K465" s="230"/>
      <c r="L465" s="234"/>
      <c r="M465" s="235"/>
      <c r="N465" s="236"/>
      <c r="O465" s="236"/>
      <c r="P465" s="236"/>
      <c r="Q465" s="236"/>
      <c r="R465" s="236"/>
      <c r="S465" s="236"/>
      <c r="T465" s="237"/>
      <c r="U465" s="13"/>
      <c r="V465" s="13"/>
      <c r="W465" s="13"/>
      <c r="X465" s="13"/>
      <c r="Y465" s="13"/>
      <c r="Z465" s="13"/>
      <c r="AA465" s="13"/>
      <c r="AB465" s="13"/>
      <c r="AC465" s="13"/>
      <c r="AD465" s="13"/>
      <c r="AE465" s="13"/>
      <c r="AT465" s="238" t="s">
        <v>172</v>
      </c>
      <c r="AU465" s="238" t="s">
        <v>90</v>
      </c>
      <c r="AV465" s="13" t="s">
        <v>90</v>
      </c>
      <c r="AW465" s="13" t="s">
        <v>42</v>
      </c>
      <c r="AX465" s="13" t="s">
        <v>82</v>
      </c>
      <c r="AY465" s="238" t="s">
        <v>159</v>
      </c>
    </row>
    <row r="466" s="13" customFormat="1">
      <c r="A466" s="13"/>
      <c r="B466" s="229"/>
      <c r="C466" s="230"/>
      <c r="D466" s="227" t="s">
        <v>172</v>
      </c>
      <c r="E466" s="231" t="s">
        <v>44</v>
      </c>
      <c r="F466" s="232" t="s">
        <v>678</v>
      </c>
      <c r="G466" s="230"/>
      <c r="H466" s="231" t="s">
        <v>44</v>
      </c>
      <c r="I466" s="233"/>
      <c r="J466" s="230"/>
      <c r="K466" s="230"/>
      <c r="L466" s="234"/>
      <c r="M466" s="235"/>
      <c r="N466" s="236"/>
      <c r="O466" s="236"/>
      <c r="P466" s="236"/>
      <c r="Q466" s="236"/>
      <c r="R466" s="236"/>
      <c r="S466" s="236"/>
      <c r="T466" s="237"/>
      <c r="U466" s="13"/>
      <c r="V466" s="13"/>
      <c r="W466" s="13"/>
      <c r="X466" s="13"/>
      <c r="Y466" s="13"/>
      <c r="Z466" s="13"/>
      <c r="AA466" s="13"/>
      <c r="AB466" s="13"/>
      <c r="AC466" s="13"/>
      <c r="AD466" s="13"/>
      <c r="AE466" s="13"/>
      <c r="AT466" s="238" t="s">
        <v>172</v>
      </c>
      <c r="AU466" s="238" t="s">
        <v>90</v>
      </c>
      <c r="AV466" s="13" t="s">
        <v>90</v>
      </c>
      <c r="AW466" s="13" t="s">
        <v>42</v>
      </c>
      <c r="AX466" s="13" t="s">
        <v>82</v>
      </c>
      <c r="AY466" s="238" t="s">
        <v>159</v>
      </c>
    </row>
    <row r="467" s="14" customFormat="1">
      <c r="A467" s="14"/>
      <c r="B467" s="239"/>
      <c r="C467" s="240"/>
      <c r="D467" s="227" t="s">
        <v>172</v>
      </c>
      <c r="E467" s="241" t="s">
        <v>44</v>
      </c>
      <c r="F467" s="242" t="s">
        <v>247</v>
      </c>
      <c r="G467" s="240"/>
      <c r="H467" s="243">
        <v>584.44000000000005</v>
      </c>
      <c r="I467" s="244"/>
      <c r="J467" s="240"/>
      <c r="K467" s="240"/>
      <c r="L467" s="245"/>
      <c r="M467" s="246"/>
      <c r="N467" s="247"/>
      <c r="O467" s="247"/>
      <c r="P467" s="247"/>
      <c r="Q467" s="247"/>
      <c r="R467" s="247"/>
      <c r="S467" s="247"/>
      <c r="T467" s="248"/>
      <c r="U467" s="14"/>
      <c r="V467" s="14"/>
      <c r="W467" s="14"/>
      <c r="X467" s="14"/>
      <c r="Y467" s="14"/>
      <c r="Z467" s="14"/>
      <c r="AA467" s="14"/>
      <c r="AB467" s="14"/>
      <c r="AC467" s="14"/>
      <c r="AD467" s="14"/>
      <c r="AE467" s="14"/>
      <c r="AT467" s="249" t="s">
        <v>172</v>
      </c>
      <c r="AU467" s="249" t="s">
        <v>90</v>
      </c>
      <c r="AV467" s="14" t="s">
        <v>92</v>
      </c>
      <c r="AW467" s="14" t="s">
        <v>42</v>
      </c>
      <c r="AX467" s="14" t="s">
        <v>82</v>
      </c>
      <c r="AY467" s="249" t="s">
        <v>159</v>
      </c>
    </row>
    <row r="468" s="15" customFormat="1">
      <c r="A468" s="15"/>
      <c r="B468" s="250"/>
      <c r="C468" s="251"/>
      <c r="D468" s="227" t="s">
        <v>172</v>
      </c>
      <c r="E468" s="252" t="s">
        <v>246</v>
      </c>
      <c r="F468" s="253" t="s">
        <v>176</v>
      </c>
      <c r="G468" s="251"/>
      <c r="H468" s="254">
        <v>584.44000000000005</v>
      </c>
      <c r="I468" s="255"/>
      <c r="J468" s="251"/>
      <c r="K468" s="251"/>
      <c r="L468" s="256"/>
      <c r="M468" s="257"/>
      <c r="N468" s="258"/>
      <c r="O468" s="258"/>
      <c r="P468" s="258"/>
      <c r="Q468" s="258"/>
      <c r="R468" s="258"/>
      <c r="S468" s="258"/>
      <c r="T468" s="259"/>
      <c r="U468" s="15"/>
      <c r="V468" s="15"/>
      <c r="W468" s="15"/>
      <c r="X468" s="15"/>
      <c r="Y468" s="15"/>
      <c r="Z468" s="15"/>
      <c r="AA468" s="15"/>
      <c r="AB468" s="15"/>
      <c r="AC468" s="15"/>
      <c r="AD468" s="15"/>
      <c r="AE468" s="15"/>
      <c r="AT468" s="260" t="s">
        <v>172</v>
      </c>
      <c r="AU468" s="260" t="s">
        <v>90</v>
      </c>
      <c r="AV468" s="15" t="s">
        <v>177</v>
      </c>
      <c r="AW468" s="15" t="s">
        <v>42</v>
      </c>
      <c r="AX468" s="15" t="s">
        <v>82</v>
      </c>
      <c r="AY468" s="260" t="s">
        <v>159</v>
      </c>
    </row>
    <row r="469" s="13" customFormat="1">
      <c r="A469" s="13"/>
      <c r="B469" s="229"/>
      <c r="C469" s="230"/>
      <c r="D469" s="227" t="s">
        <v>172</v>
      </c>
      <c r="E469" s="231" t="s">
        <v>44</v>
      </c>
      <c r="F469" s="232" t="s">
        <v>679</v>
      </c>
      <c r="G469" s="230"/>
      <c r="H469" s="231" t="s">
        <v>44</v>
      </c>
      <c r="I469" s="233"/>
      <c r="J469" s="230"/>
      <c r="K469" s="230"/>
      <c r="L469" s="234"/>
      <c r="M469" s="235"/>
      <c r="N469" s="236"/>
      <c r="O469" s="236"/>
      <c r="P469" s="236"/>
      <c r="Q469" s="236"/>
      <c r="R469" s="236"/>
      <c r="S469" s="236"/>
      <c r="T469" s="237"/>
      <c r="U469" s="13"/>
      <c r="V469" s="13"/>
      <c r="W469" s="13"/>
      <c r="X469" s="13"/>
      <c r="Y469" s="13"/>
      <c r="Z469" s="13"/>
      <c r="AA469" s="13"/>
      <c r="AB469" s="13"/>
      <c r="AC469" s="13"/>
      <c r="AD469" s="13"/>
      <c r="AE469" s="13"/>
      <c r="AT469" s="238" t="s">
        <v>172</v>
      </c>
      <c r="AU469" s="238" t="s">
        <v>90</v>
      </c>
      <c r="AV469" s="13" t="s">
        <v>90</v>
      </c>
      <c r="AW469" s="13" t="s">
        <v>42</v>
      </c>
      <c r="AX469" s="13" t="s">
        <v>82</v>
      </c>
      <c r="AY469" s="238" t="s">
        <v>159</v>
      </c>
    </row>
    <row r="470" s="14" customFormat="1">
      <c r="A470" s="14"/>
      <c r="B470" s="239"/>
      <c r="C470" s="240"/>
      <c r="D470" s="227" t="s">
        <v>172</v>
      </c>
      <c r="E470" s="241" t="s">
        <v>44</v>
      </c>
      <c r="F470" s="242" t="s">
        <v>249</v>
      </c>
      <c r="G470" s="240"/>
      <c r="H470" s="243">
        <v>723.27999999999997</v>
      </c>
      <c r="I470" s="244"/>
      <c r="J470" s="240"/>
      <c r="K470" s="240"/>
      <c r="L470" s="245"/>
      <c r="M470" s="246"/>
      <c r="N470" s="247"/>
      <c r="O470" s="247"/>
      <c r="P470" s="247"/>
      <c r="Q470" s="247"/>
      <c r="R470" s="247"/>
      <c r="S470" s="247"/>
      <c r="T470" s="248"/>
      <c r="U470" s="14"/>
      <c r="V470" s="14"/>
      <c r="W470" s="14"/>
      <c r="X470" s="14"/>
      <c r="Y470" s="14"/>
      <c r="Z470" s="14"/>
      <c r="AA470" s="14"/>
      <c r="AB470" s="14"/>
      <c r="AC470" s="14"/>
      <c r="AD470" s="14"/>
      <c r="AE470" s="14"/>
      <c r="AT470" s="249" t="s">
        <v>172</v>
      </c>
      <c r="AU470" s="249" t="s">
        <v>90</v>
      </c>
      <c r="AV470" s="14" t="s">
        <v>92</v>
      </c>
      <c r="AW470" s="14" t="s">
        <v>42</v>
      </c>
      <c r="AX470" s="14" t="s">
        <v>82</v>
      </c>
      <c r="AY470" s="249" t="s">
        <v>159</v>
      </c>
    </row>
    <row r="471" s="15" customFormat="1">
      <c r="A471" s="15"/>
      <c r="B471" s="250"/>
      <c r="C471" s="251"/>
      <c r="D471" s="227" t="s">
        <v>172</v>
      </c>
      <c r="E471" s="252" t="s">
        <v>248</v>
      </c>
      <c r="F471" s="253" t="s">
        <v>176</v>
      </c>
      <c r="G471" s="251"/>
      <c r="H471" s="254">
        <v>723.27999999999997</v>
      </c>
      <c r="I471" s="255"/>
      <c r="J471" s="251"/>
      <c r="K471" s="251"/>
      <c r="L471" s="256"/>
      <c r="M471" s="257"/>
      <c r="N471" s="258"/>
      <c r="O471" s="258"/>
      <c r="P471" s="258"/>
      <c r="Q471" s="258"/>
      <c r="R471" s="258"/>
      <c r="S471" s="258"/>
      <c r="T471" s="259"/>
      <c r="U471" s="15"/>
      <c r="V471" s="15"/>
      <c r="W471" s="15"/>
      <c r="X471" s="15"/>
      <c r="Y471" s="15"/>
      <c r="Z471" s="15"/>
      <c r="AA471" s="15"/>
      <c r="AB471" s="15"/>
      <c r="AC471" s="15"/>
      <c r="AD471" s="15"/>
      <c r="AE471" s="15"/>
      <c r="AT471" s="260" t="s">
        <v>172</v>
      </c>
      <c r="AU471" s="260" t="s">
        <v>90</v>
      </c>
      <c r="AV471" s="15" t="s">
        <v>177</v>
      </c>
      <c r="AW471" s="15" t="s">
        <v>42</v>
      </c>
      <c r="AX471" s="15" t="s">
        <v>82</v>
      </c>
      <c r="AY471" s="260" t="s">
        <v>159</v>
      </c>
    </row>
    <row r="472" s="13" customFormat="1">
      <c r="A472" s="13"/>
      <c r="B472" s="229"/>
      <c r="C472" s="230"/>
      <c r="D472" s="227" t="s">
        <v>172</v>
      </c>
      <c r="E472" s="231" t="s">
        <v>44</v>
      </c>
      <c r="F472" s="232" t="s">
        <v>680</v>
      </c>
      <c r="G472" s="230"/>
      <c r="H472" s="231" t="s">
        <v>44</v>
      </c>
      <c r="I472" s="233"/>
      <c r="J472" s="230"/>
      <c r="K472" s="230"/>
      <c r="L472" s="234"/>
      <c r="M472" s="235"/>
      <c r="N472" s="236"/>
      <c r="O472" s="236"/>
      <c r="P472" s="236"/>
      <c r="Q472" s="236"/>
      <c r="R472" s="236"/>
      <c r="S472" s="236"/>
      <c r="T472" s="237"/>
      <c r="U472" s="13"/>
      <c r="V472" s="13"/>
      <c r="W472" s="13"/>
      <c r="X472" s="13"/>
      <c r="Y472" s="13"/>
      <c r="Z472" s="13"/>
      <c r="AA472" s="13"/>
      <c r="AB472" s="13"/>
      <c r="AC472" s="13"/>
      <c r="AD472" s="13"/>
      <c r="AE472" s="13"/>
      <c r="AT472" s="238" t="s">
        <v>172</v>
      </c>
      <c r="AU472" s="238" t="s">
        <v>90</v>
      </c>
      <c r="AV472" s="13" t="s">
        <v>90</v>
      </c>
      <c r="AW472" s="13" t="s">
        <v>42</v>
      </c>
      <c r="AX472" s="13" t="s">
        <v>82</v>
      </c>
      <c r="AY472" s="238" t="s">
        <v>159</v>
      </c>
    </row>
    <row r="473" s="14" customFormat="1">
      <c r="A473" s="14"/>
      <c r="B473" s="239"/>
      <c r="C473" s="240"/>
      <c r="D473" s="227" t="s">
        <v>172</v>
      </c>
      <c r="E473" s="241" t="s">
        <v>44</v>
      </c>
      <c r="F473" s="242" t="s">
        <v>251</v>
      </c>
      <c r="G473" s="240"/>
      <c r="H473" s="243">
        <v>1428.29</v>
      </c>
      <c r="I473" s="244"/>
      <c r="J473" s="240"/>
      <c r="K473" s="240"/>
      <c r="L473" s="245"/>
      <c r="M473" s="246"/>
      <c r="N473" s="247"/>
      <c r="O473" s="247"/>
      <c r="P473" s="247"/>
      <c r="Q473" s="247"/>
      <c r="R473" s="247"/>
      <c r="S473" s="247"/>
      <c r="T473" s="248"/>
      <c r="U473" s="14"/>
      <c r="V473" s="14"/>
      <c r="W473" s="14"/>
      <c r="X473" s="14"/>
      <c r="Y473" s="14"/>
      <c r="Z473" s="14"/>
      <c r="AA473" s="14"/>
      <c r="AB473" s="14"/>
      <c r="AC473" s="14"/>
      <c r="AD473" s="14"/>
      <c r="AE473" s="14"/>
      <c r="AT473" s="249" t="s">
        <v>172</v>
      </c>
      <c r="AU473" s="249" t="s">
        <v>90</v>
      </c>
      <c r="AV473" s="14" t="s">
        <v>92</v>
      </c>
      <c r="AW473" s="14" t="s">
        <v>42</v>
      </c>
      <c r="AX473" s="14" t="s">
        <v>82</v>
      </c>
      <c r="AY473" s="249" t="s">
        <v>159</v>
      </c>
    </row>
    <row r="474" s="15" customFormat="1">
      <c r="A474" s="15"/>
      <c r="B474" s="250"/>
      <c r="C474" s="251"/>
      <c r="D474" s="227" t="s">
        <v>172</v>
      </c>
      <c r="E474" s="252" t="s">
        <v>250</v>
      </c>
      <c r="F474" s="253" t="s">
        <v>176</v>
      </c>
      <c r="G474" s="251"/>
      <c r="H474" s="254">
        <v>1428.29</v>
      </c>
      <c r="I474" s="255"/>
      <c r="J474" s="251"/>
      <c r="K474" s="251"/>
      <c r="L474" s="256"/>
      <c r="M474" s="257"/>
      <c r="N474" s="258"/>
      <c r="O474" s="258"/>
      <c r="P474" s="258"/>
      <c r="Q474" s="258"/>
      <c r="R474" s="258"/>
      <c r="S474" s="258"/>
      <c r="T474" s="259"/>
      <c r="U474" s="15"/>
      <c r="V474" s="15"/>
      <c r="W474" s="15"/>
      <c r="X474" s="15"/>
      <c r="Y474" s="15"/>
      <c r="Z474" s="15"/>
      <c r="AA474" s="15"/>
      <c r="AB474" s="15"/>
      <c r="AC474" s="15"/>
      <c r="AD474" s="15"/>
      <c r="AE474" s="15"/>
      <c r="AT474" s="260" t="s">
        <v>172</v>
      </c>
      <c r="AU474" s="260" t="s">
        <v>90</v>
      </c>
      <c r="AV474" s="15" t="s">
        <v>177</v>
      </c>
      <c r="AW474" s="15" t="s">
        <v>42</v>
      </c>
      <c r="AX474" s="15" t="s">
        <v>82</v>
      </c>
      <c r="AY474" s="260" t="s">
        <v>159</v>
      </c>
    </row>
    <row r="475" s="13" customFormat="1">
      <c r="A475" s="13"/>
      <c r="B475" s="229"/>
      <c r="C475" s="230"/>
      <c r="D475" s="227" t="s">
        <v>172</v>
      </c>
      <c r="E475" s="231" t="s">
        <v>44</v>
      </c>
      <c r="F475" s="232" t="s">
        <v>681</v>
      </c>
      <c r="G475" s="230"/>
      <c r="H475" s="231" t="s">
        <v>44</v>
      </c>
      <c r="I475" s="233"/>
      <c r="J475" s="230"/>
      <c r="K475" s="230"/>
      <c r="L475" s="234"/>
      <c r="M475" s="235"/>
      <c r="N475" s="236"/>
      <c r="O475" s="236"/>
      <c r="P475" s="236"/>
      <c r="Q475" s="236"/>
      <c r="R475" s="236"/>
      <c r="S475" s="236"/>
      <c r="T475" s="237"/>
      <c r="U475" s="13"/>
      <c r="V475" s="13"/>
      <c r="W475" s="13"/>
      <c r="X475" s="13"/>
      <c r="Y475" s="13"/>
      <c r="Z475" s="13"/>
      <c r="AA475" s="13"/>
      <c r="AB475" s="13"/>
      <c r="AC475" s="13"/>
      <c r="AD475" s="13"/>
      <c r="AE475" s="13"/>
      <c r="AT475" s="238" t="s">
        <v>172</v>
      </c>
      <c r="AU475" s="238" t="s">
        <v>90</v>
      </c>
      <c r="AV475" s="13" t="s">
        <v>90</v>
      </c>
      <c r="AW475" s="13" t="s">
        <v>42</v>
      </c>
      <c r="AX475" s="13" t="s">
        <v>82</v>
      </c>
      <c r="AY475" s="238" t="s">
        <v>159</v>
      </c>
    </row>
    <row r="476" s="14" customFormat="1">
      <c r="A476" s="14"/>
      <c r="B476" s="239"/>
      <c r="C476" s="240"/>
      <c r="D476" s="227" t="s">
        <v>172</v>
      </c>
      <c r="E476" s="241" t="s">
        <v>44</v>
      </c>
      <c r="F476" s="242" t="s">
        <v>253</v>
      </c>
      <c r="G476" s="240"/>
      <c r="H476" s="243">
        <v>193.31</v>
      </c>
      <c r="I476" s="244"/>
      <c r="J476" s="240"/>
      <c r="K476" s="240"/>
      <c r="L476" s="245"/>
      <c r="M476" s="246"/>
      <c r="N476" s="247"/>
      <c r="O476" s="247"/>
      <c r="P476" s="247"/>
      <c r="Q476" s="247"/>
      <c r="R476" s="247"/>
      <c r="S476" s="247"/>
      <c r="T476" s="248"/>
      <c r="U476" s="14"/>
      <c r="V476" s="14"/>
      <c r="W476" s="14"/>
      <c r="X476" s="14"/>
      <c r="Y476" s="14"/>
      <c r="Z476" s="14"/>
      <c r="AA476" s="14"/>
      <c r="AB476" s="14"/>
      <c r="AC476" s="14"/>
      <c r="AD476" s="14"/>
      <c r="AE476" s="14"/>
      <c r="AT476" s="249" t="s">
        <v>172</v>
      </c>
      <c r="AU476" s="249" t="s">
        <v>90</v>
      </c>
      <c r="AV476" s="14" t="s">
        <v>92</v>
      </c>
      <c r="AW476" s="14" t="s">
        <v>42</v>
      </c>
      <c r="AX476" s="14" t="s">
        <v>82</v>
      </c>
      <c r="AY476" s="249" t="s">
        <v>159</v>
      </c>
    </row>
    <row r="477" s="15" customFormat="1">
      <c r="A477" s="15"/>
      <c r="B477" s="250"/>
      <c r="C477" s="251"/>
      <c r="D477" s="227" t="s">
        <v>172</v>
      </c>
      <c r="E477" s="252" t="s">
        <v>252</v>
      </c>
      <c r="F477" s="253" t="s">
        <v>176</v>
      </c>
      <c r="G477" s="251"/>
      <c r="H477" s="254">
        <v>193.31</v>
      </c>
      <c r="I477" s="255"/>
      <c r="J477" s="251"/>
      <c r="K477" s="251"/>
      <c r="L477" s="256"/>
      <c r="M477" s="257"/>
      <c r="N477" s="258"/>
      <c r="O477" s="258"/>
      <c r="P477" s="258"/>
      <c r="Q477" s="258"/>
      <c r="R477" s="258"/>
      <c r="S477" s="258"/>
      <c r="T477" s="259"/>
      <c r="U477" s="15"/>
      <c r="V477" s="15"/>
      <c r="W477" s="15"/>
      <c r="X477" s="15"/>
      <c r="Y477" s="15"/>
      <c r="Z477" s="15"/>
      <c r="AA477" s="15"/>
      <c r="AB477" s="15"/>
      <c r="AC477" s="15"/>
      <c r="AD477" s="15"/>
      <c r="AE477" s="15"/>
      <c r="AT477" s="260" t="s">
        <v>172</v>
      </c>
      <c r="AU477" s="260" t="s">
        <v>90</v>
      </c>
      <c r="AV477" s="15" t="s">
        <v>177</v>
      </c>
      <c r="AW477" s="15" t="s">
        <v>42</v>
      </c>
      <c r="AX477" s="15" t="s">
        <v>82</v>
      </c>
      <c r="AY477" s="260" t="s">
        <v>159</v>
      </c>
    </row>
    <row r="478" s="13" customFormat="1">
      <c r="A478" s="13"/>
      <c r="B478" s="229"/>
      <c r="C478" s="230"/>
      <c r="D478" s="227" t="s">
        <v>172</v>
      </c>
      <c r="E478" s="231" t="s">
        <v>44</v>
      </c>
      <c r="F478" s="232" t="s">
        <v>682</v>
      </c>
      <c r="G478" s="230"/>
      <c r="H478" s="231" t="s">
        <v>44</v>
      </c>
      <c r="I478" s="233"/>
      <c r="J478" s="230"/>
      <c r="K478" s="230"/>
      <c r="L478" s="234"/>
      <c r="M478" s="235"/>
      <c r="N478" s="236"/>
      <c r="O478" s="236"/>
      <c r="P478" s="236"/>
      <c r="Q478" s="236"/>
      <c r="R478" s="236"/>
      <c r="S478" s="236"/>
      <c r="T478" s="237"/>
      <c r="U478" s="13"/>
      <c r="V478" s="13"/>
      <c r="W478" s="13"/>
      <c r="X478" s="13"/>
      <c r="Y478" s="13"/>
      <c r="Z478" s="13"/>
      <c r="AA478" s="13"/>
      <c r="AB478" s="13"/>
      <c r="AC478" s="13"/>
      <c r="AD478" s="13"/>
      <c r="AE478" s="13"/>
      <c r="AT478" s="238" t="s">
        <v>172</v>
      </c>
      <c r="AU478" s="238" t="s">
        <v>90</v>
      </c>
      <c r="AV478" s="13" t="s">
        <v>90</v>
      </c>
      <c r="AW478" s="13" t="s">
        <v>42</v>
      </c>
      <c r="AX478" s="13" t="s">
        <v>82</v>
      </c>
      <c r="AY478" s="238" t="s">
        <v>159</v>
      </c>
    </row>
    <row r="479" s="14" customFormat="1">
      <c r="A479" s="14"/>
      <c r="B479" s="239"/>
      <c r="C479" s="240"/>
      <c r="D479" s="227" t="s">
        <v>172</v>
      </c>
      <c r="E479" s="241" t="s">
        <v>44</v>
      </c>
      <c r="F479" s="242" t="s">
        <v>255</v>
      </c>
      <c r="G479" s="240"/>
      <c r="H479" s="243">
        <v>86.430000000000007</v>
      </c>
      <c r="I479" s="244"/>
      <c r="J479" s="240"/>
      <c r="K479" s="240"/>
      <c r="L479" s="245"/>
      <c r="M479" s="246"/>
      <c r="N479" s="247"/>
      <c r="O479" s="247"/>
      <c r="P479" s="247"/>
      <c r="Q479" s="247"/>
      <c r="R479" s="247"/>
      <c r="S479" s="247"/>
      <c r="T479" s="248"/>
      <c r="U479" s="14"/>
      <c r="V479" s="14"/>
      <c r="W479" s="14"/>
      <c r="X479" s="14"/>
      <c r="Y479" s="14"/>
      <c r="Z479" s="14"/>
      <c r="AA479" s="14"/>
      <c r="AB479" s="14"/>
      <c r="AC479" s="14"/>
      <c r="AD479" s="14"/>
      <c r="AE479" s="14"/>
      <c r="AT479" s="249" t="s">
        <v>172</v>
      </c>
      <c r="AU479" s="249" t="s">
        <v>90</v>
      </c>
      <c r="AV479" s="14" t="s">
        <v>92</v>
      </c>
      <c r="AW479" s="14" t="s">
        <v>42</v>
      </c>
      <c r="AX479" s="14" t="s">
        <v>82</v>
      </c>
      <c r="AY479" s="249" t="s">
        <v>159</v>
      </c>
    </row>
    <row r="480" s="15" customFormat="1">
      <c r="A480" s="15"/>
      <c r="B480" s="250"/>
      <c r="C480" s="251"/>
      <c r="D480" s="227" t="s">
        <v>172</v>
      </c>
      <c r="E480" s="252" t="s">
        <v>254</v>
      </c>
      <c r="F480" s="253" t="s">
        <v>176</v>
      </c>
      <c r="G480" s="251"/>
      <c r="H480" s="254">
        <v>86.430000000000007</v>
      </c>
      <c r="I480" s="255"/>
      <c r="J480" s="251"/>
      <c r="K480" s="251"/>
      <c r="L480" s="256"/>
      <c r="M480" s="257"/>
      <c r="N480" s="258"/>
      <c r="O480" s="258"/>
      <c r="P480" s="258"/>
      <c r="Q480" s="258"/>
      <c r="R480" s="258"/>
      <c r="S480" s="258"/>
      <c r="T480" s="259"/>
      <c r="U480" s="15"/>
      <c r="V480" s="15"/>
      <c r="W480" s="15"/>
      <c r="X480" s="15"/>
      <c r="Y480" s="15"/>
      <c r="Z480" s="15"/>
      <c r="AA480" s="15"/>
      <c r="AB480" s="15"/>
      <c r="AC480" s="15"/>
      <c r="AD480" s="15"/>
      <c r="AE480" s="15"/>
      <c r="AT480" s="260" t="s">
        <v>172</v>
      </c>
      <c r="AU480" s="260" t="s">
        <v>90</v>
      </c>
      <c r="AV480" s="15" t="s">
        <v>177</v>
      </c>
      <c r="AW480" s="15" t="s">
        <v>42</v>
      </c>
      <c r="AX480" s="15" t="s">
        <v>82</v>
      </c>
      <c r="AY480" s="260" t="s">
        <v>159</v>
      </c>
    </row>
    <row r="481" s="13" customFormat="1">
      <c r="A481" s="13"/>
      <c r="B481" s="229"/>
      <c r="C481" s="230"/>
      <c r="D481" s="227" t="s">
        <v>172</v>
      </c>
      <c r="E481" s="231" t="s">
        <v>44</v>
      </c>
      <c r="F481" s="232" t="s">
        <v>683</v>
      </c>
      <c r="G481" s="230"/>
      <c r="H481" s="231" t="s">
        <v>44</v>
      </c>
      <c r="I481" s="233"/>
      <c r="J481" s="230"/>
      <c r="K481" s="230"/>
      <c r="L481" s="234"/>
      <c r="M481" s="235"/>
      <c r="N481" s="236"/>
      <c r="O481" s="236"/>
      <c r="P481" s="236"/>
      <c r="Q481" s="236"/>
      <c r="R481" s="236"/>
      <c r="S481" s="236"/>
      <c r="T481" s="237"/>
      <c r="U481" s="13"/>
      <c r="V481" s="13"/>
      <c r="W481" s="13"/>
      <c r="X481" s="13"/>
      <c r="Y481" s="13"/>
      <c r="Z481" s="13"/>
      <c r="AA481" s="13"/>
      <c r="AB481" s="13"/>
      <c r="AC481" s="13"/>
      <c r="AD481" s="13"/>
      <c r="AE481" s="13"/>
      <c r="AT481" s="238" t="s">
        <v>172</v>
      </c>
      <c r="AU481" s="238" t="s">
        <v>90</v>
      </c>
      <c r="AV481" s="13" t="s">
        <v>90</v>
      </c>
      <c r="AW481" s="13" t="s">
        <v>42</v>
      </c>
      <c r="AX481" s="13" t="s">
        <v>82</v>
      </c>
      <c r="AY481" s="238" t="s">
        <v>159</v>
      </c>
    </row>
    <row r="482" s="14" customFormat="1">
      <c r="A482" s="14"/>
      <c r="B482" s="239"/>
      <c r="C482" s="240"/>
      <c r="D482" s="227" t="s">
        <v>172</v>
      </c>
      <c r="E482" s="241" t="s">
        <v>44</v>
      </c>
      <c r="F482" s="242" t="s">
        <v>257</v>
      </c>
      <c r="G482" s="240"/>
      <c r="H482" s="243">
        <v>23.129999999999999</v>
      </c>
      <c r="I482" s="244"/>
      <c r="J482" s="240"/>
      <c r="K482" s="240"/>
      <c r="L482" s="245"/>
      <c r="M482" s="246"/>
      <c r="N482" s="247"/>
      <c r="O482" s="247"/>
      <c r="P482" s="247"/>
      <c r="Q482" s="247"/>
      <c r="R482" s="247"/>
      <c r="S482" s="247"/>
      <c r="T482" s="248"/>
      <c r="U482" s="14"/>
      <c r="V482" s="14"/>
      <c r="W482" s="14"/>
      <c r="X482" s="14"/>
      <c r="Y482" s="14"/>
      <c r="Z482" s="14"/>
      <c r="AA482" s="14"/>
      <c r="AB482" s="14"/>
      <c r="AC482" s="14"/>
      <c r="AD482" s="14"/>
      <c r="AE482" s="14"/>
      <c r="AT482" s="249" t="s">
        <v>172</v>
      </c>
      <c r="AU482" s="249" t="s">
        <v>90</v>
      </c>
      <c r="AV482" s="14" t="s">
        <v>92</v>
      </c>
      <c r="AW482" s="14" t="s">
        <v>42</v>
      </c>
      <c r="AX482" s="14" t="s">
        <v>82</v>
      </c>
      <c r="AY482" s="249" t="s">
        <v>159</v>
      </c>
    </row>
    <row r="483" s="15" customFormat="1">
      <c r="A483" s="15"/>
      <c r="B483" s="250"/>
      <c r="C483" s="251"/>
      <c r="D483" s="227" t="s">
        <v>172</v>
      </c>
      <c r="E483" s="252" t="s">
        <v>256</v>
      </c>
      <c r="F483" s="253" t="s">
        <v>176</v>
      </c>
      <c r="G483" s="251"/>
      <c r="H483" s="254">
        <v>23.129999999999999</v>
      </c>
      <c r="I483" s="255"/>
      <c r="J483" s="251"/>
      <c r="K483" s="251"/>
      <c r="L483" s="256"/>
      <c r="M483" s="257"/>
      <c r="N483" s="258"/>
      <c r="O483" s="258"/>
      <c r="P483" s="258"/>
      <c r="Q483" s="258"/>
      <c r="R483" s="258"/>
      <c r="S483" s="258"/>
      <c r="T483" s="259"/>
      <c r="U483" s="15"/>
      <c r="V483" s="15"/>
      <c r="W483" s="15"/>
      <c r="X483" s="15"/>
      <c r="Y483" s="15"/>
      <c r="Z483" s="15"/>
      <c r="AA483" s="15"/>
      <c r="AB483" s="15"/>
      <c r="AC483" s="15"/>
      <c r="AD483" s="15"/>
      <c r="AE483" s="15"/>
      <c r="AT483" s="260" t="s">
        <v>172</v>
      </c>
      <c r="AU483" s="260" t="s">
        <v>90</v>
      </c>
      <c r="AV483" s="15" t="s">
        <v>177</v>
      </c>
      <c r="AW483" s="15" t="s">
        <v>42</v>
      </c>
      <c r="AX483" s="15" t="s">
        <v>82</v>
      </c>
      <c r="AY483" s="260" t="s">
        <v>159</v>
      </c>
    </row>
    <row r="484" s="13" customFormat="1">
      <c r="A484" s="13"/>
      <c r="B484" s="229"/>
      <c r="C484" s="230"/>
      <c r="D484" s="227" t="s">
        <v>172</v>
      </c>
      <c r="E484" s="231" t="s">
        <v>44</v>
      </c>
      <c r="F484" s="232" t="s">
        <v>684</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4" customFormat="1">
      <c r="A485" s="14"/>
      <c r="B485" s="239"/>
      <c r="C485" s="240"/>
      <c r="D485" s="227" t="s">
        <v>172</v>
      </c>
      <c r="E485" s="241" t="s">
        <v>44</v>
      </c>
      <c r="F485" s="242" t="s">
        <v>260</v>
      </c>
      <c r="G485" s="240"/>
      <c r="H485" s="243">
        <v>298.18000000000001</v>
      </c>
      <c r="I485" s="244"/>
      <c r="J485" s="240"/>
      <c r="K485" s="240"/>
      <c r="L485" s="245"/>
      <c r="M485" s="246"/>
      <c r="N485" s="247"/>
      <c r="O485" s="247"/>
      <c r="P485" s="247"/>
      <c r="Q485" s="247"/>
      <c r="R485" s="247"/>
      <c r="S485" s="247"/>
      <c r="T485" s="248"/>
      <c r="U485" s="14"/>
      <c r="V485" s="14"/>
      <c r="W485" s="14"/>
      <c r="X485" s="14"/>
      <c r="Y485" s="14"/>
      <c r="Z485" s="14"/>
      <c r="AA485" s="14"/>
      <c r="AB485" s="14"/>
      <c r="AC485" s="14"/>
      <c r="AD485" s="14"/>
      <c r="AE485" s="14"/>
      <c r="AT485" s="249" t="s">
        <v>172</v>
      </c>
      <c r="AU485" s="249" t="s">
        <v>90</v>
      </c>
      <c r="AV485" s="14" t="s">
        <v>92</v>
      </c>
      <c r="AW485" s="14" t="s">
        <v>42</v>
      </c>
      <c r="AX485" s="14" t="s">
        <v>82</v>
      </c>
      <c r="AY485" s="249" t="s">
        <v>159</v>
      </c>
    </row>
    <row r="486" s="15" customFormat="1">
      <c r="A486" s="15"/>
      <c r="B486" s="250"/>
      <c r="C486" s="251"/>
      <c r="D486" s="227" t="s">
        <v>172</v>
      </c>
      <c r="E486" s="252" t="s">
        <v>259</v>
      </c>
      <c r="F486" s="253" t="s">
        <v>176</v>
      </c>
      <c r="G486" s="251"/>
      <c r="H486" s="254">
        <v>298.18000000000001</v>
      </c>
      <c r="I486" s="255"/>
      <c r="J486" s="251"/>
      <c r="K486" s="251"/>
      <c r="L486" s="256"/>
      <c r="M486" s="257"/>
      <c r="N486" s="258"/>
      <c r="O486" s="258"/>
      <c r="P486" s="258"/>
      <c r="Q486" s="258"/>
      <c r="R486" s="258"/>
      <c r="S486" s="258"/>
      <c r="T486" s="259"/>
      <c r="U486" s="15"/>
      <c r="V486" s="15"/>
      <c r="W486" s="15"/>
      <c r="X486" s="15"/>
      <c r="Y486" s="15"/>
      <c r="Z486" s="15"/>
      <c r="AA486" s="15"/>
      <c r="AB486" s="15"/>
      <c r="AC486" s="15"/>
      <c r="AD486" s="15"/>
      <c r="AE486" s="15"/>
      <c r="AT486" s="260" t="s">
        <v>172</v>
      </c>
      <c r="AU486" s="260" t="s">
        <v>90</v>
      </c>
      <c r="AV486" s="15" t="s">
        <v>177</v>
      </c>
      <c r="AW486" s="15" t="s">
        <v>42</v>
      </c>
      <c r="AX486" s="15" t="s">
        <v>82</v>
      </c>
      <c r="AY486" s="260" t="s">
        <v>159</v>
      </c>
    </row>
    <row r="487" s="13" customFormat="1">
      <c r="A487" s="13"/>
      <c r="B487" s="229"/>
      <c r="C487" s="230"/>
      <c r="D487" s="227" t="s">
        <v>172</v>
      </c>
      <c r="E487" s="231" t="s">
        <v>44</v>
      </c>
      <c r="F487" s="232" t="s">
        <v>685</v>
      </c>
      <c r="G487" s="230"/>
      <c r="H487" s="231" t="s">
        <v>44</v>
      </c>
      <c r="I487" s="233"/>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172</v>
      </c>
      <c r="AU487" s="238" t="s">
        <v>90</v>
      </c>
      <c r="AV487" s="13" t="s">
        <v>90</v>
      </c>
      <c r="AW487" s="13" t="s">
        <v>42</v>
      </c>
      <c r="AX487" s="13" t="s">
        <v>82</v>
      </c>
      <c r="AY487" s="238" t="s">
        <v>159</v>
      </c>
    </row>
    <row r="488" s="14" customFormat="1">
      <c r="A488" s="14"/>
      <c r="B488" s="239"/>
      <c r="C488" s="240"/>
      <c r="D488" s="227" t="s">
        <v>172</v>
      </c>
      <c r="E488" s="241" t="s">
        <v>44</v>
      </c>
      <c r="F488" s="242" t="s">
        <v>262</v>
      </c>
      <c r="G488" s="240"/>
      <c r="H488" s="243">
        <v>48.270000000000003</v>
      </c>
      <c r="I488" s="244"/>
      <c r="J488" s="240"/>
      <c r="K488" s="240"/>
      <c r="L488" s="245"/>
      <c r="M488" s="246"/>
      <c r="N488" s="247"/>
      <c r="O488" s="247"/>
      <c r="P488" s="247"/>
      <c r="Q488" s="247"/>
      <c r="R488" s="247"/>
      <c r="S488" s="247"/>
      <c r="T488" s="248"/>
      <c r="U488" s="14"/>
      <c r="V488" s="14"/>
      <c r="W488" s="14"/>
      <c r="X488" s="14"/>
      <c r="Y488" s="14"/>
      <c r="Z488" s="14"/>
      <c r="AA488" s="14"/>
      <c r="AB488" s="14"/>
      <c r="AC488" s="14"/>
      <c r="AD488" s="14"/>
      <c r="AE488" s="14"/>
      <c r="AT488" s="249" t="s">
        <v>172</v>
      </c>
      <c r="AU488" s="249" t="s">
        <v>90</v>
      </c>
      <c r="AV488" s="14" t="s">
        <v>92</v>
      </c>
      <c r="AW488" s="14" t="s">
        <v>42</v>
      </c>
      <c r="AX488" s="14" t="s">
        <v>82</v>
      </c>
      <c r="AY488" s="249" t="s">
        <v>159</v>
      </c>
    </row>
    <row r="489" s="15" customFormat="1">
      <c r="A489" s="15"/>
      <c r="B489" s="250"/>
      <c r="C489" s="251"/>
      <c r="D489" s="227" t="s">
        <v>172</v>
      </c>
      <c r="E489" s="252" t="s">
        <v>261</v>
      </c>
      <c r="F489" s="253" t="s">
        <v>176</v>
      </c>
      <c r="G489" s="251"/>
      <c r="H489" s="254">
        <v>48.270000000000003</v>
      </c>
      <c r="I489" s="255"/>
      <c r="J489" s="251"/>
      <c r="K489" s="251"/>
      <c r="L489" s="256"/>
      <c r="M489" s="257"/>
      <c r="N489" s="258"/>
      <c r="O489" s="258"/>
      <c r="P489" s="258"/>
      <c r="Q489" s="258"/>
      <c r="R489" s="258"/>
      <c r="S489" s="258"/>
      <c r="T489" s="259"/>
      <c r="U489" s="15"/>
      <c r="V489" s="15"/>
      <c r="W489" s="15"/>
      <c r="X489" s="15"/>
      <c r="Y489" s="15"/>
      <c r="Z489" s="15"/>
      <c r="AA489" s="15"/>
      <c r="AB489" s="15"/>
      <c r="AC489" s="15"/>
      <c r="AD489" s="15"/>
      <c r="AE489" s="15"/>
      <c r="AT489" s="260" t="s">
        <v>172</v>
      </c>
      <c r="AU489" s="260" t="s">
        <v>90</v>
      </c>
      <c r="AV489" s="15" t="s">
        <v>177</v>
      </c>
      <c r="AW489" s="15" t="s">
        <v>42</v>
      </c>
      <c r="AX489" s="15" t="s">
        <v>82</v>
      </c>
      <c r="AY489" s="260" t="s">
        <v>159</v>
      </c>
    </row>
    <row r="490" s="13" customFormat="1">
      <c r="A490" s="13"/>
      <c r="B490" s="229"/>
      <c r="C490" s="230"/>
      <c r="D490" s="227" t="s">
        <v>172</v>
      </c>
      <c r="E490" s="231" t="s">
        <v>44</v>
      </c>
      <c r="F490" s="232" t="s">
        <v>686</v>
      </c>
      <c r="G490" s="230"/>
      <c r="H490" s="231" t="s">
        <v>44</v>
      </c>
      <c r="I490" s="233"/>
      <c r="J490" s="230"/>
      <c r="K490" s="230"/>
      <c r="L490" s="234"/>
      <c r="M490" s="235"/>
      <c r="N490" s="236"/>
      <c r="O490" s="236"/>
      <c r="P490" s="236"/>
      <c r="Q490" s="236"/>
      <c r="R490" s="236"/>
      <c r="S490" s="236"/>
      <c r="T490" s="237"/>
      <c r="U490" s="13"/>
      <c r="V490" s="13"/>
      <c r="W490" s="13"/>
      <c r="X490" s="13"/>
      <c r="Y490" s="13"/>
      <c r="Z490" s="13"/>
      <c r="AA490" s="13"/>
      <c r="AB490" s="13"/>
      <c r="AC490" s="13"/>
      <c r="AD490" s="13"/>
      <c r="AE490" s="13"/>
      <c r="AT490" s="238" t="s">
        <v>172</v>
      </c>
      <c r="AU490" s="238" t="s">
        <v>90</v>
      </c>
      <c r="AV490" s="13" t="s">
        <v>90</v>
      </c>
      <c r="AW490" s="13" t="s">
        <v>42</v>
      </c>
      <c r="AX490" s="13" t="s">
        <v>82</v>
      </c>
      <c r="AY490" s="238" t="s">
        <v>159</v>
      </c>
    </row>
    <row r="491" s="14" customFormat="1">
      <c r="A491" s="14"/>
      <c r="B491" s="239"/>
      <c r="C491" s="240"/>
      <c r="D491" s="227" t="s">
        <v>172</v>
      </c>
      <c r="E491" s="241" t="s">
        <v>44</v>
      </c>
      <c r="F491" s="242" t="s">
        <v>264</v>
      </c>
      <c r="G491" s="240"/>
      <c r="H491" s="243">
        <v>1810.9000000000001</v>
      </c>
      <c r="I491" s="244"/>
      <c r="J491" s="240"/>
      <c r="K491" s="240"/>
      <c r="L491" s="245"/>
      <c r="M491" s="246"/>
      <c r="N491" s="247"/>
      <c r="O491" s="247"/>
      <c r="P491" s="247"/>
      <c r="Q491" s="247"/>
      <c r="R491" s="247"/>
      <c r="S491" s="247"/>
      <c r="T491" s="248"/>
      <c r="U491" s="14"/>
      <c r="V491" s="14"/>
      <c r="W491" s="14"/>
      <c r="X491" s="14"/>
      <c r="Y491" s="14"/>
      <c r="Z491" s="14"/>
      <c r="AA491" s="14"/>
      <c r="AB491" s="14"/>
      <c r="AC491" s="14"/>
      <c r="AD491" s="14"/>
      <c r="AE491" s="14"/>
      <c r="AT491" s="249" t="s">
        <v>172</v>
      </c>
      <c r="AU491" s="249" t="s">
        <v>90</v>
      </c>
      <c r="AV491" s="14" t="s">
        <v>92</v>
      </c>
      <c r="AW491" s="14" t="s">
        <v>42</v>
      </c>
      <c r="AX491" s="14" t="s">
        <v>82</v>
      </c>
      <c r="AY491" s="249" t="s">
        <v>159</v>
      </c>
    </row>
    <row r="492" s="15" customFormat="1">
      <c r="A492" s="15"/>
      <c r="B492" s="250"/>
      <c r="C492" s="251"/>
      <c r="D492" s="227" t="s">
        <v>172</v>
      </c>
      <c r="E492" s="252" t="s">
        <v>263</v>
      </c>
      <c r="F492" s="253" t="s">
        <v>176</v>
      </c>
      <c r="G492" s="251"/>
      <c r="H492" s="254">
        <v>1810.9000000000001</v>
      </c>
      <c r="I492" s="255"/>
      <c r="J492" s="251"/>
      <c r="K492" s="251"/>
      <c r="L492" s="256"/>
      <c r="M492" s="257"/>
      <c r="N492" s="258"/>
      <c r="O492" s="258"/>
      <c r="P492" s="258"/>
      <c r="Q492" s="258"/>
      <c r="R492" s="258"/>
      <c r="S492" s="258"/>
      <c r="T492" s="259"/>
      <c r="U492" s="15"/>
      <c r="V492" s="15"/>
      <c r="W492" s="15"/>
      <c r="X492" s="15"/>
      <c r="Y492" s="15"/>
      <c r="Z492" s="15"/>
      <c r="AA492" s="15"/>
      <c r="AB492" s="15"/>
      <c r="AC492" s="15"/>
      <c r="AD492" s="15"/>
      <c r="AE492" s="15"/>
      <c r="AT492" s="260" t="s">
        <v>172</v>
      </c>
      <c r="AU492" s="260" t="s">
        <v>90</v>
      </c>
      <c r="AV492" s="15" t="s">
        <v>177</v>
      </c>
      <c r="AW492" s="15" t="s">
        <v>42</v>
      </c>
      <c r="AX492" s="15" t="s">
        <v>82</v>
      </c>
      <c r="AY492" s="260" t="s">
        <v>159</v>
      </c>
    </row>
    <row r="493" s="16" customFormat="1">
      <c r="A493" s="16"/>
      <c r="B493" s="261"/>
      <c r="C493" s="262"/>
      <c r="D493" s="227" t="s">
        <v>172</v>
      </c>
      <c r="E493" s="263" t="s">
        <v>44</v>
      </c>
      <c r="F493" s="264" t="s">
        <v>178</v>
      </c>
      <c r="G493" s="262"/>
      <c r="H493" s="265">
        <v>5196.2299999999996</v>
      </c>
      <c r="I493" s="266"/>
      <c r="J493" s="262"/>
      <c r="K493" s="262"/>
      <c r="L493" s="267"/>
      <c r="M493" s="268"/>
      <c r="N493" s="269"/>
      <c r="O493" s="269"/>
      <c r="P493" s="269"/>
      <c r="Q493" s="269"/>
      <c r="R493" s="269"/>
      <c r="S493" s="269"/>
      <c r="T493" s="270"/>
      <c r="U493" s="16"/>
      <c r="V493" s="16"/>
      <c r="W493" s="16"/>
      <c r="X493" s="16"/>
      <c r="Y493" s="16"/>
      <c r="Z493" s="16"/>
      <c r="AA493" s="16"/>
      <c r="AB493" s="16"/>
      <c r="AC493" s="16"/>
      <c r="AD493" s="16"/>
      <c r="AE493" s="16"/>
      <c r="AT493" s="271" t="s">
        <v>172</v>
      </c>
      <c r="AU493" s="271" t="s">
        <v>90</v>
      </c>
      <c r="AV493" s="16" t="s">
        <v>166</v>
      </c>
      <c r="AW493" s="16" t="s">
        <v>42</v>
      </c>
      <c r="AX493" s="16" t="s">
        <v>90</v>
      </c>
      <c r="AY493" s="271" t="s">
        <v>159</v>
      </c>
    </row>
    <row r="494" s="14" customFormat="1">
      <c r="A494" s="14"/>
      <c r="B494" s="239"/>
      <c r="C494" s="240"/>
      <c r="D494" s="227" t="s">
        <v>172</v>
      </c>
      <c r="E494" s="240"/>
      <c r="F494" s="242" t="s">
        <v>687</v>
      </c>
      <c r="G494" s="240"/>
      <c r="H494" s="243">
        <v>0</v>
      </c>
      <c r="I494" s="244"/>
      <c r="J494" s="240"/>
      <c r="K494" s="240"/>
      <c r="L494" s="245"/>
      <c r="M494" s="286"/>
      <c r="N494" s="287"/>
      <c r="O494" s="287"/>
      <c r="P494" s="287"/>
      <c r="Q494" s="287"/>
      <c r="R494" s="287"/>
      <c r="S494" s="287"/>
      <c r="T494" s="288"/>
      <c r="U494" s="14"/>
      <c r="V494" s="14"/>
      <c r="W494" s="14"/>
      <c r="X494" s="14"/>
      <c r="Y494" s="14"/>
      <c r="Z494" s="14"/>
      <c r="AA494" s="14"/>
      <c r="AB494" s="14"/>
      <c r="AC494" s="14"/>
      <c r="AD494" s="14"/>
      <c r="AE494" s="14"/>
      <c r="AT494" s="249" t="s">
        <v>172</v>
      </c>
      <c r="AU494" s="249" t="s">
        <v>90</v>
      </c>
      <c r="AV494" s="14" t="s">
        <v>92</v>
      </c>
      <c r="AW494" s="14" t="s">
        <v>4</v>
      </c>
      <c r="AX494" s="14" t="s">
        <v>90</v>
      </c>
      <c r="AY494" s="249" t="s">
        <v>159</v>
      </c>
    </row>
    <row r="495" s="2" customFormat="1" ht="6.96" customHeight="1">
      <c r="A495" s="42"/>
      <c r="B495" s="63"/>
      <c r="C495" s="64"/>
      <c r="D495" s="64"/>
      <c r="E495" s="64"/>
      <c r="F495" s="64"/>
      <c r="G495" s="64"/>
      <c r="H495" s="64"/>
      <c r="I495" s="64"/>
      <c r="J495" s="64"/>
      <c r="K495" s="64"/>
      <c r="L495" s="48"/>
      <c r="M495" s="42"/>
      <c r="O495" s="42"/>
      <c r="P495" s="42"/>
      <c r="Q495" s="42"/>
      <c r="R495" s="42"/>
      <c r="S495" s="42"/>
      <c r="T495" s="42"/>
      <c r="U495" s="42"/>
      <c r="V495" s="42"/>
      <c r="W495" s="42"/>
      <c r="X495" s="42"/>
      <c r="Y495" s="42"/>
      <c r="Z495" s="42"/>
      <c r="AA495" s="42"/>
      <c r="AB495" s="42"/>
      <c r="AC495" s="42"/>
      <c r="AD495" s="42"/>
      <c r="AE495" s="42"/>
    </row>
  </sheetData>
  <sheetProtection sheet="1" autoFilter="0" formatColumns="0" formatRows="0" objects="1" scenarios="1" spinCount="100000" saltValue="aVtnw33RD6qMZhTZeLU2f/2Ppe1qsB38bm1ozuTmJTv6Zh9s3K3e6xa4YZ1SwUvFxDfLwUi6skCq9d5WOMhNFg==" hashValue="KIiVbmo8mjd5unGTsP9xWqR3zrrjK8gnjaDdvRKWvVPzwrinolDD/cRpuA8w+eR4TIlDjwzKYo+vRPHg7YLV+Q==" algorithmName="SHA-512" password="CC35"/>
  <autoFilter ref="C89:K494"/>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8" r:id="rId8" display="https://podminky.urs.cz/item/CS_URS_2024_02/273321511"/>
    <hyperlink ref="F165" r:id="rId9" display="https://podminky.urs.cz/item/CS_URS_2024_02/273351121"/>
    <hyperlink ref="F171" r:id="rId10" display="https://podminky.urs.cz/item/CS_URS_2024_02/273351122"/>
    <hyperlink ref="F173" r:id="rId11" display="https://podminky.urs.cz/item/CS_URS_2024_02/273361821"/>
    <hyperlink ref="F178" r:id="rId12" display="https://podminky.urs.cz/item/CS_URS_2024_02/274321511"/>
    <hyperlink ref="F185" r:id="rId13" display="https://podminky.urs.cz/item/CS_URS_2024_02/274351121"/>
    <hyperlink ref="F191" r:id="rId14" display="https://podminky.urs.cz/item/CS_URS_2024_02/274351122"/>
    <hyperlink ref="F193" r:id="rId15" display="https://podminky.urs.cz/item/CS_URS_2024_02/274361821"/>
    <hyperlink ref="F203" r:id="rId16" display="https://podminky.urs.cz/item/CS_URS_2024_02/275313811"/>
    <hyperlink ref="F215" r:id="rId17" display="https://podminky.urs.cz/item/CS_URS_2024_02/564720011"/>
    <hyperlink ref="F221" r:id="rId18" display="https://podminky.urs.cz/item/CS_URS_2024_02/564720111"/>
    <hyperlink ref="F227" r:id="rId19" display="https://podminky.urs.cz/item/CS_URS_2024_02/564730001"/>
    <hyperlink ref="F238" r:id="rId20" display="https://podminky.urs.cz/item/CS_URS_2024_02/564750101"/>
    <hyperlink ref="F244" r:id="rId21" display="https://podminky.urs.cz/item/CS_URS_2024_02/564751114"/>
    <hyperlink ref="F279" r:id="rId22" display="https://podminky.urs.cz/item/CS_URS_2024_02/564831112"/>
    <hyperlink ref="F343" r:id="rId23" display="https://podminky.urs.cz/item/CS_URS_2024_02/589811121"/>
    <hyperlink ref="F349" r:id="rId24" display="https://podminky.urs.cz/item/CS_URS_2024_02/631311234"/>
    <hyperlink ref="F354" r:id="rId25" display="https://podminky.urs.cz/item/CS_URS_2024_02/631319023"/>
    <hyperlink ref="F356" r:id="rId26" display="https://podminky.urs.cz/item/CS_URS_2024_02/631319175"/>
    <hyperlink ref="F358" r:id="rId27" display="https://podminky.urs.cz/item/CS_URS_2024_02/631351101"/>
    <hyperlink ref="F363" r:id="rId28" display="https://podminky.urs.cz/item/CS_URS_2024_02/631351102"/>
    <hyperlink ref="F365" r:id="rId29" display="https://podminky.urs.cz/item/CS_URS_2024_02/631362021"/>
    <hyperlink ref="F371" r:id="rId30" display="https://podminky.urs.cz/item/CS_URS_2024_02/916231213"/>
    <hyperlink ref="F407" r:id="rId31" display="https://podminky.urs.cz/item/CS_URS_2024_02/919726201"/>
    <hyperlink ref="F420" r:id="rId32" display="https://podminky.urs.cz/item/CS_URS_2024_02/935113111"/>
    <hyperlink ref="F438" r:id="rId33" display="https://podminky.urs.cz/item/CS_URS_2024_02/935923216"/>
    <hyperlink ref="F448" r:id="rId34"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5"/>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688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ROUND((SUM(BE85:BE177)),  2)</f>
        <v>0</v>
      </c>
      <c r="G33" s="42"/>
      <c r="H33" s="42"/>
      <c r="I33" s="153">
        <v>0.20999999999999999</v>
      </c>
      <c r="J33" s="152">
        <f>ROUND(((SUM(BE85:BE177))*I33),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ROUND((SUM(BF85:BF177)),  2)</f>
        <v>0</v>
      </c>
      <c r="G34" s="42"/>
      <c r="H34" s="42"/>
      <c r="I34" s="153">
        <v>0.12</v>
      </c>
      <c r="J34" s="152">
        <f>ROUND(((SUM(BF85:BF177))*I34),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689</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276</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277</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690</v>
      </c>
      <c r="F88" s="211" t="s">
        <v>691</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692</v>
      </c>
    </row>
    <row r="89" s="2" customFormat="1">
      <c r="A89" s="42"/>
      <c r="B89" s="43"/>
      <c r="C89" s="44"/>
      <c r="D89" s="222" t="s">
        <v>168</v>
      </c>
      <c r="E89" s="44"/>
      <c r="F89" s="223" t="s">
        <v>693</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694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695</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696</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697</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698</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699</v>
      </c>
      <c r="F96" s="211" t="s">
        <v>700</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701</v>
      </c>
    </row>
    <row r="97" s="2" customFormat="1">
      <c r="A97" s="42"/>
      <c r="B97" s="43"/>
      <c r="C97" s="44"/>
      <c r="D97" s="222" t="s">
        <v>168</v>
      </c>
      <c r="E97" s="44"/>
      <c r="F97" s="223" t="s">
        <v>702</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703</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704</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705</v>
      </c>
      <c r="F100" s="211" t="s">
        <v>706</v>
      </c>
      <c r="G100" s="212" t="s">
        <v>567</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707</v>
      </c>
    </row>
    <row r="101" s="13" customFormat="1">
      <c r="A101" s="13"/>
      <c r="B101" s="229"/>
      <c r="C101" s="230"/>
      <c r="D101" s="227" t="s">
        <v>172</v>
      </c>
      <c r="E101" s="231" t="s">
        <v>44</v>
      </c>
      <c r="F101" s="232" t="s">
        <v>708</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697</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577</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709</v>
      </c>
      <c r="F105" s="274" t="s">
        <v>710</v>
      </c>
      <c r="G105" s="275" t="s">
        <v>567</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711</v>
      </c>
    </row>
    <row r="106" s="2" customFormat="1" ht="24.15" customHeight="1">
      <c r="A106" s="42"/>
      <c r="B106" s="43"/>
      <c r="C106" s="209" t="s">
        <v>197</v>
      </c>
      <c r="D106" s="209" t="s">
        <v>161</v>
      </c>
      <c r="E106" s="210" t="s">
        <v>712</v>
      </c>
      <c r="F106" s="211" t="s">
        <v>713</v>
      </c>
      <c r="G106" s="212" t="s">
        <v>567</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714</v>
      </c>
    </row>
    <row r="107" s="2" customFormat="1">
      <c r="A107" s="42"/>
      <c r="B107" s="43"/>
      <c r="C107" s="44"/>
      <c r="D107" s="222" t="s">
        <v>168</v>
      </c>
      <c r="E107" s="44"/>
      <c r="F107" s="223" t="s">
        <v>715</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716</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717</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718</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719</v>
      </c>
      <c r="F112" s="274" t="s">
        <v>720</v>
      </c>
      <c r="G112" s="275" t="s">
        <v>567</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721</v>
      </c>
    </row>
    <row r="113" s="2" customFormat="1" ht="24.15" customHeight="1">
      <c r="A113" s="42"/>
      <c r="B113" s="43"/>
      <c r="C113" s="209" t="s">
        <v>211</v>
      </c>
      <c r="D113" s="209" t="s">
        <v>161</v>
      </c>
      <c r="E113" s="210" t="s">
        <v>722</v>
      </c>
      <c r="F113" s="211" t="s">
        <v>723</v>
      </c>
      <c r="G113" s="212" t="s">
        <v>567</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724</v>
      </c>
    </row>
    <row r="114" s="13" customFormat="1">
      <c r="A114" s="13"/>
      <c r="B114" s="229"/>
      <c r="C114" s="230"/>
      <c r="D114" s="227" t="s">
        <v>172</v>
      </c>
      <c r="E114" s="231" t="s">
        <v>44</v>
      </c>
      <c r="F114" s="232" t="s">
        <v>708</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695</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725</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726</v>
      </c>
      <c r="F118" s="274" t="s">
        <v>727</v>
      </c>
      <c r="G118" s="275" t="s">
        <v>567</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728</v>
      </c>
    </row>
    <row r="119" s="2" customFormat="1" ht="16.5" customHeight="1">
      <c r="A119" s="42"/>
      <c r="B119" s="43"/>
      <c r="C119" s="209" t="s">
        <v>227</v>
      </c>
      <c r="D119" s="209" t="s">
        <v>161</v>
      </c>
      <c r="E119" s="210" t="s">
        <v>729</v>
      </c>
      <c r="F119" s="211" t="s">
        <v>730</v>
      </c>
      <c r="G119" s="212" t="s">
        <v>567</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731</v>
      </c>
    </row>
    <row r="120" s="2" customFormat="1">
      <c r="A120" s="42"/>
      <c r="B120" s="43"/>
      <c r="C120" s="44"/>
      <c r="D120" s="222" t="s">
        <v>168</v>
      </c>
      <c r="E120" s="44"/>
      <c r="F120" s="223" t="s">
        <v>732</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733</v>
      </c>
      <c r="F121" s="274" t="s">
        <v>734</v>
      </c>
      <c r="G121" s="275" t="s">
        <v>567</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735</v>
      </c>
    </row>
    <row r="122" s="13" customFormat="1">
      <c r="A122" s="13"/>
      <c r="B122" s="229"/>
      <c r="C122" s="230"/>
      <c r="D122" s="227" t="s">
        <v>172</v>
      </c>
      <c r="E122" s="231" t="s">
        <v>44</v>
      </c>
      <c r="F122" s="232" t="s">
        <v>736</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737</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738</v>
      </c>
      <c r="F126" s="274" t="s">
        <v>739</v>
      </c>
      <c r="G126" s="275" t="s">
        <v>567</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740</v>
      </c>
    </row>
    <row r="127" s="13" customFormat="1">
      <c r="A127" s="13"/>
      <c r="B127" s="229"/>
      <c r="C127" s="230"/>
      <c r="D127" s="227" t="s">
        <v>172</v>
      </c>
      <c r="E127" s="231" t="s">
        <v>44</v>
      </c>
      <c r="F127" s="232" t="s">
        <v>736</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741</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742</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743</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744</v>
      </c>
      <c r="F135" s="274" t="s">
        <v>745</v>
      </c>
      <c r="G135" s="275" t="s">
        <v>567</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746</v>
      </c>
    </row>
    <row r="136" s="13" customFormat="1">
      <c r="A136" s="13"/>
      <c r="B136" s="229"/>
      <c r="C136" s="230"/>
      <c r="D136" s="227" t="s">
        <v>172</v>
      </c>
      <c r="E136" s="231" t="s">
        <v>44</v>
      </c>
      <c r="F136" s="232" t="s">
        <v>736</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747</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336</v>
      </c>
      <c r="D140" s="209" t="s">
        <v>161</v>
      </c>
      <c r="E140" s="210" t="s">
        <v>748</v>
      </c>
      <c r="F140" s="211" t="s">
        <v>749</v>
      </c>
      <c r="G140" s="212" t="s">
        <v>567</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750</v>
      </c>
    </row>
    <row r="141" s="2" customFormat="1">
      <c r="A141" s="42"/>
      <c r="B141" s="43"/>
      <c r="C141" s="44"/>
      <c r="D141" s="227" t="s">
        <v>170</v>
      </c>
      <c r="E141" s="44"/>
      <c r="F141" s="228" t="s">
        <v>751</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752</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695</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355</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343</v>
      </c>
      <c r="D146" s="272" t="s">
        <v>212</v>
      </c>
      <c r="E146" s="273" t="s">
        <v>753</v>
      </c>
      <c r="F146" s="274" t="s">
        <v>754</v>
      </c>
      <c r="G146" s="275" t="s">
        <v>567</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755</v>
      </c>
    </row>
    <row r="147" s="2" customFormat="1" ht="16.5" customHeight="1">
      <c r="A147" s="42"/>
      <c r="B147" s="43"/>
      <c r="C147" s="272" t="s">
        <v>348</v>
      </c>
      <c r="D147" s="272" t="s">
        <v>212</v>
      </c>
      <c r="E147" s="273" t="s">
        <v>756</v>
      </c>
      <c r="F147" s="274" t="s">
        <v>757</v>
      </c>
      <c r="G147" s="275" t="s">
        <v>567</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758</v>
      </c>
    </row>
    <row r="148" s="2" customFormat="1" ht="16.5" customHeight="1">
      <c r="A148" s="42"/>
      <c r="B148" s="43"/>
      <c r="C148" s="272" t="s">
        <v>355</v>
      </c>
      <c r="D148" s="272" t="s">
        <v>212</v>
      </c>
      <c r="E148" s="273" t="s">
        <v>759</v>
      </c>
      <c r="F148" s="274" t="s">
        <v>760</v>
      </c>
      <c r="G148" s="275" t="s">
        <v>567</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761</v>
      </c>
    </row>
    <row r="149" s="2" customFormat="1" ht="24.15" customHeight="1">
      <c r="A149" s="42"/>
      <c r="B149" s="43"/>
      <c r="C149" s="209" t="s">
        <v>362</v>
      </c>
      <c r="D149" s="209" t="s">
        <v>161</v>
      </c>
      <c r="E149" s="210" t="s">
        <v>762</v>
      </c>
      <c r="F149" s="211" t="s">
        <v>763</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764</v>
      </c>
    </row>
    <row r="150" s="2" customFormat="1">
      <c r="A150" s="42"/>
      <c r="B150" s="43"/>
      <c r="C150" s="44"/>
      <c r="D150" s="227" t="s">
        <v>170</v>
      </c>
      <c r="E150" s="44"/>
      <c r="F150" s="228" t="s">
        <v>765</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766</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695</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767</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717</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768</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369</v>
      </c>
      <c r="D157" s="272" t="s">
        <v>212</v>
      </c>
      <c r="E157" s="273" t="s">
        <v>769</v>
      </c>
      <c r="F157" s="274" t="s">
        <v>770</v>
      </c>
      <c r="G157" s="275" t="s">
        <v>567</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771</v>
      </c>
    </row>
    <row r="158" s="13" customFormat="1">
      <c r="A158" s="13"/>
      <c r="B158" s="229"/>
      <c r="C158" s="230"/>
      <c r="D158" s="227" t="s">
        <v>172</v>
      </c>
      <c r="E158" s="231" t="s">
        <v>44</v>
      </c>
      <c r="F158" s="232" t="s">
        <v>752</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695</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772</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717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773</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374</v>
      </c>
      <c r="D164" s="209" t="s">
        <v>161</v>
      </c>
      <c r="E164" s="210" t="s">
        <v>774</v>
      </c>
      <c r="F164" s="211" t="s">
        <v>775</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776</v>
      </c>
    </row>
    <row r="165" s="2" customFormat="1">
      <c r="A165" s="42"/>
      <c r="B165" s="43"/>
      <c r="C165" s="44"/>
      <c r="D165" s="222" t="s">
        <v>168</v>
      </c>
      <c r="E165" s="44"/>
      <c r="F165" s="223" t="s">
        <v>777</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766</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697</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778</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381</v>
      </c>
      <c r="D170" s="272" t="s">
        <v>212</v>
      </c>
      <c r="E170" s="273" t="s">
        <v>779</v>
      </c>
      <c r="F170" s="274" t="s">
        <v>780</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781</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782</v>
      </c>
      <c r="F172" s="211" t="s">
        <v>783</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784</v>
      </c>
    </row>
    <row r="173" s="2" customFormat="1">
      <c r="A173" s="42"/>
      <c r="B173" s="43"/>
      <c r="C173" s="44"/>
      <c r="D173" s="222" t="s">
        <v>168</v>
      </c>
      <c r="E173" s="44"/>
      <c r="F173" s="223" t="s">
        <v>785</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627</v>
      </c>
      <c r="F174" s="196" t="s">
        <v>628</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629</v>
      </c>
      <c r="F175" s="207" t="s">
        <v>630</v>
      </c>
      <c r="G175" s="194"/>
      <c r="H175" s="194"/>
      <c r="I175" s="197"/>
      <c r="J175" s="208">
        <f>BK175</f>
        <v>0</v>
      </c>
      <c r="K175" s="194"/>
      <c r="L175" s="199"/>
      <c r="M175" s="200"/>
      <c r="N175" s="201"/>
      <c r="O175" s="201"/>
      <c r="P175" s="202">
        <f>SUM(P176:P177)</f>
        <v>0</v>
      </c>
      <c r="Q175" s="201"/>
      <c r="R175" s="202">
        <f>SUM(R176:R177)</f>
        <v>0</v>
      </c>
      <c r="S175" s="201"/>
      <c r="T175" s="203">
        <f>SUM(T176:T177)</f>
        <v>0</v>
      </c>
      <c r="U175" s="12"/>
      <c r="V175" s="12"/>
      <c r="W175" s="12"/>
      <c r="X175" s="12"/>
      <c r="Y175" s="12"/>
      <c r="Z175" s="12"/>
      <c r="AA175" s="12"/>
      <c r="AB175" s="12"/>
      <c r="AC175" s="12"/>
      <c r="AD175" s="12"/>
      <c r="AE175" s="12"/>
      <c r="AR175" s="204" t="s">
        <v>92</v>
      </c>
      <c r="AT175" s="205" t="s">
        <v>81</v>
      </c>
      <c r="AU175" s="205" t="s">
        <v>90</v>
      </c>
      <c r="AY175" s="204" t="s">
        <v>159</v>
      </c>
      <c r="BK175" s="206">
        <f>SUM(BK176:BK177)</f>
        <v>0</v>
      </c>
    </row>
    <row r="176" s="2" customFormat="1" ht="24.15" customHeight="1">
      <c r="A176" s="42"/>
      <c r="B176" s="43"/>
      <c r="C176" s="209" t="s">
        <v>394</v>
      </c>
      <c r="D176" s="209" t="s">
        <v>161</v>
      </c>
      <c r="E176" s="210" t="s">
        <v>786</v>
      </c>
      <c r="F176" s="211" t="s">
        <v>787</v>
      </c>
      <c r="G176" s="212" t="s">
        <v>634</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355</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355</v>
      </c>
      <c r="BM176" s="220" t="s">
        <v>788</v>
      </c>
    </row>
    <row r="177" s="2" customFormat="1" ht="24.15" customHeight="1">
      <c r="A177" s="42"/>
      <c r="B177" s="43"/>
      <c r="C177" s="209" t="s">
        <v>400</v>
      </c>
      <c r="D177" s="209" t="s">
        <v>161</v>
      </c>
      <c r="E177" s="210" t="s">
        <v>789</v>
      </c>
      <c r="F177" s="211" t="s">
        <v>787</v>
      </c>
      <c r="G177" s="212" t="s">
        <v>634</v>
      </c>
      <c r="H177" s="213">
        <v>1</v>
      </c>
      <c r="I177" s="214"/>
      <c r="J177" s="215">
        <f>ROUND(I177*H177,2)</f>
        <v>0</v>
      </c>
      <c r="K177" s="211" t="s">
        <v>201</v>
      </c>
      <c r="L177" s="48"/>
      <c r="M177" s="289" t="s">
        <v>44</v>
      </c>
      <c r="N177" s="290" t="s">
        <v>53</v>
      </c>
      <c r="O177" s="284"/>
      <c r="P177" s="291">
        <f>O177*H177</f>
        <v>0</v>
      </c>
      <c r="Q177" s="291">
        <v>0</v>
      </c>
      <c r="R177" s="291">
        <f>Q177*H177</f>
        <v>0</v>
      </c>
      <c r="S177" s="291">
        <v>0</v>
      </c>
      <c r="T177" s="292">
        <f>S177*H177</f>
        <v>0</v>
      </c>
      <c r="U177" s="42"/>
      <c r="V177" s="42"/>
      <c r="W177" s="42"/>
      <c r="X177" s="42"/>
      <c r="Y177" s="42"/>
      <c r="Z177" s="42"/>
      <c r="AA177" s="42"/>
      <c r="AB177" s="42"/>
      <c r="AC177" s="42"/>
      <c r="AD177" s="42"/>
      <c r="AE177" s="42"/>
      <c r="AR177" s="220" t="s">
        <v>355</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355</v>
      </c>
      <c r="BM177" s="220" t="s">
        <v>790</v>
      </c>
    </row>
    <row r="178" s="2" customFormat="1" ht="6.96" customHeight="1">
      <c r="A178" s="42"/>
      <c r="B178" s="63"/>
      <c r="C178" s="64"/>
      <c r="D178" s="64"/>
      <c r="E178" s="64"/>
      <c r="F178" s="64"/>
      <c r="G178" s="64"/>
      <c r="H178" s="64"/>
      <c r="I178" s="64"/>
      <c r="J178" s="64"/>
      <c r="K178" s="64"/>
      <c r="L178" s="48"/>
      <c r="M178" s="42"/>
      <c r="O178" s="42"/>
      <c r="P178" s="42"/>
      <c r="Q178" s="42"/>
      <c r="R178" s="42"/>
      <c r="S178" s="42"/>
      <c r="T178" s="42"/>
      <c r="U178" s="42"/>
      <c r="V178" s="42"/>
      <c r="W178" s="42"/>
      <c r="X178" s="42"/>
      <c r="Y178" s="42"/>
      <c r="Z178" s="42"/>
      <c r="AA178" s="42"/>
      <c r="AB178" s="42"/>
      <c r="AC178" s="42"/>
      <c r="AD178" s="42"/>
      <c r="AE178" s="42"/>
    </row>
  </sheetData>
  <sheetProtection sheet="1" autoFilter="0" formatColumns="0" formatRows="0" objects="1" scenarios="1" spinCount="100000" saltValue="PNw+kvgupN4MsWQT9FI6twwDzD7OTpH09+HdHAxFosKgPNfpWbM1MUkDwmqBoqXJXrz+HVqNIVZRLTz5FtNQRQ==" hashValue="zXUm5nD2x1giS0okWOwjA2pjz1GuVvQUYj8RyttyYmVrx1rt8MijOhcb/BPWNMQKie2H/bk15stfDN0wCWyG6Q==" algorithmName="SHA-512" password="CC35"/>
  <autoFilter ref="C84:K17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791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ROUND((SUM(BE87:BE139)),  2)</f>
        <v>0</v>
      </c>
      <c r="G33" s="42"/>
      <c r="H33" s="42"/>
      <c r="I33" s="153">
        <v>0.20999999999999999</v>
      </c>
      <c r="J33" s="152">
        <f>ROUND(((SUM(BE87:BE139))*I33),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ROUND((SUM(BF87:BF139)),  2)</f>
        <v>0</v>
      </c>
      <c r="G34" s="42"/>
      <c r="H34" s="42"/>
      <c r="I34" s="153">
        <v>0.12</v>
      </c>
      <c r="J34" s="152">
        <f>ROUND(((SUM(BF87:BF139))*I34),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ROUND((SUM(BG87:BG139)),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ROUND((SUM(BH87:BH139)),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ROUND((SUM(BI87:BI139)),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273</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275</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J128</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276</v>
      </c>
      <c r="E66" s="173"/>
      <c r="F66" s="173"/>
      <c r="G66" s="173"/>
      <c r="H66" s="173"/>
      <c r="I66" s="173"/>
      <c r="J66" s="174">
        <f>J137</f>
        <v>0</v>
      </c>
      <c r="K66" s="171"/>
      <c r="L66" s="175"/>
      <c r="S66" s="9"/>
      <c r="T66" s="9"/>
      <c r="U66" s="9"/>
      <c r="V66" s="9"/>
      <c r="W66" s="9"/>
      <c r="X66" s="9"/>
      <c r="Y66" s="9"/>
      <c r="Z66" s="9"/>
      <c r="AA66" s="9"/>
      <c r="AB66" s="9"/>
      <c r="AC66" s="9"/>
      <c r="AD66" s="9"/>
      <c r="AE66" s="9"/>
    </row>
    <row r="67" s="10" customFormat="1" ht="19.92" customHeight="1">
      <c r="A67" s="10"/>
      <c r="B67" s="176"/>
      <c r="C67" s="177"/>
      <c r="D67" s="178" t="s">
        <v>277</v>
      </c>
      <c r="E67" s="179"/>
      <c r="F67" s="179"/>
      <c r="G67" s="179"/>
      <c r="H67" s="179"/>
      <c r="I67" s="179"/>
      <c r="J67" s="180">
        <f>J138</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P88+P137</f>
        <v>0</v>
      </c>
      <c r="Q87" s="100"/>
      <c r="R87" s="190">
        <f>R88+R137</f>
        <v>322.43460119999997</v>
      </c>
      <c r="S87" s="100"/>
      <c r="T87" s="191">
        <f>T88+T137</f>
        <v>0</v>
      </c>
      <c r="U87" s="42"/>
      <c r="V87" s="42"/>
      <c r="W87" s="42"/>
      <c r="X87" s="42"/>
      <c r="Y87" s="42"/>
      <c r="Z87" s="42"/>
      <c r="AA87" s="42"/>
      <c r="AB87" s="42"/>
      <c r="AC87" s="42"/>
      <c r="AD87" s="42"/>
      <c r="AE87" s="42"/>
      <c r="AT87" s="20" t="s">
        <v>81</v>
      </c>
      <c r="AU87" s="20" t="s">
        <v>139</v>
      </c>
      <c r="BK87" s="192">
        <f>BK88+BK137</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P89+P98+P109+P121+P128</f>
        <v>0</v>
      </c>
      <c r="Q88" s="201"/>
      <c r="R88" s="202">
        <f>R89+R98+R109+R121+R128</f>
        <v>322.43460119999997</v>
      </c>
      <c r="S88" s="201"/>
      <c r="T88" s="203">
        <f>T89+T98+T109+T121+T128</f>
        <v>0</v>
      </c>
      <c r="U88" s="12"/>
      <c r="V88" s="12"/>
      <c r="W88" s="12"/>
      <c r="X88" s="12"/>
      <c r="Y88" s="12"/>
      <c r="Z88" s="12"/>
      <c r="AA88" s="12"/>
      <c r="AB88" s="12"/>
      <c r="AC88" s="12"/>
      <c r="AD88" s="12"/>
      <c r="AE88" s="12"/>
      <c r="AR88" s="204" t="s">
        <v>90</v>
      </c>
      <c r="AT88" s="205" t="s">
        <v>81</v>
      </c>
      <c r="AU88" s="205" t="s">
        <v>82</v>
      </c>
      <c r="AY88" s="204" t="s">
        <v>159</v>
      </c>
      <c r="BK88" s="206">
        <f>BK89+BK98+BK109+BK121+BK128</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792</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304</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793</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286</v>
      </c>
      <c r="F95" s="274" t="s">
        <v>287</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794</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795</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796</v>
      </c>
      <c r="F99" s="211" t="s">
        <v>797</v>
      </c>
      <c r="G99" s="212" t="s">
        <v>567</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798</v>
      </c>
    </row>
    <row r="100" s="2" customFormat="1" ht="16.5" customHeight="1">
      <c r="A100" s="42"/>
      <c r="B100" s="43"/>
      <c r="C100" s="272" t="s">
        <v>166</v>
      </c>
      <c r="D100" s="272" t="s">
        <v>212</v>
      </c>
      <c r="E100" s="273" t="s">
        <v>799</v>
      </c>
      <c r="F100" s="274" t="s">
        <v>800</v>
      </c>
      <c r="G100" s="275" t="s">
        <v>567</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801</v>
      </c>
    </row>
    <row r="101" s="2" customFormat="1" ht="16.5" customHeight="1">
      <c r="A101" s="42"/>
      <c r="B101" s="43"/>
      <c r="C101" s="272" t="s">
        <v>197</v>
      </c>
      <c r="D101" s="272" t="s">
        <v>212</v>
      </c>
      <c r="E101" s="273" t="s">
        <v>802</v>
      </c>
      <c r="F101" s="274" t="s">
        <v>803</v>
      </c>
      <c r="G101" s="275" t="s">
        <v>567</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804</v>
      </c>
    </row>
    <row r="102" s="2" customFormat="1" ht="24.15" customHeight="1">
      <c r="A102" s="42"/>
      <c r="B102" s="43"/>
      <c r="C102" s="272" t="s">
        <v>205</v>
      </c>
      <c r="D102" s="272" t="s">
        <v>212</v>
      </c>
      <c r="E102" s="273" t="s">
        <v>805</v>
      </c>
      <c r="F102" s="274" t="s">
        <v>806</v>
      </c>
      <c r="G102" s="275" t="s">
        <v>567</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807</v>
      </c>
    </row>
    <row r="103" s="2" customFormat="1" ht="16.5" customHeight="1">
      <c r="A103" s="42"/>
      <c r="B103" s="43"/>
      <c r="C103" s="272" t="s">
        <v>211</v>
      </c>
      <c r="D103" s="272" t="s">
        <v>212</v>
      </c>
      <c r="E103" s="273" t="s">
        <v>808</v>
      </c>
      <c r="F103" s="274" t="s">
        <v>809</v>
      </c>
      <c r="G103" s="275" t="s">
        <v>567</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810</v>
      </c>
    </row>
    <row r="104" s="2" customFormat="1" ht="16.5" customHeight="1">
      <c r="A104" s="42"/>
      <c r="B104" s="43"/>
      <c r="C104" s="272" t="s">
        <v>215</v>
      </c>
      <c r="D104" s="272" t="s">
        <v>212</v>
      </c>
      <c r="E104" s="273" t="s">
        <v>811</v>
      </c>
      <c r="F104" s="274" t="s">
        <v>812</v>
      </c>
      <c r="G104" s="275" t="s">
        <v>567</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813</v>
      </c>
    </row>
    <row r="105" s="2" customFormat="1" ht="16.5" customHeight="1">
      <c r="A105" s="42"/>
      <c r="B105" s="43"/>
      <c r="C105" s="272" t="s">
        <v>227</v>
      </c>
      <c r="D105" s="272" t="s">
        <v>212</v>
      </c>
      <c r="E105" s="273" t="s">
        <v>814</v>
      </c>
      <c r="F105" s="274" t="s">
        <v>815</v>
      </c>
      <c r="G105" s="275" t="s">
        <v>567</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816</v>
      </c>
    </row>
    <row r="106" s="2" customFormat="1" ht="16.5" customHeight="1">
      <c r="A106" s="42"/>
      <c r="B106" s="43"/>
      <c r="C106" s="272" t="s">
        <v>233</v>
      </c>
      <c r="D106" s="272" t="s">
        <v>212</v>
      </c>
      <c r="E106" s="273" t="s">
        <v>817</v>
      </c>
      <c r="F106" s="274" t="s">
        <v>818</v>
      </c>
      <c r="G106" s="275" t="s">
        <v>567</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819</v>
      </c>
    </row>
    <row r="107" s="2" customFormat="1" ht="16.5" customHeight="1">
      <c r="A107" s="42"/>
      <c r="B107" s="43"/>
      <c r="C107" s="272" t="s">
        <v>239</v>
      </c>
      <c r="D107" s="272" t="s">
        <v>212</v>
      </c>
      <c r="E107" s="273" t="s">
        <v>820</v>
      </c>
      <c r="F107" s="274" t="s">
        <v>821</v>
      </c>
      <c r="G107" s="275" t="s">
        <v>567</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822</v>
      </c>
    </row>
    <row r="108" s="2" customFormat="1" ht="24.15" customHeight="1">
      <c r="A108" s="42"/>
      <c r="B108" s="43"/>
      <c r="C108" s="272" t="s">
        <v>8</v>
      </c>
      <c r="D108" s="272" t="s">
        <v>212</v>
      </c>
      <c r="E108" s="273" t="s">
        <v>823</v>
      </c>
      <c r="F108" s="274" t="s">
        <v>824</v>
      </c>
      <c r="G108" s="275" t="s">
        <v>567</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825</v>
      </c>
    </row>
    <row r="109" s="12" customFormat="1" ht="22.8" customHeight="1">
      <c r="A109" s="12"/>
      <c r="B109" s="193"/>
      <c r="C109" s="194"/>
      <c r="D109" s="195" t="s">
        <v>81</v>
      </c>
      <c r="E109" s="207" t="s">
        <v>197</v>
      </c>
      <c r="F109" s="207" t="s">
        <v>393</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336</v>
      </c>
      <c r="D110" s="209" t="s">
        <v>161</v>
      </c>
      <c r="E110" s="210" t="s">
        <v>826</v>
      </c>
      <c r="F110" s="211" t="s">
        <v>827</v>
      </c>
      <c r="G110" s="212" t="s">
        <v>308</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828</v>
      </c>
    </row>
    <row r="111" s="2" customFormat="1">
      <c r="A111" s="42"/>
      <c r="B111" s="43"/>
      <c r="C111" s="44"/>
      <c r="D111" s="222" t="s">
        <v>168</v>
      </c>
      <c r="E111" s="44"/>
      <c r="F111" s="223" t="s">
        <v>829</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343</v>
      </c>
      <c r="D112" s="209" t="s">
        <v>161</v>
      </c>
      <c r="E112" s="210" t="s">
        <v>830</v>
      </c>
      <c r="F112" s="211" t="s">
        <v>831</v>
      </c>
      <c r="G112" s="212" t="s">
        <v>308</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832</v>
      </c>
    </row>
    <row r="113" s="2" customFormat="1">
      <c r="A113" s="42"/>
      <c r="B113" s="43"/>
      <c r="C113" s="44"/>
      <c r="D113" s="222" t="s">
        <v>168</v>
      </c>
      <c r="E113" s="44"/>
      <c r="F113" s="223" t="s">
        <v>833</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348</v>
      </c>
      <c r="D114" s="209" t="s">
        <v>161</v>
      </c>
      <c r="E114" s="210" t="s">
        <v>834</v>
      </c>
      <c r="F114" s="211" t="s">
        <v>835</v>
      </c>
      <c r="G114" s="212" t="s">
        <v>308</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836</v>
      </c>
    </row>
    <row r="115" s="2" customFormat="1">
      <c r="A115" s="42"/>
      <c r="B115" s="43"/>
      <c r="C115" s="44"/>
      <c r="D115" s="222" t="s">
        <v>168</v>
      </c>
      <c r="E115" s="44"/>
      <c r="F115" s="223" t="s">
        <v>837</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838</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839</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355</v>
      </c>
      <c r="D119" s="272" t="s">
        <v>212</v>
      </c>
      <c r="E119" s="273" t="s">
        <v>840</v>
      </c>
      <c r="F119" s="274" t="s">
        <v>841</v>
      </c>
      <c r="G119" s="275" t="s">
        <v>308</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842</v>
      </c>
    </row>
    <row r="120" s="14" customFormat="1">
      <c r="A120" s="14"/>
      <c r="B120" s="239"/>
      <c r="C120" s="240"/>
      <c r="D120" s="227" t="s">
        <v>172</v>
      </c>
      <c r="E120" s="240"/>
      <c r="F120" s="242" t="s">
        <v>843</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539</v>
      </c>
      <c r="G121" s="194"/>
      <c r="H121" s="194"/>
      <c r="I121" s="197"/>
      <c r="J121" s="208">
        <f>BK121</f>
        <v>0</v>
      </c>
      <c r="K121" s="194"/>
      <c r="L121" s="199"/>
      <c r="M121" s="200"/>
      <c r="N121" s="201"/>
      <c r="O121" s="201"/>
      <c r="P121" s="202">
        <f>SUM(P122:P127)</f>
        <v>0</v>
      </c>
      <c r="Q121" s="201"/>
      <c r="R121" s="202">
        <f>SUM(R122:R127)</f>
        <v>0.44031000000000003</v>
      </c>
      <c r="S121" s="201"/>
      <c r="T121" s="203">
        <f>SUM(T122:T127)</f>
        <v>0</v>
      </c>
      <c r="U121" s="12"/>
      <c r="V121" s="12"/>
      <c r="W121" s="12"/>
      <c r="X121" s="12"/>
      <c r="Y121" s="12"/>
      <c r="Z121" s="12"/>
      <c r="AA121" s="12"/>
      <c r="AB121" s="12"/>
      <c r="AC121" s="12"/>
      <c r="AD121" s="12"/>
      <c r="AE121" s="12"/>
      <c r="AR121" s="204" t="s">
        <v>90</v>
      </c>
      <c r="AT121" s="205" t="s">
        <v>81</v>
      </c>
      <c r="AU121" s="205" t="s">
        <v>90</v>
      </c>
      <c r="AY121" s="204" t="s">
        <v>159</v>
      </c>
      <c r="BK121" s="206">
        <f>SUM(BK122:BK127)</f>
        <v>0</v>
      </c>
    </row>
    <row r="122" s="2" customFormat="1" ht="24.15" customHeight="1">
      <c r="A122" s="42"/>
      <c r="B122" s="43"/>
      <c r="C122" s="209" t="s">
        <v>362</v>
      </c>
      <c r="D122" s="209" t="s">
        <v>161</v>
      </c>
      <c r="E122" s="210" t="s">
        <v>541</v>
      </c>
      <c r="F122" s="211" t="s">
        <v>542</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844</v>
      </c>
    </row>
    <row r="123" s="2" customFormat="1">
      <c r="A123" s="42"/>
      <c r="B123" s="43"/>
      <c r="C123" s="44"/>
      <c r="D123" s="222" t="s">
        <v>168</v>
      </c>
      <c r="E123" s="44"/>
      <c r="F123" s="223" t="s">
        <v>544</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545</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845</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369</v>
      </c>
      <c r="D127" s="272" t="s">
        <v>212</v>
      </c>
      <c r="E127" s="273" t="s">
        <v>846</v>
      </c>
      <c r="F127" s="274" t="s">
        <v>847</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848</v>
      </c>
    </row>
    <row r="128" s="12" customFormat="1" ht="22.8" customHeight="1">
      <c r="A128" s="12"/>
      <c r="B128" s="193"/>
      <c r="C128" s="194"/>
      <c r="D128" s="195" t="s">
        <v>81</v>
      </c>
      <c r="E128" s="207" t="s">
        <v>237</v>
      </c>
      <c r="F128" s="207" t="s">
        <v>238</v>
      </c>
      <c r="G128" s="194"/>
      <c r="H128" s="194"/>
      <c r="I128" s="197"/>
      <c r="J128" s="208">
        <f>BK128</f>
        <v>0</v>
      </c>
      <c r="K128" s="194"/>
      <c r="L128" s="199"/>
      <c r="M128" s="200"/>
      <c r="N128" s="201"/>
      <c r="O128" s="201"/>
      <c r="P128" s="202">
        <f>SUM(P129:P136)</f>
        <v>0</v>
      </c>
      <c r="Q128" s="201"/>
      <c r="R128" s="202">
        <f>SUM(R129:R136)</f>
        <v>0</v>
      </c>
      <c r="S128" s="201"/>
      <c r="T128" s="203">
        <f>SUM(T129:T136)</f>
        <v>0</v>
      </c>
      <c r="U128" s="12"/>
      <c r="V128" s="12"/>
      <c r="W128" s="12"/>
      <c r="X128" s="12"/>
      <c r="Y128" s="12"/>
      <c r="Z128" s="12"/>
      <c r="AA128" s="12"/>
      <c r="AB128" s="12"/>
      <c r="AC128" s="12"/>
      <c r="AD128" s="12"/>
      <c r="AE128" s="12"/>
      <c r="AR128" s="204" t="s">
        <v>90</v>
      </c>
      <c r="AT128" s="205" t="s">
        <v>81</v>
      </c>
      <c r="AU128" s="205" t="s">
        <v>90</v>
      </c>
      <c r="AY128" s="204" t="s">
        <v>159</v>
      </c>
      <c r="BK128" s="206">
        <f>SUM(BK129:BK136)</f>
        <v>0</v>
      </c>
    </row>
    <row r="129" s="2" customFormat="1" ht="44.25" customHeight="1">
      <c r="A129" s="42"/>
      <c r="B129" s="43"/>
      <c r="C129" s="209" t="s">
        <v>374</v>
      </c>
      <c r="D129" s="209" t="s">
        <v>161</v>
      </c>
      <c r="E129" s="210" t="s">
        <v>849</v>
      </c>
      <c r="F129" s="211" t="s">
        <v>850</v>
      </c>
      <c r="G129" s="212" t="s">
        <v>200</v>
      </c>
      <c r="H129" s="213">
        <v>258.827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166</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166</v>
      </c>
      <c r="BM129" s="220" t="s">
        <v>851</v>
      </c>
    </row>
    <row r="130" s="2" customFormat="1">
      <c r="A130" s="42"/>
      <c r="B130" s="43"/>
      <c r="C130" s="44"/>
      <c r="D130" s="222" t="s">
        <v>168</v>
      </c>
      <c r="E130" s="44"/>
      <c r="F130" s="223" t="s">
        <v>852</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24.15" customHeight="1">
      <c r="A131" s="42"/>
      <c r="B131" s="43"/>
      <c r="C131" s="209" t="s">
        <v>381</v>
      </c>
      <c r="D131" s="209" t="s">
        <v>161</v>
      </c>
      <c r="E131" s="210" t="s">
        <v>853</v>
      </c>
      <c r="F131" s="211" t="s">
        <v>854</v>
      </c>
      <c r="G131" s="212" t="s">
        <v>200</v>
      </c>
      <c r="H131" s="213">
        <v>12.721</v>
      </c>
      <c r="I131" s="214"/>
      <c r="J131" s="215">
        <f>ROUND(I131*H131,2)</f>
        <v>0</v>
      </c>
      <c r="K131" s="211" t="s">
        <v>165</v>
      </c>
      <c r="L131" s="48"/>
      <c r="M131" s="216" t="s">
        <v>44</v>
      </c>
      <c r="N131" s="217" t="s">
        <v>53</v>
      </c>
      <c r="O131" s="88"/>
      <c r="P131" s="218">
        <f>O131*H131</f>
        <v>0</v>
      </c>
      <c r="Q131" s="218">
        <v>0</v>
      </c>
      <c r="R131" s="218">
        <f>Q131*H131</f>
        <v>0</v>
      </c>
      <c r="S131" s="218">
        <v>0</v>
      </c>
      <c r="T131" s="219">
        <f>S131*H131</f>
        <v>0</v>
      </c>
      <c r="U131" s="42"/>
      <c r="V131" s="42"/>
      <c r="W131" s="42"/>
      <c r="X131" s="42"/>
      <c r="Y131" s="42"/>
      <c r="Z131" s="42"/>
      <c r="AA131" s="42"/>
      <c r="AB131" s="42"/>
      <c r="AC131" s="42"/>
      <c r="AD131" s="42"/>
      <c r="AE131" s="42"/>
      <c r="AR131" s="220" t="s">
        <v>166</v>
      </c>
      <c r="AT131" s="220" t="s">
        <v>161</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166</v>
      </c>
      <c r="BM131" s="220" t="s">
        <v>855</v>
      </c>
    </row>
    <row r="132" s="2" customFormat="1">
      <c r="A132" s="42"/>
      <c r="B132" s="43"/>
      <c r="C132" s="44"/>
      <c r="D132" s="222" t="s">
        <v>168</v>
      </c>
      <c r="E132" s="44"/>
      <c r="F132" s="223" t="s">
        <v>856</v>
      </c>
      <c r="G132" s="44"/>
      <c r="H132" s="44"/>
      <c r="I132" s="224"/>
      <c r="J132" s="44"/>
      <c r="K132" s="44"/>
      <c r="L132" s="48"/>
      <c r="M132" s="225"/>
      <c r="N132" s="226"/>
      <c r="O132" s="88"/>
      <c r="P132" s="88"/>
      <c r="Q132" s="88"/>
      <c r="R132" s="88"/>
      <c r="S132" s="88"/>
      <c r="T132" s="89"/>
      <c r="U132" s="42"/>
      <c r="V132" s="42"/>
      <c r="W132" s="42"/>
      <c r="X132" s="42"/>
      <c r="Y132" s="42"/>
      <c r="Z132" s="42"/>
      <c r="AA132" s="42"/>
      <c r="AB132" s="42"/>
      <c r="AC132" s="42"/>
      <c r="AD132" s="42"/>
      <c r="AE132" s="42"/>
      <c r="AT132" s="20" t="s">
        <v>168</v>
      </c>
      <c r="AU132" s="20" t="s">
        <v>92</v>
      </c>
    </row>
    <row r="133" s="14" customFormat="1">
      <c r="A133" s="14"/>
      <c r="B133" s="239"/>
      <c r="C133" s="240"/>
      <c r="D133" s="227" t="s">
        <v>172</v>
      </c>
      <c r="E133" s="240"/>
      <c r="F133" s="242" t="s">
        <v>857</v>
      </c>
      <c r="G133" s="240"/>
      <c r="H133" s="243">
        <v>12.721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v>
      </c>
      <c r="AX133" s="14" t="s">
        <v>90</v>
      </c>
      <c r="AY133" s="249" t="s">
        <v>159</v>
      </c>
    </row>
    <row r="134" s="2" customFormat="1" ht="24.15" customHeight="1">
      <c r="A134" s="42"/>
      <c r="B134" s="43"/>
      <c r="C134" s="209" t="s">
        <v>7</v>
      </c>
      <c r="D134" s="209" t="s">
        <v>161</v>
      </c>
      <c r="E134" s="210" t="s">
        <v>858</v>
      </c>
      <c r="F134" s="211" t="s">
        <v>859</v>
      </c>
      <c r="G134" s="212" t="s">
        <v>200</v>
      </c>
      <c r="H134" s="213">
        <v>50.886000000000003</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860</v>
      </c>
    </row>
    <row r="135" s="2" customFormat="1">
      <c r="A135" s="42"/>
      <c r="B135" s="43"/>
      <c r="C135" s="44"/>
      <c r="D135" s="222" t="s">
        <v>168</v>
      </c>
      <c r="E135" s="44"/>
      <c r="F135" s="223" t="s">
        <v>861</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14" customFormat="1">
      <c r="A136" s="14"/>
      <c r="B136" s="239"/>
      <c r="C136" s="240"/>
      <c r="D136" s="227" t="s">
        <v>172</v>
      </c>
      <c r="E136" s="240"/>
      <c r="F136" s="242" t="s">
        <v>862</v>
      </c>
      <c r="G136" s="240"/>
      <c r="H136" s="243">
        <v>50.886000000000003</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v>
      </c>
      <c r="AX136" s="14" t="s">
        <v>90</v>
      </c>
      <c r="AY136" s="249" t="s">
        <v>159</v>
      </c>
    </row>
    <row r="137" s="12" customFormat="1" ht="25.92" customHeight="1">
      <c r="A137" s="12"/>
      <c r="B137" s="193"/>
      <c r="C137" s="194"/>
      <c r="D137" s="195" t="s">
        <v>81</v>
      </c>
      <c r="E137" s="196" t="s">
        <v>627</v>
      </c>
      <c r="F137" s="196" t="s">
        <v>628</v>
      </c>
      <c r="G137" s="194"/>
      <c r="H137" s="194"/>
      <c r="I137" s="197"/>
      <c r="J137" s="198">
        <f>BK137</f>
        <v>0</v>
      </c>
      <c r="K137" s="194"/>
      <c r="L137" s="199"/>
      <c r="M137" s="200"/>
      <c r="N137" s="201"/>
      <c r="O137" s="201"/>
      <c r="P137" s="202">
        <f>P138</f>
        <v>0</v>
      </c>
      <c r="Q137" s="201"/>
      <c r="R137" s="202">
        <f>R138</f>
        <v>0</v>
      </c>
      <c r="S137" s="201"/>
      <c r="T137" s="203">
        <f>T138</f>
        <v>0</v>
      </c>
      <c r="U137" s="12"/>
      <c r="V137" s="12"/>
      <c r="W137" s="12"/>
      <c r="X137" s="12"/>
      <c r="Y137" s="12"/>
      <c r="Z137" s="12"/>
      <c r="AA137" s="12"/>
      <c r="AB137" s="12"/>
      <c r="AC137" s="12"/>
      <c r="AD137" s="12"/>
      <c r="AE137" s="12"/>
      <c r="AR137" s="204" t="s">
        <v>92</v>
      </c>
      <c r="AT137" s="205" t="s">
        <v>81</v>
      </c>
      <c r="AU137" s="205" t="s">
        <v>82</v>
      </c>
      <c r="AY137" s="204" t="s">
        <v>159</v>
      </c>
      <c r="BK137" s="206">
        <f>BK138</f>
        <v>0</v>
      </c>
    </row>
    <row r="138" s="12" customFormat="1" ht="22.8" customHeight="1">
      <c r="A138" s="12"/>
      <c r="B138" s="193"/>
      <c r="C138" s="194"/>
      <c r="D138" s="195" t="s">
        <v>81</v>
      </c>
      <c r="E138" s="207" t="s">
        <v>629</v>
      </c>
      <c r="F138" s="207" t="s">
        <v>630</v>
      </c>
      <c r="G138" s="194"/>
      <c r="H138" s="194"/>
      <c r="I138" s="197"/>
      <c r="J138" s="208">
        <f>BK138</f>
        <v>0</v>
      </c>
      <c r="K138" s="194"/>
      <c r="L138" s="199"/>
      <c r="M138" s="200"/>
      <c r="N138" s="201"/>
      <c r="O138" s="201"/>
      <c r="P138" s="202">
        <f>P139</f>
        <v>0</v>
      </c>
      <c r="Q138" s="201"/>
      <c r="R138" s="202">
        <f>R139</f>
        <v>0</v>
      </c>
      <c r="S138" s="201"/>
      <c r="T138" s="203">
        <f>T139</f>
        <v>0</v>
      </c>
      <c r="U138" s="12"/>
      <c r="V138" s="12"/>
      <c r="W138" s="12"/>
      <c r="X138" s="12"/>
      <c r="Y138" s="12"/>
      <c r="Z138" s="12"/>
      <c r="AA138" s="12"/>
      <c r="AB138" s="12"/>
      <c r="AC138" s="12"/>
      <c r="AD138" s="12"/>
      <c r="AE138" s="12"/>
      <c r="AR138" s="204" t="s">
        <v>92</v>
      </c>
      <c r="AT138" s="205" t="s">
        <v>81</v>
      </c>
      <c r="AU138" s="205" t="s">
        <v>90</v>
      </c>
      <c r="AY138" s="204" t="s">
        <v>159</v>
      </c>
      <c r="BK138" s="206">
        <f>BK139</f>
        <v>0</v>
      </c>
    </row>
    <row r="139" s="2" customFormat="1" ht="24.15" customHeight="1">
      <c r="A139" s="42"/>
      <c r="B139" s="43"/>
      <c r="C139" s="209" t="s">
        <v>394</v>
      </c>
      <c r="D139" s="209" t="s">
        <v>161</v>
      </c>
      <c r="E139" s="210" t="s">
        <v>863</v>
      </c>
      <c r="F139" s="211" t="s">
        <v>864</v>
      </c>
      <c r="G139" s="212" t="s">
        <v>634</v>
      </c>
      <c r="H139" s="213">
        <v>1</v>
      </c>
      <c r="I139" s="214"/>
      <c r="J139" s="215">
        <f>ROUND(I139*H139,2)</f>
        <v>0</v>
      </c>
      <c r="K139" s="211" t="s">
        <v>201</v>
      </c>
      <c r="L139" s="48"/>
      <c r="M139" s="289" t="s">
        <v>44</v>
      </c>
      <c r="N139" s="290" t="s">
        <v>53</v>
      </c>
      <c r="O139" s="284"/>
      <c r="P139" s="291">
        <f>O139*H139</f>
        <v>0</v>
      </c>
      <c r="Q139" s="291">
        <v>0</v>
      </c>
      <c r="R139" s="291">
        <f>Q139*H139</f>
        <v>0</v>
      </c>
      <c r="S139" s="291">
        <v>0</v>
      </c>
      <c r="T139" s="292">
        <f>S139*H139</f>
        <v>0</v>
      </c>
      <c r="U139" s="42"/>
      <c r="V139" s="42"/>
      <c r="W139" s="42"/>
      <c r="X139" s="42"/>
      <c r="Y139" s="42"/>
      <c r="Z139" s="42"/>
      <c r="AA139" s="42"/>
      <c r="AB139" s="42"/>
      <c r="AC139" s="42"/>
      <c r="AD139" s="42"/>
      <c r="AE139" s="42"/>
      <c r="AR139" s="220" t="s">
        <v>355</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355</v>
      </c>
      <c r="BM139" s="220" t="s">
        <v>865</v>
      </c>
    </row>
    <row r="140" s="2" customFormat="1" ht="6.96" customHeight="1">
      <c r="A140" s="42"/>
      <c r="B140" s="63"/>
      <c r="C140" s="64"/>
      <c r="D140" s="64"/>
      <c r="E140" s="64"/>
      <c r="F140" s="64"/>
      <c r="G140" s="64"/>
      <c r="H140" s="64"/>
      <c r="I140" s="64"/>
      <c r="J140" s="64"/>
      <c r="K140" s="64"/>
      <c r="L140" s="48"/>
      <c r="M140" s="42"/>
      <c r="O140" s="42"/>
      <c r="P140" s="42"/>
      <c r="Q140" s="42"/>
      <c r="R140" s="42"/>
      <c r="S140" s="42"/>
      <c r="T140" s="42"/>
      <c r="U140" s="42"/>
      <c r="V140" s="42"/>
      <c r="W140" s="42"/>
      <c r="X140" s="42"/>
      <c r="Y140" s="42"/>
      <c r="Z140" s="42"/>
      <c r="AA140" s="42"/>
      <c r="AB140" s="42"/>
      <c r="AC140" s="42"/>
      <c r="AD140" s="42"/>
      <c r="AE140" s="42"/>
    </row>
  </sheetData>
  <sheetProtection sheet="1" autoFilter="0" formatColumns="0" formatRows="0" objects="1" scenarios="1" spinCount="100000" saltValue="CknuXVwNOiRa4pq35mXy4Mqn1NYx6s0DdOWhLWYFzYkI7tmyYUNthbS0i0zsRWegkOgG5vAMvSJxX4eBE36uMA==" hashValue="xevCgHHoNB/Ad1mM7B1RDDedYuQXBSAJZUYS4lrww5gfN4p8AXbUEnOEKltesHwdMYZpFEchWHtzxy2k+TCqMg==" algorithmName="SHA-512" password="CC35"/>
  <autoFilter ref="C86:K139"/>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30" r:id="rId6" display="https://podminky.urs.cz/item/CS_URS_2024_02/998014011"/>
    <hyperlink ref="F132" r:id="rId7" display="https://podminky.urs.cz/item/CS_URS_2024_02/998223011"/>
    <hyperlink ref="F135" r:id="rId8"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866</v>
      </c>
      <c r="BA2" s="132" t="s">
        <v>867</v>
      </c>
      <c r="BB2" s="132" t="s">
        <v>44</v>
      </c>
      <c r="BC2" s="132" t="s">
        <v>868</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869</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ROUND((SUM(BE85:BE148)),  2)</f>
        <v>0</v>
      </c>
      <c r="G33" s="42"/>
      <c r="H33" s="42"/>
      <c r="I33" s="153">
        <v>0.20999999999999999</v>
      </c>
      <c r="J33" s="152">
        <f>ROUND(((SUM(BE85:BE148))*I33),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ROUND((SUM(BF85:BF148)),  2)</f>
        <v>0</v>
      </c>
      <c r="G34" s="42"/>
      <c r="H34" s="42"/>
      <c r="I34" s="153">
        <v>0.12</v>
      </c>
      <c r="J34" s="152">
        <f>ROUND(((SUM(BF85:BF148))*I34),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276</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870</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871</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278</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690</v>
      </c>
      <c r="F88" s="211" t="s">
        <v>691</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872</v>
      </c>
    </row>
    <row r="89" s="2" customFormat="1">
      <c r="A89" s="42"/>
      <c r="B89" s="43"/>
      <c r="C89" s="44"/>
      <c r="D89" s="222" t="s">
        <v>168</v>
      </c>
      <c r="E89" s="44"/>
      <c r="F89" s="223" t="s">
        <v>693</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873</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874</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875</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876</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877</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878</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879</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699</v>
      </c>
      <c r="F98" s="211" t="s">
        <v>700</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880</v>
      </c>
    </row>
    <row r="99" s="2" customFormat="1">
      <c r="A99" s="42"/>
      <c r="B99" s="43"/>
      <c r="C99" s="44"/>
      <c r="D99" s="222" t="s">
        <v>168</v>
      </c>
      <c r="E99" s="44"/>
      <c r="F99" s="223" t="s">
        <v>702</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703</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627</v>
      </c>
      <c r="F101" s="196" t="s">
        <v>628</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881</v>
      </c>
      <c r="F102" s="207" t="s">
        <v>882</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883</v>
      </c>
      <c r="F103" s="211" t="s">
        <v>884</v>
      </c>
      <c r="G103" s="212" t="s">
        <v>308</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355</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355</v>
      </c>
      <c r="BM103" s="220" t="s">
        <v>885</v>
      </c>
    </row>
    <row r="104" s="2" customFormat="1">
      <c r="A104" s="42"/>
      <c r="B104" s="43"/>
      <c r="C104" s="44"/>
      <c r="D104" s="222" t="s">
        <v>168</v>
      </c>
      <c r="E104" s="44"/>
      <c r="F104" s="223" t="s">
        <v>886</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887</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888</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889</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890</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891</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892</v>
      </c>
      <c r="F111" s="274" t="s">
        <v>893</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444</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355</v>
      </c>
      <c r="BM111" s="220" t="s">
        <v>894</v>
      </c>
    </row>
    <row r="112" s="14" customFormat="1">
      <c r="A112" s="14"/>
      <c r="B112" s="239"/>
      <c r="C112" s="240"/>
      <c r="D112" s="227" t="s">
        <v>172</v>
      </c>
      <c r="E112" s="240"/>
      <c r="F112" s="242" t="s">
        <v>895</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896</v>
      </c>
      <c r="F113" s="211" t="s">
        <v>897</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355</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355</v>
      </c>
      <c r="BM113" s="220" t="s">
        <v>898</v>
      </c>
    </row>
    <row r="114" s="2" customFormat="1">
      <c r="A114" s="42"/>
      <c r="B114" s="43"/>
      <c r="C114" s="44"/>
      <c r="D114" s="222" t="s">
        <v>168</v>
      </c>
      <c r="E114" s="44"/>
      <c r="F114" s="223" t="s">
        <v>899</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895</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900</v>
      </c>
      <c r="F116" s="211" t="s">
        <v>901</v>
      </c>
      <c r="G116" s="212" t="s">
        <v>308</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355</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355</v>
      </c>
      <c r="BM116" s="220" t="s">
        <v>902</v>
      </c>
    </row>
    <row r="117" s="2" customFormat="1">
      <c r="A117" s="42"/>
      <c r="B117" s="43"/>
      <c r="C117" s="44"/>
      <c r="D117" s="222" t="s">
        <v>168</v>
      </c>
      <c r="E117" s="44"/>
      <c r="F117" s="223" t="s">
        <v>903</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904</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888</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889</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905</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890</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891</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906</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866</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907</v>
      </c>
      <c r="F127" s="274" t="s">
        <v>908</v>
      </c>
      <c r="G127" s="275" t="s">
        <v>308</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444</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355</v>
      </c>
      <c r="BM127" s="220" t="s">
        <v>909</v>
      </c>
    </row>
    <row r="128" s="14" customFormat="1">
      <c r="A128" s="14"/>
      <c r="B128" s="239"/>
      <c r="C128" s="240"/>
      <c r="D128" s="227" t="s">
        <v>172</v>
      </c>
      <c r="E128" s="240"/>
      <c r="F128" s="242" t="s">
        <v>910</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911</v>
      </c>
      <c r="F129" s="211" t="s">
        <v>912</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355</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355</v>
      </c>
      <c r="BM129" s="220" t="s">
        <v>913</v>
      </c>
    </row>
    <row r="130" s="2" customFormat="1">
      <c r="A130" s="42"/>
      <c r="B130" s="43"/>
      <c r="C130" s="44"/>
      <c r="D130" s="222" t="s">
        <v>168</v>
      </c>
      <c r="E130" s="44"/>
      <c r="F130" s="223" t="s">
        <v>914</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915</v>
      </c>
      <c r="F131" s="207" t="s">
        <v>916</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917</v>
      </c>
      <c r="F132" s="211" t="s">
        <v>918</v>
      </c>
      <c r="G132" s="212" t="s">
        <v>308</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355</v>
      </c>
      <c r="BM132" s="220" t="s">
        <v>919</v>
      </c>
    </row>
    <row r="133" s="2" customFormat="1">
      <c r="A133" s="42"/>
      <c r="B133" s="43"/>
      <c r="C133" s="44"/>
      <c r="D133" s="222" t="s">
        <v>168</v>
      </c>
      <c r="E133" s="44"/>
      <c r="F133" s="223" t="s">
        <v>920</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921</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866</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636</v>
      </c>
      <c r="F137" s="196" t="s">
        <v>637</v>
      </c>
      <c r="G137" s="194"/>
      <c r="H137" s="194"/>
      <c r="I137" s="197"/>
      <c r="J137" s="198">
        <f>BK137</f>
        <v>0</v>
      </c>
      <c r="K137" s="194"/>
      <c r="L137" s="199"/>
      <c r="M137" s="200"/>
      <c r="N137" s="201"/>
      <c r="O137" s="201"/>
      <c r="P137" s="202">
        <f>SUM(P138:P148)</f>
        <v>0</v>
      </c>
      <c r="Q137" s="201"/>
      <c r="R137" s="202">
        <f>SUM(R138:R148)</f>
        <v>0</v>
      </c>
      <c r="S137" s="201"/>
      <c r="T137" s="203">
        <f>SUM(T138:T148)</f>
        <v>0</v>
      </c>
      <c r="U137" s="12"/>
      <c r="V137" s="12"/>
      <c r="W137" s="12"/>
      <c r="X137" s="12"/>
      <c r="Y137" s="12"/>
      <c r="Z137" s="12"/>
      <c r="AA137" s="12"/>
      <c r="AB137" s="12"/>
      <c r="AC137" s="12"/>
      <c r="AD137" s="12"/>
      <c r="AE137" s="12"/>
      <c r="AR137" s="204" t="s">
        <v>166</v>
      </c>
      <c r="AT137" s="205" t="s">
        <v>81</v>
      </c>
      <c r="AU137" s="205" t="s">
        <v>82</v>
      </c>
      <c r="AY137" s="204" t="s">
        <v>159</v>
      </c>
      <c r="BK137" s="206">
        <f>SUM(BK138:BK148)</f>
        <v>0</v>
      </c>
    </row>
    <row r="138" s="2" customFormat="1" ht="33" customHeight="1">
      <c r="A138" s="42"/>
      <c r="B138" s="43"/>
      <c r="C138" s="209" t="s">
        <v>233</v>
      </c>
      <c r="D138" s="209" t="s">
        <v>161</v>
      </c>
      <c r="E138" s="210" t="s">
        <v>922</v>
      </c>
      <c r="F138" s="211" t="s">
        <v>923</v>
      </c>
      <c r="G138" s="212" t="s">
        <v>634</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924</v>
      </c>
    </row>
    <row r="139" s="2" customFormat="1" ht="24.15" customHeight="1">
      <c r="A139" s="42"/>
      <c r="B139" s="43"/>
      <c r="C139" s="209" t="s">
        <v>239</v>
      </c>
      <c r="D139" s="209" t="s">
        <v>161</v>
      </c>
      <c r="E139" s="210" t="s">
        <v>925</v>
      </c>
      <c r="F139" s="211" t="s">
        <v>926</v>
      </c>
      <c r="G139" s="212" t="s">
        <v>634</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927</v>
      </c>
    </row>
    <row r="140" s="2" customFormat="1" ht="24.15" customHeight="1">
      <c r="A140" s="42"/>
      <c r="B140" s="43"/>
      <c r="C140" s="209" t="s">
        <v>8</v>
      </c>
      <c r="D140" s="209" t="s">
        <v>161</v>
      </c>
      <c r="E140" s="210" t="s">
        <v>876</v>
      </c>
      <c r="F140" s="211" t="s">
        <v>928</v>
      </c>
      <c r="G140" s="212" t="s">
        <v>634</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929</v>
      </c>
    </row>
    <row r="141" s="2" customFormat="1" ht="24.15" customHeight="1">
      <c r="A141" s="42"/>
      <c r="B141" s="43"/>
      <c r="C141" s="209" t="s">
        <v>336</v>
      </c>
      <c r="D141" s="209" t="s">
        <v>161</v>
      </c>
      <c r="E141" s="210" t="s">
        <v>878</v>
      </c>
      <c r="F141" s="211" t="s">
        <v>930</v>
      </c>
      <c r="G141" s="212" t="s">
        <v>634</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931</v>
      </c>
    </row>
    <row r="142" s="2" customFormat="1" ht="24.15" customHeight="1">
      <c r="A142" s="42"/>
      <c r="B142" s="43"/>
      <c r="C142" s="209" t="s">
        <v>343</v>
      </c>
      <c r="D142" s="209" t="s">
        <v>161</v>
      </c>
      <c r="E142" s="210" t="s">
        <v>932</v>
      </c>
      <c r="F142" s="211" t="s">
        <v>933</v>
      </c>
      <c r="G142" s="212" t="s">
        <v>634</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934</v>
      </c>
    </row>
    <row r="143" s="2" customFormat="1" ht="24.15" customHeight="1">
      <c r="A143" s="42"/>
      <c r="B143" s="43"/>
      <c r="C143" s="209" t="s">
        <v>348</v>
      </c>
      <c r="D143" s="209" t="s">
        <v>161</v>
      </c>
      <c r="E143" s="210" t="s">
        <v>935</v>
      </c>
      <c r="F143" s="211" t="s">
        <v>936</v>
      </c>
      <c r="G143" s="212" t="s">
        <v>634</v>
      </c>
      <c r="H143" s="213">
        <v>16</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937</v>
      </c>
    </row>
    <row r="144" s="2" customFormat="1" ht="24.15" customHeight="1">
      <c r="A144" s="42"/>
      <c r="B144" s="43"/>
      <c r="C144" s="209" t="s">
        <v>355</v>
      </c>
      <c r="D144" s="209" t="s">
        <v>161</v>
      </c>
      <c r="E144" s="210" t="s">
        <v>938</v>
      </c>
      <c r="F144" s="211" t="s">
        <v>939</v>
      </c>
      <c r="G144" s="212" t="s">
        <v>634</v>
      </c>
      <c r="H144" s="213">
        <v>2</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940</v>
      </c>
    </row>
    <row r="145" s="2" customFormat="1" ht="37.8" customHeight="1">
      <c r="A145" s="42"/>
      <c r="B145" s="43"/>
      <c r="C145" s="209" t="s">
        <v>362</v>
      </c>
      <c r="D145" s="209" t="s">
        <v>161</v>
      </c>
      <c r="E145" s="210" t="s">
        <v>941</v>
      </c>
      <c r="F145" s="211" t="s">
        <v>942</v>
      </c>
      <c r="G145" s="212" t="s">
        <v>634</v>
      </c>
      <c r="H145" s="213">
        <v>6</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943</v>
      </c>
    </row>
    <row r="146" s="2" customFormat="1" ht="37.8" customHeight="1">
      <c r="A146" s="42"/>
      <c r="B146" s="43"/>
      <c r="C146" s="209" t="s">
        <v>369</v>
      </c>
      <c r="D146" s="209" t="s">
        <v>161</v>
      </c>
      <c r="E146" s="210" t="s">
        <v>944</v>
      </c>
      <c r="F146" s="211" t="s">
        <v>945</v>
      </c>
      <c r="G146" s="212" t="s">
        <v>634</v>
      </c>
      <c r="H146" s="213">
        <v>9</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946</v>
      </c>
    </row>
    <row r="147" s="2" customFormat="1" ht="24.15" customHeight="1">
      <c r="A147" s="42"/>
      <c r="B147" s="43"/>
      <c r="C147" s="209" t="s">
        <v>374</v>
      </c>
      <c r="D147" s="209" t="s">
        <v>161</v>
      </c>
      <c r="E147" s="210" t="s">
        <v>947</v>
      </c>
      <c r="F147" s="211" t="s">
        <v>948</v>
      </c>
      <c r="G147" s="212" t="s">
        <v>634</v>
      </c>
      <c r="H147" s="213">
        <v>1</v>
      </c>
      <c r="I147" s="214"/>
      <c r="J147" s="215">
        <f>ROUND(I147*H147,2)</f>
        <v>0</v>
      </c>
      <c r="K147" s="211" t="s">
        <v>201</v>
      </c>
      <c r="L147" s="48"/>
      <c r="M147" s="216" t="s">
        <v>44</v>
      </c>
      <c r="N147" s="217" t="s">
        <v>53</v>
      </c>
      <c r="O147" s="88"/>
      <c r="P147" s="218">
        <f>O147*H147</f>
        <v>0</v>
      </c>
      <c r="Q147" s="218">
        <v>0</v>
      </c>
      <c r="R147" s="218">
        <f>Q147*H147</f>
        <v>0</v>
      </c>
      <c r="S147" s="218">
        <v>0</v>
      </c>
      <c r="T147" s="219">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949</v>
      </c>
    </row>
    <row r="148" s="2" customFormat="1" ht="24.15" customHeight="1">
      <c r="A148" s="42"/>
      <c r="B148" s="43"/>
      <c r="C148" s="209" t="s">
        <v>381</v>
      </c>
      <c r="D148" s="209" t="s">
        <v>161</v>
      </c>
      <c r="E148" s="210" t="s">
        <v>950</v>
      </c>
      <c r="F148" s="211" t="s">
        <v>951</v>
      </c>
      <c r="G148" s="212" t="s">
        <v>634</v>
      </c>
      <c r="H148" s="213">
        <v>2</v>
      </c>
      <c r="I148" s="214"/>
      <c r="J148" s="215">
        <f>ROUND(I148*H148,2)</f>
        <v>0</v>
      </c>
      <c r="K148" s="211" t="s">
        <v>201</v>
      </c>
      <c r="L148" s="48"/>
      <c r="M148" s="289" t="s">
        <v>44</v>
      </c>
      <c r="N148" s="290" t="s">
        <v>53</v>
      </c>
      <c r="O148" s="284"/>
      <c r="P148" s="291">
        <f>O148*H148</f>
        <v>0</v>
      </c>
      <c r="Q148" s="291">
        <v>0</v>
      </c>
      <c r="R148" s="291">
        <f>Q148*H148</f>
        <v>0</v>
      </c>
      <c r="S148" s="291">
        <v>0</v>
      </c>
      <c r="T148" s="292">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952</v>
      </c>
    </row>
    <row r="149" s="2" customFormat="1" ht="6.96" customHeight="1">
      <c r="A149" s="42"/>
      <c r="B149" s="63"/>
      <c r="C149" s="64"/>
      <c r="D149" s="64"/>
      <c r="E149" s="64"/>
      <c r="F149" s="64"/>
      <c r="G149" s="64"/>
      <c r="H149" s="64"/>
      <c r="I149" s="64"/>
      <c r="J149" s="64"/>
      <c r="K149" s="64"/>
      <c r="L149" s="48"/>
      <c r="M149" s="42"/>
      <c r="O149" s="42"/>
      <c r="P149" s="42"/>
      <c r="Q149" s="42"/>
      <c r="R149" s="42"/>
      <c r="S149" s="42"/>
      <c r="T149" s="42"/>
      <c r="U149" s="42"/>
      <c r="V149" s="42"/>
      <c r="W149" s="42"/>
      <c r="X149" s="42"/>
      <c r="Y149" s="42"/>
      <c r="Z149" s="42"/>
      <c r="AA149" s="42"/>
      <c r="AB149" s="42"/>
      <c r="AC149" s="42"/>
      <c r="AD149" s="42"/>
      <c r="AE149" s="42"/>
    </row>
  </sheetData>
  <sheetProtection sheet="1" autoFilter="0" formatColumns="0" formatRows="0" objects="1" scenarios="1" spinCount="100000" saltValue="mjY59HXWD3ZprLus/EkVP3ogslLIDEHLZ1tX++Pkt6CVeEy9wne8Z9A3GdMelqT3VsSMIOshuTsuGEyFiwfjWw==" hashValue="xT50Z+C294wNrZdhMR284o0VNAHsr2g+1uYKfVs345LiMOHUAXZLTtR99qNjcDHQWYzZfgBqW8vYglnG+h1AqA==" algorithmName="SHA-512" password="CC35"/>
  <autoFilter ref="C84:K14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953</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954</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955</v>
      </c>
      <c r="F87" s="211" t="s">
        <v>956</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957</v>
      </c>
    </row>
    <row r="88" s="2" customFormat="1">
      <c r="A88" s="42"/>
      <c r="B88" s="43"/>
      <c r="C88" s="44"/>
      <c r="D88" s="222" t="s">
        <v>168</v>
      </c>
      <c r="E88" s="44"/>
      <c r="F88" s="223" t="s">
        <v>958</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959</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960</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961</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962</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963</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964</v>
      </c>
      <c r="F100" s="211" t="s">
        <v>965</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966</v>
      </c>
    </row>
    <row r="101" s="2" customFormat="1">
      <c r="A101" s="42"/>
      <c r="B101" s="43"/>
      <c r="C101" s="44"/>
      <c r="D101" s="222" t="s">
        <v>168</v>
      </c>
      <c r="E101" s="44"/>
      <c r="F101" s="223" t="s">
        <v>967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968</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969</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970</v>
      </c>
      <c r="F105" s="211" t="s">
        <v>971</v>
      </c>
      <c r="G105" s="212" t="s">
        <v>308</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972</v>
      </c>
    </row>
    <row r="106" s="2" customFormat="1">
      <c r="A106" s="42"/>
      <c r="B106" s="43"/>
      <c r="C106" s="44"/>
      <c r="D106" s="222" t="s">
        <v>168</v>
      </c>
      <c r="E106" s="44"/>
      <c r="F106" s="223" t="s">
        <v>973</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974</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975</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976</v>
      </c>
      <c r="F110" s="211" t="s">
        <v>977</v>
      </c>
      <c r="G110" s="212" t="s">
        <v>308</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978</v>
      </c>
    </row>
    <row r="111" s="2" customFormat="1">
      <c r="A111" s="42"/>
      <c r="B111" s="43"/>
      <c r="C111" s="44"/>
      <c r="D111" s="222" t="s">
        <v>168</v>
      </c>
      <c r="E111" s="44"/>
      <c r="F111" s="223" t="s">
        <v>979</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980</v>
      </c>
      <c r="F112" s="211" t="s">
        <v>981</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982</v>
      </c>
    </row>
    <row r="113" s="2" customFormat="1">
      <c r="A113" s="42"/>
      <c r="B113" s="43"/>
      <c r="C113" s="44"/>
      <c r="D113" s="222" t="s">
        <v>168</v>
      </c>
      <c r="E113" s="44"/>
      <c r="F113" s="223" t="s">
        <v>983</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984</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985</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986</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987</v>
      </c>
      <c r="F118" s="211" t="s">
        <v>988</v>
      </c>
      <c r="G118" s="212" t="s">
        <v>567</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989</v>
      </c>
    </row>
    <row r="119" s="2" customFormat="1">
      <c r="A119" s="42"/>
      <c r="B119" s="43"/>
      <c r="C119" s="44"/>
      <c r="D119" s="222" t="s">
        <v>168</v>
      </c>
      <c r="E119" s="44"/>
      <c r="F119" s="223" t="s">
        <v>990</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991</v>
      </c>
      <c r="F120" s="274" t="s">
        <v>992</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993</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849</v>
      </c>
      <c r="F122" s="211" t="s">
        <v>850</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994</v>
      </c>
    </row>
    <row r="123" s="2" customFormat="1">
      <c r="A123" s="42"/>
      <c r="B123" s="43"/>
      <c r="C123" s="44"/>
      <c r="D123" s="222" t="s">
        <v>168</v>
      </c>
      <c r="E123" s="44"/>
      <c r="F123" s="223" t="s">
        <v>852</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2Mv3MJffy7wGbS0ngN9uGtIjfTJQ/90Byz0oIre9RUoDFAnhNMKIYYbVH4R5F+2ZWnCx80CfcEOMejKp/dwLJQ==" hashValue="q0ZqP+/f1saj65hJwF1JTF+9EkfyWTq4UvPDGlUBVCg8j1shCbsgSkOHmTQQ8ZqWDx9PeS7jFh5RN6b/kFVHpw=="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995</v>
      </c>
      <c r="BA2" s="132" t="s">
        <v>44</v>
      </c>
      <c r="BB2" s="132" t="s">
        <v>44</v>
      </c>
      <c r="BC2" s="132" t="s">
        <v>996</v>
      </c>
      <c r="BD2" s="132" t="s">
        <v>92</v>
      </c>
    </row>
    <row r="3" s="1" customFormat="1" ht="6.96" customHeight="1">
      <c r="B3" s="133"/>
      <c r="C3" s="134"/>
      <c r="D3" s="134"/>
      <c r="E3" s="134"/>
      <c r="F3" s="134"/>
      <c r="G3" s="134"/>
      <c r="H3" s="134"/>
      <c r="I3" s="134"/>
      <c r="J3" s="134"/>
      <c r="K3" s="134"/>
      <c r="L3" s="23"/>
      <c r="AT3" s="20" t="s">
        <v>92</v>
      </c>
      <c r="AZ3" s="132" t="s">
        <v>997</v>
      </c>
      <c r="BA3" s="132" t="s">
        <v>44</v>
      </c>
      <c r="BB3" s="132" t="s">
        <v>44</v>
      </c>
      <c r="BC3" s="132" t="s">
        <v>998</v>
      </c>
      <c r="BD3" s="132" t="s">
        <v>92</v>
      </c>
    </row>
    <row r="4" s="1" customFormat="1" ht="24.96" customHeight="1">
      <c r="B4" s="23"/>
      <c r="D4" s="135" t="s">
        <v>130</v>
      </c>
      <c r="L4" s="23"/>
      <c r="M4" s="136" t="s">
        <v>10</v>
      </c>
      <c r="AT4" s="20" t="s">
        <v>4</v>
      </c>
      <c r="AZ4" s="132" t="s">
        <v>999</v>
      </c>
      <c r="BA4" s="132" t="s">
        <v>44</v>
      </c>
      <c r="BB4" s="132" t="s">
        <v>44</v>
      </c>
      <c r="BC4" s="132" t="s">
        <v>1000</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1001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689</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274</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275</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1002</v>
      </c>
      <c r="F88" s="211" t="s">
        <v>1003</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1004</v>
      </c>
    </row>
    <row r="89" s="2" customFormat="1">
      <c r="A89" s="42"/>
      <c r="B89" s="43"/>
      <c r="C89" s="44"/>
      <c r="D89" s="222" t="s">
        <v>168</v>
      </c>
      <c r="E89" s="44"/>
      <c r="F89" s="223" t="s">
        <v>1005</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1006</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1007</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1008</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1009</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1010</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1011</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1012</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1013</v>
      </c>
      <c r="F98" s="211" t="s">
        <v>1014</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1015</v>
      </c>
    </row>
    <row r="99" s="2" customFormat="1">
      <c r="A99" s="42"/>
      <c r="B99" s="43"/>
      <c r="C99" s="44"/>
      <c r="D99" s="222" t="s">
        <v>168</v>
      </c>
      <c r="E99" s="44"/>
      <c r="F99" s="223" t="s">
        <v>1016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1017</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1018</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1019</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1020</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1021</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1022</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1023</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997</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363</v>
      </c>
      <c r="F109" s="211" t="s">
        <v>364</v>
      </c>
      <c r="G109" s="212" t="s">
        <v>308</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1024</v>
      </c>
    </row>
    <row r="110" s="2" customFormat="1">
      <c r="A110" s="42"/>
      <c r="B110" s="43"/>
      <c r="C110" s="44"/>
      <c r="D110" s="222" t="s">
        <v>168</v>
      </c>
      <c r="E110" s="44"/>
      <c r="F110" s="223" t="s">
        <v>366</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1025</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1007</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1026</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1009</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1027</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1011</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1028</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1018</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1029</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1020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1030</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1022</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1031</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370</v>
      </c>
      <c r="F125" s="211" t="s">
        <v>371</v>
      </c>
      <c r="G125" s="212" t="s">
        <v>308</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1032</v>
      </c>
    </row>
    <row r="126" s="2" customFormat="1">
      <c r="A126" s="42"/>
      <c r="B126" s="43"/>
      <c r="C126" s="44"/>
      <c r="D126" s="222" t="s">
        <v>168</v>
      </c>
      <c r="E126" s="44"/>
      <c r="F126" s="223" t="s">
        <v>373</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375</v>
      </c>
      <c r="F127" s="211" t="s">
        <v>376</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1033</v>
      </c>
    </row>
    <row r="128" s="2" customFormat="1">
      <c r="A128" s="42"/>
      <c r="B128" s="43"/>
      <c r="C128" s="44"/>
      <c r="D128" s="222" t="s">
        <v>168</v>
      </c>
      <c r="E128" s="44"/>
      <c r="F128" s="223" t="s">
        <v>378</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1034</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1035</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1036</v>
      </c>
      <c r="F132" s="211" t="s">
        <v>1037</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1038</v>
      </c>
    </row>
    <row r="133" s="2" customFormat="1">
      <c r="A133" s="42"/>
      <c r="B133" s="43"/>
      <c r="C133" s="44"/>
      <c r="D133" s="227" t="s">
        <v>170</v>
      </c>
      <c r="E133" s="44"/>
      <c r="F133" s="228" t="s">
        <v>1039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1040</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1041</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1042</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1043</v>
      </c>
      <c r="F138" s="211" t="s">
        <v>1044</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1045</v>
      </c>
    </row>
    <row r="139" s="2" customFormat="1">
      <c r="A139" s="42"/>
      <c r="B139" s="43"/>
      <c r="C139" s="44"/>
      <c r="D139" s="227" t="s">
        <v>170</v>
      </c>
      <c r="E139" s="44"/>
      <c r="F139" s="228" t="s">
        <v>1039</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1046</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1047</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1048</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796</v>
      </c>
      <c r="F144" s="211" t="s">
        <v>797</v>
      </c>
      <c r="G144" s="212" t="s">
        <v>567</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1049</v>
      </c>
    </row>
    <row r="145" s="2" customFormat="1" ht="24.15" customHeight="1">
      <c r="A145" s="42"/>
      <c r="B145" s="43"/>
      <c r="C145" s="272" t="s">
        <v>227</v>
      </c>
      <c r="D145" s="272" t="s">
        <v>212</v>
      </c>
      <c r="E145" s="273" t="s">
        <v>1050</v>
      </c>
      <c r="F145" s="274" t="s">
        <v>1051</v>
      </c>
      <c r="G145" s="275" t="s">
        <v>567</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1052</v>
      </c>
    </row>
    <row r="146" s="2" customFormat="1" ht="16.5" customHeight="1">
      <c r="A146" s="42"/>
      <c r="B146" s="43"/>
      <c r="C146" s="272" t="s">
        <v>233</v>
      </c>
      <c r="D146" s="272" t="s">
        <v>212</v>
      </c>
      <c r="E146" s="273" t="s">
        <v>1053</v>
      </c>
      <c r="F146" s="274" t="s">
        <v>1054</v>
      </c>
      <c r="G146" s="275" t="s">
        <v>567</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1055</v>
      </c>
    </row>
    <row r="147" s="2" customFormat="1" ht="16.5" customHeight="1">
      <c r="A147" s="42"/>
      <c r="B147" s="43"/>
      <c r="C147" s="272" t="s">
        <v>239</v>
      </c>
      <c r="D147" s="272" t="s">
        <v>212</v>
      </c>
      <c r="E147" s="273" t="s">
        <v>1056</v>
      </c>
      <c r="F147" s="274" t="s">
        <v>1057</v>
      </c>
      <c r="G147" s="275" t="s">
        <v>567</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1058</v>
      </c>
    </row>
    <row r="148" s="12" customFormat="1" ht="22.8" customHeight="1">
      <c r="A148" s="12"/>
      <c r="B148" s="193"/>
      <c r="C148" s="194"/>
      <c r="D148" s="195" t="s">
        <v>81</v>
      </c>
      <c r="E148" s="207" t="s">
        <v>177</v>
      </c>
      <c r="F148" s="207" t="s">
        <v>704</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1059</v>
      </c>
      <c r="F149" s="211" t="s">
        <v>1060</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1061</v>
      </c>
    </row>
    <row r="150" s="13" customFormat="1">
      <c r="A150" s="13"/>
      <c r="B150" s="229"/>
      <c r="C150" s="230"/>
      <c r="D150" s="227" t="s">
        <v>172</v>
      </c>
      <c r="E150" s="231" t="s">
        <v>44</v>
      </c>
      <c r="F150" s="232" t="s">
        <v>1062</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1063</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996</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995</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336</v>
      </c>
      <c r="D155" s="209" t="s">
        <v>161</v>
      </c>
      <c r="E155" s="210" t="s">
        <v>1064</v>
      </c>
      <c r="F155" s="211" t="s">
        <v>1065</v>
      </c>
      <c r="G155" s="212" t="s">
        <v>308</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1066</v>
      </c>
    </row>
    <row r="156" s="2" customFormat="1">
      <c r="A156" s="42"/>
      <c r="B156" s="43"/>
      <c r="C156" s="44"/>
      <c r="D156" s="222" t="s">
        <v>168</v>
      </c>
      <c r="E156" s="44"/>
      <c r="F156" s="223" t="s">
        <v>1067</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1068</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1069</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1070</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1071</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1073</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1074</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1075</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1076</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1077</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1078</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1079</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1080</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1081</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1082</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1083</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1084</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1085</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1086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1087</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1088</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1089</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1090</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1091</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343</v>
      </c>
      <c r="D182" s="209" t="s">
        <v>161</v>
      </c>
      <c r="E182" s="210" t="s">
        <v>1092</v>
      </c>
      <c r="F182" s="211" t="s">
        <v>1093</v>
      </c>
      <c r="G182" s="212" t="s">
        <v>308</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1094</v>
      </c>
    </row>
    <row r="183" s="2" customFormat="1">
      <c r="A183" s="42"/>
      <c r="B183" s="43"/>
      <c r="C183" s="44"/>
      <c r="D183" s="222" t="s">
        <v>168</v>
      </c>
      <c r="E183" s="44"/>
      <c r="F183" s="223" t="s">
        <v>1095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348</v>
      </c>
      <c r="D184" s="209" t="s">
        <v>161</v>
      </c>
      <c r="E184" s="210" t="s">
        <v>1096</v>
      </c>
      <c r="F184" s="211" t="s">
        <v>1097</v>
      </c>
      <c r="G184" s="212" t="s">
        <v>308</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1098</v>
      </c>
    </row>
    <row r="185" s="13" customFormat="1">
      <c r="A185" s="13"/>
      <c r="B185" s="229"/>
      <c r="C185" s="230"/>
      <c r="D185" s="227" t="s">
        <v>172</v>
      </c>
      <c r="E185" s="231" t="s">
        <v>44</v>
      </c>
      <c r="F185" s="232" t="s">
        <v>1099</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1070</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1100</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1072</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1101</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1074</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1102</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1076</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1103</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1078</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1104</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1080</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1105</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1082</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1106</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1084</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1107</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1086</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1108</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1088</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1109</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999</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355</v>
      </c>
      <c r="D208" s="209" t="s">
        <v>161</v>
      </c>
      <c r="E208" s="210" t="s">
        <v>1110</v>
      </c>
      <c r="F208" s="211" t="s">
        <v>1111</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1112</v>
      </c>
    </row>
    <row r="209" s="2" customFormat="1">
      <c r="A209" s="42"/>
      <c r="B209" s="43"/>
      <c r="C209" s="44"/>
      <c r="D209" s="222" t="s">
        <v>168</v>
      </c>
      <c r="E209" s="44"/>
      <c r="F209" s="223" t="s">
        <v>1113</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1034</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1114</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502</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362</v>
      </c>
      <c r="D214" s="209" t="s">
        <v>161</v>
      </c>
      <c r="E214" s="210" t="s">
        <v>1115</v>
      </c>
      <c r="F214" s="211" t="s">
        <v>1116</v>
      </c>
      <c r="G214" s="212" t="s">
        <v>308</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1117</v>
      </c>
    </row>
    <row r="215" s="2" customFormat="1">
      <c r="A215" s="42"/>
      <c r="B215" s="43"/>
      <c r="C215" s="44"/>
      <c r="D215" s="222" t="s">
        <v>168</v>
      </c>
      <c r="E215" s="44"/>
      <c r="F215" s="223" t="s">
        <v>1118</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1119</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999</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539</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369</v>
      </c>
      <c r="D220" s="209" t="s">
        <v>161</v>
      </c>
      <c r="E220" s="210" t="s">
        <v>1120</v>
      </c>
      <c r="F220" s="211" t="s">
        <v>1121</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1122</v>
      </c>
    </row>
    <row r="221" s="2" customFormat="1">
      <c r="A221" s="42"/>
      <c r="B221" s="43"/>
      <c r="C221" s="44"/>
      <c r="D221" s="227" t="s">
        <v>170</v>
      </c>
      <c r="E221" s="44"/>
      <c r="F221" s="228" t="s">
        <v>1123</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1124</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1125</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374</v>
      </c>
      <c r="D225" s="209" t="s">
        <v>161</v>
      </c>
      <c r="E225" s="210" t="s">
        <v>1126</v>
      </c>
      <c r="F225" s="211" t="s">
        <v>1127</v>
      </c>
      <c r="G225" s="212" t="s">
        <v>567</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1128</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381</v>
      </c>
      <c r="D227" s="209" t="s">
        <v>161</v>
      </c>
      <c r="E227" s="210" t="s">
        <v>1129</v>
      </c>
      <c r="F227" s="211" t="s">
        <v>1130</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1131</v>
      </c>
    </row>
    <row r="228" s="2" customFormat="1">
      <c r="A228" s="42"/>
      <c r="B228" s="43"/>
      <c r="C228" s="44"/>
      <c r="D228" s="222" t="s">
        <v>168</v>
      </c>
      <c r="E228" s="44"/>
      <c r="F228" s="223" t="s">
        <v>1132</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ZpQ2gEEBVxFzOQOwuLsI43Z+pkRUnyxb1KhRvNPbnpJLzm01DfvAPaRBEzJXE1DzYji/kpiI+fqgxSZtWuB/EQ==" hashValue="IFlhca7k7TxTtdal1tym8rAkmE6sdoc6N3cW1gYaxkHChmi0uIWz32rTleC0fBq024YNMwTI7GeD83fMPloLGQ=="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1133</v>
      </c>
      <c r="BA2" s="132" t="s">
        <v>44</v>
      </c>
      <c r="BB2" s="132" t="s">
        <v>44</v>
      </c>
      <c r="BC2" s="132" t="s">
        <v>1134</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1135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689</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273</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274</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275</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276</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277</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1136</v>
      </c>
      <c r="F91" s="211" t="s">
        <v>1137</v>
      </c>
      <c r="G91" s="212" t="s">
        <v>308</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1138</v>
      </c>
    </row>
    <row r="92" s="2" customFormat="1">
      <c r="A92" s="42"/>
      <c r="B92" s="43"/>
      <c r="C92" s="44"/>
      <c r="D92" s="222" t="s">
        <v>168</v>
      </c>
      <c r="E92" s="44"/>
      <c r="F92" s="223" t="s">
        <v>1139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311</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1140</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1141</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1142</v>
      </c>
      <c r="F97" s="211" t="s">
        <v>1143</v>
      </c>
      <c r="G97" s="212" t="s">
        <v>308</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1144</v>
      </c>
    </row>
    <row r="98" s="2" customFormat="1">
      <c r="A98" s="42"/>
      <c r="B98" s="43"/>
      <c r="C98" s="44"/>
      <c r="D98" s="222" t="s">
        <v>168</v>
      </c>
      <c r="E98" s="44"/>
      <c r="F98" s="223" t="s">
        <v>1145</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1146</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1133</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1147</v>
      </c>
      <c r="F102" s="274" t="s">
        <v>1148</v>
      </c>
      <c r="G102" s="275" t="s">
        <v>1149</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1150</v>
      </c>
    </row>
    <row r="103" s="14" customFormat="1">
      <c r="A103" s="14"/>
      <c r="B103" s="239"/>
      <c r="C103" s="240"/>
      <c r="D103" s="227" t="s">
        <v>172</v>
      </c>
      <c r="E103" s="240"/>
      <c r="F103" s="242" t="s">
        <v>1151</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704</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1152</v>
      </c>
      <c r="F105" s="211" t="s">
        <v>1153</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1154</v>
      </c>
    </row>
    <row r="106" s="2" customFormat="1">
      <c r="A106" s="42"/>
      <c r="B106" s="43"/>
      <c r="C106" s="44"/>
      <c r="D106" s="222" t="s">
        <v>168</v>
      </c>
      <c r="E106" s="44"/>
      <c r="F106" s="223" t="s">
        <v>1155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1156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1157</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1158</v>
      </c>
      <c r="F110" s="274" t="s">
        <v>1159</v>
      </c>
      <c r="G110" s="275" t="s">
        <v>567</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1160</v>
      </c>
    </row>
    <row r="111" s="14" customFormat="1">
      <c r="A111" s="14"/>
      <c r="B111" s="239"/>
      <c r="C111" s="240"/>
      <c r="D111" s="227" t="s">
        <v>172</v>
      </c>
      <c r="E111" s="240"/>
      <c r="F111" s="242" t="s">
        <v>1161</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393</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1162</v>
      </c>
      <c r="F113" s="211" t="s">
        <v>1163</v>
      </c>
      <c r="G113" s="212" t="s">
        <v>308</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1164</v>
      </c>
    </row>
    <row r="114" s="2" customFormat="1">
      <c r="A114" s="42"/>
      <c r="B114" s="43"/>
      <c r="C114" s="44"/>
      <c r="D114" s="222" t="s">
        <v>168</v>
      </c>
      <c r="E114" s="44"/>
      <c r="F114" s="223" t="s">
        <v>1165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1166</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1167</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1168</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1169</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1170</v>
      </c>
      <c r="F120" s="274" t="s">
        <v>1171</v>
      </c>
      <c r="G120" s="275" t="s">
        <v>308</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1172</v>
      </c>
    </row>
    <row r="121" s="14" customFormat="1">
      <c r="A121" s="14"/>
      <c r="B121" s="239"/>
      <c r="C121" s="240"/>
      <c r="D121" s="227" t="s">
        <v>172</v>
      </c>
      <c r="E121" s="240"/>
      <c r="F121" s="242" t="s">
        <v>1173</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830</v>
      </c>
      <c r="F122" s="211" t="s">
        <v>831</v>
      </c>
      <c r="G122" s="212" t="s">
        <v>308</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1174</v>
      </c>
    </row>
    <row r="123" s="2" customFormat="1">
      <c r="A123" s="42"/>
      <c r="B123" s="43"/>
      <c r="C123" s="44"/>
      <c r="D123" s="222" t="s">
        <v>168</v>
      </c>
      <c r="E123" s="44"/>
      <c r="F123" s="223" t="s">
        <v>833</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1175</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1133</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1176</v>
      </c>
      <c r="F127" s="211" t="s">
        <v>1177</v>
      </c>
      <c r="G127" s="212" t="s">
        <v>308</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1178</v>
      </c>
    </row>
    <row r="128" s="2" customFormat="1">
      <c r="A128" s="42"/>
      <c r="B128" s="43"/>
      <c r="C128" s="44"/>
      <c r="D128" s="222" t="s">
        <v>168</v>
      </c>
      <c r="E128" s="44"/>
      <c r="F128" s="223" t="s">
        <v>1179</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1180</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1181</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1134</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1133</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1182</v>
      </c>
      <c r="F134" s="274" t="s">
        <v>1183</v>
      </c>
      <c r="G134" s="275" t="s">
        <v>308</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1184</v>
      </c>
    </row>
    <row r="135" s="14" customFormat="1">
      <c r="A135" s="14"/>
      <c r="B135" s="239"/>
      <c r="C135" s="240"/>
      <c r="D135" s="227" t="s">
        <v>172</v>
      </c>
      <c r="E135" s="240"/>
      <c r="F135" s="242" t="s">
        <v>1185</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1186</v>
      </c>
      <c r="F136" s="274" t="s">
        <v>1187</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1188</v>
      </c>
    </row>
    <row r="137" s="13" customFormat="1">
      <c r="A137" s="13"/>
      <c r="B137" s="229"/>
      <c r="C137" s="230"/>
      <c r="D137" s="227" t="s">
        <v>172</v>
      </c>
      <c r="E137" s="231" t="s">
        <v>44</v>
      </c>
      <c r="F137" s="232" t="s">
        <v>1189</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1190</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1191</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1192</v>
      </c>
      <c r="F141" s="211" t="s">
        <v>1193</v>
      </c>
      <c r="G141" s="212" t="s">
        <v>308</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1194</v>
      </c>
    </row>
    <row r="142" s="2" customFormat="1">
      <c r="A142" s="42"/>
      <c r="B142" s="43"/>
      <c r="C142" s="44"/>
      <c r="D142" s="222" t="s">
        <v>168</v>
      </c>
      <c r="E142" s="44"/>
      <c r="F142" s="223" t="s">
        <v>1195</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1196</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1197</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1198</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336</v>
      </c>
      <c r="D147" s="272" t="s">
        <v>212</v>
      </c>
      <c r="E147" s="273" t="s">
        <v>1199</v>
      </c>
      <c r="F147" s="274" t="s">
        <v>1200</v>
      </c>
      <c r="G147" s="275" t="s">
        <v>308</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1201</v>
      </c>
    </row>
    <row r="148" s="14" customFormat="1">
      <c r="A148" s="14"/>
      <c r="B148" s="239"/>
      <c r="C148" s="240"/>
      <c r="D148" s="227" t="s">
        <v>172</v>
      </c>
      <c r="E148" s="240"/>
      <c r="F148" s="242" t="s">
        <v>1202</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343</v>
      </c>
      <c r="D149" s="209" t="s">
        <v>161</v>
      </c>
      <c r="E149" s="210" t="s">
        <v>1203</v>
      </c>
      <c r="F149" s="211" t="s">
        <v>1204</v>
      </c>
      <c r="G149" s="212" t="s">
        <v>308</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1205</v>
      </c>
    </row>
    <row r="150" s="2" customFormat="1">
      <c r="A150" s="42"/>
      <c r="B150" s="43"/>
      <c r="C150" s="44"/>
      <c r="D150" s="222" t="s">
        <v>168</v>
      </c>
      <c r="E150" s="44"/>
      <c r="F150" s="223" t="s">
        <v>1206</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838</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1207</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1208</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1209</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348</v>
      </c>
      <c r="D156" s="272" t="s">
        <v>212</v>
      </c>
      <c r="E156" s="273" t="s">
        <v>1210</v>
      </c>
      <c r="F156" s="274" t="s">
        <v>1211</v>
      </c>
      <c r="G156" s="275" t="s">
        <v>308</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1212</v>
      </c>
    </row>
    <row r="157" s="14" customFormat="1">
      <c r="A157" s="14"/>
      <c r="B157" s="239"/>
      <c r="C157" s="240"/>
      <c r="D157" s="227" t="s">
        <v>172</v>
      </c>
      <c r="E157" s="240"/>
      <c r="F157" s="242" t="s">
        <v>1213</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502</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355</v>
      </c>
      <c r="D159" s="209" t="s">
        <v>161</v>
      </c>
      <c r="E159" s="210" t="s">
        <v>541</v>
      </c>
      <c r="F159" s="211" t="s">
        <v>542</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1214</v>
      </c>
    </row>
    <row r="160" s="2" customFormat="1">
      <c r="A160" s="42"/>
      <c r="B160" s="43"/>
      <c r="C160" s="44"/>
      <c r="D160" s="222" t="s">
        <v>168</v>
      </c>
      <c r="E160" s="44"/>
      <c r="F160" s="223" t="s">
        <v>544</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545</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1215</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1216</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362</v>
      </c>
      <c r="D165" s="272" t="s">
        <v>212</v>
      </c>
      <c r="E165" s="273" t="s">
        <v>1217</v>
      </c>
      <c r="F165" s="274" t="s">
        <v>1218</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1219</v>
      </c>
    </row>
    <row r="166" s="14" customFormat="1">
      <c r="A166" s="14"/>
      <c r="B166" s="239"/>
      <c r="C166" s="240"/>
      <c r="D166" s="227" t="s">
        <v>172</v>
      </c>
      <c r="E166" s="240"/>
      <c r="F166" s="242" t="s">
        <v>1220</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539</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369</v>
      </c>
      <c r="D168" s="209" t="s">
        <v>161</v>
      </c>
      <c r="E168" s="210" t="s">
        <v>1221</v>
      </c>
      <c r="F168" s="211" t="s">
        <v>1222</v>
      </c>
      <c r="G168" s="212" t="s">
        <v>567</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1223</v>
      </c>
    </row>
    <row r="169" s="2" customFormat="1">
      <c r="A169" s="42"/>
      <c r="B169" s="43"/>
      <c r="C169" s="44"/>
      <c r="D169" s="222" t="s">
        <v>168</v>
      </c>
      <c r="E169" s="44"/>
      <c r="F169" s="223" t="s">
        <v>1224</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374</v>
      </c>
      <c r="D170" s="272" t="s">
        <v>212</v>
      </c>
      <c r="E170" s="273" t="s">
        <v>1225</v>
      </c>
      <c r="F170" s="274" t="s">
        <v>1226</v>
      </c>
      <c r="G170" s="275" t="s">
        <v>567</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1227</v>
      </c>
    </row>
    <row r="171" s="2" customFormat="1" ht="16.5" customHeight="1">
      <c r="A171" s="42"/>
      <c r="B171" s="43"/>
      <c r="C171" s="209" t="s">
        <v>381</v>
      </c>
      <c r="D171" s="209" t="s">
        <v>161</v>
      </c>
      <c r="E171" s="210" t="s">
        <v>1228</v>
      </c>
      <c r="F171" s="211" t="s">
        <v>1229</v>
      </c>
      <c r="G171" s="212" t="s">
        <v>567</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1230</v>
      </c>
    </row>
    <row r="172" s="2" customFormat="1">
      <c r="A172" s="42"/>
      <c r="B172" s="43"/>
      <c r="C172" s="44"/>
      <c r="D172" s="222" t="s">
        <v>168</v>
      </c>
      <c r="E172" s="44"/>
      <c r="F172" s="223" t="s">
        <v>1231</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1232</v>
      </c>
      <c r="F173" s="274" t="s">
        <v>1233</v>
      </c>
      <c r="G173" s="275" t="s">
        <v>567</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1234</v>
      </c>
    </row>
    <row r="174" s="2" customFormat="1" ht="16.5" customHeight="1">
      <c r="A174" s="42"/>
      <c r="B174" s="43"/>
      <c r="C174" s="209" t="s">
        <v>394</v>
      </c>
      <c r="D174" s="209" t="s">
        <v>161</v>
      </c>
      <c r="E174" s="210" t="s">
        <v>578</v>
      </c>
      <c r="F174" s="211" t="s">
        <v>579</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1235</v>
      </c>
    </row>
    <row r="175" s="2" customFormat="1">
      <c r="A175" s="42"/>
      <c r="B175" s="43"/>
      <c r="C175" s="44"/>
      <c r="D175" s="222" t="s">
        <v>168</v>
      </c>
      <c r="E175" s="44"/>
      <c r="F175" s="223" t="s">
        <v>581</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586</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1236</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400</v>
      </c>
      <c r="D179" s="272" t="s">
        <v>212</v>
      </c>
      <c r="E179" s="273" t="s">
        <v>1237</v>
      </c>
      <c r="F179" s="274" t="s">
        <v>1238</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1239</v>
      </c>
    </row>
    <row r="180" s="2" customFormat="1" ht="16.5" customHeight="1">
      <c r="A180" s="42"/>
      <c r="B180" s="43"/>
      <c r="C180" s="272" t="s">
        <v>132</v>
      </c>
      <c r="D180" s="272" t="s">
        <v>212</v>
      </c>
      <c r="E180" s="273" t="s">
        <v>1240</v>
      </c>
      <c r="F180" s="274" t="s">
        <v>1241</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1242</v>
      </c>
    </row>
    <row r="181" s="2" customFormat="1" ht="16.5" customHeight="1">
      <c r="A181" s="42"/>
      <c r="B181" s="43"/>
      <c r="C181" s="272" t="s">
        <v>409</v>
      </c>
      <c r="D181" s="272" t="s">
        <v>212</v>
      </c>
      <c r="E181" s="273" t="s">
        <v>1243</v>
      </c>
      <c r="F181" s="274" t="s">
        <v>1244</v>
      </c>
      <c r="G181" s="275" t="s">
        <v>567</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1245</v>
      </c>
    </row>
    <row r="182" s="2" customFormat="1" ht="16.5" customHeight="1">
      <c r="A182" s="42"/>
      <c r="B182" s="43"/>
      <c r="C182" s="209" t="s">
        <v>414</v>
      </c>
      <c r="D182" s="209" t="s">
        <v>161</v>
      </c>
      <c r="E182" s="210" t="s">
        <v>605</v>
      </c>
      <c r="F182" s="211" t="s">
        <v>606</v>
      </c>
      <c r="G182" s="212" t="s">
        <v>567</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1246</v>
      </c>
    </row>
    <row r="183" s="2" customFormat="1">
      <c r="A183" s="42"/>
      <c r="B183" s="43"/>
      <c r="C183" s="44"/>
      <c r="D183" s="222" t="s">
        <v>168</v>
      </c>
      <c r="E183" s="44"/>
      <c r="F183" s="223" t="s">
        <v>608</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419</v>
      </c>
      <c r="D184" s="272" t="s">
        <v>212</v>
      </c>
      <c r="E184" s="273" t="s">
        <v>1247</v>
      </c>
      <c r="F184" s="274" t="s">
        <v>1248</v>
      </c>
      <c r="G184" s="275" t="s">
        <v>567</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1249</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424</v>
      </c>
      <c r="D186" s="209" t="s">
        <v>161</v>
      </c>
      <c r="E186" s="210" t="s">
        <v>853</v>
      </c>
      <c r="F186" s="211" t="s">
        <v>854</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1250</v>
      </c>
    </row>
    <row r="187" s="2" customFormat="1">
      <c r="A187" s="42"/>
      <c r="B187" s="43"/>
      <c r="C187" s="44"/>
      <c r="D187" s="222" t="s">
        <v>168</v>
      </c>
      <c r="E187" s="44"/>
      <c r="F187" s="223" t="s">
        <v>856</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627</v>
      </c>
      <c r="F188" s="196" t="s">
        <v>628</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629</v>
      </c>
      <c r="F189" s="207" t="s">
        <v>630</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429</v>
      </c>
      <c r="D190" s="209" t="s">
        <v>161</v>
      </c>
      <c r="E190" s="210" t="s">
        <v>1251</v>
      </c>
      <c r="F190" s="211" t="s">
        <v>1252</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355</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355</v>
      </c>
      <c r="BM190" s="220" t="s">
        <v>1253</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vBXUVP0bMlo1BaYjIzY0RDvtQGrxWaX0IJdwRa09LSlb9CqQ6h1h2E2WXKQy7Xn0qjwqH6SIjQ1BvwzXA0DbTg==" hashValue="BKf3B6HNrqGshZnkRFTe+f0jZiNPBbqotNp+p7jAsJEQAySuOelxiiLPwXErrxosB5yBVGwFE2OblFeFTjmdNg=="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docProps/core.xml><?xml version="1.0" encoding="utf-8"?>
<cp:coreProperties xmlns:dc="http://purl.org/dc/elements/1.1/" xmlns:dcterms="http://purl.org/dc/terms/" xmlns:xsi="http://www.w3.org/2001/XMLSchema-instance" xmlns:cp="http://schemas.openxmlformats.org/package/2006/metadata/core-properties">
  <dc:creator>Vojtěch Biolek</dc:creator>
  <cp:lastModifiedBy>Vojtěch Biolek</cp:lastModifiedBy>
  <dcterms:created xsi:type="dcterms:W3CDTF">2025-01-24T08:46:33Z</dcterms:created>
  <dcterms:modified xsi:type="dcterms:W3CDTF">2025-01-24T08:46:44Z</dcterms:modified>
</cp:coreProperties>
</file>